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54327B5E-603F-4579-84AA-0A71F6488953}" xr6:coauthVersionLast="47" xr6:coauthVersionMax="47" xr10:uidLastSave="{00000000-0000-0000-0000-000000000000}"/>
  <workbookProtection workbookAlgorithmName="SHA-512" workbookHashValue="yzIELbn2e7/qkXN92Np7UoBEqY/8ydEwHGDTpmlImMEDr4Ke4w1AK6Nq8M/el/nnApDjnZh2W5FoNHbOnqVXuQ==" workbookSaltValue="DetJN9QPfyPzF8ZYt5Eg4Q==" workbookSpinCount="100000" lockStructure="1"/>
  <bookViews>
    <workbookView xWindow="34725" yWindow="2730" windowWidth="21600" windowHeight="11835" xr2:uid="{00000000-000D-0000-FFFF-FFFF00000000}"/>
  </bookViews>
  <sheets>
    <sheet name="Summary" sheetId="1" r:id="rId1"/>
    <sheet name="LIM331" sheetId="2" r:id="rId2"/>
    <sheet name="LIM332" sheetId="3" r:id="rId3"/>
    <sheet name="LIM333" sheetId="4" r:id="rId4"/>
    <sheet name="LIM334" sheetId="5" r:id="rId5"/>
    <sheet name="LIM335" sheetId="6" r:id="rId6"/>
    <sheet name="DC33" sheetId="7" r:id="rId7"/>
    <sheet name="LIM341" sheetId="8" r:id="rId8"/>
    <sheet name="LIM343" sheetId="9" r:id="rId9"/>
    <sheet name="LIM344" sheetId="10" r:id="rId10"/>
    <sheet name="LIM345" sheetId="11" r:id="rId11"/>
    <sheet name="DC34" sheetId="12" r:id="rId12"/>
    <sheet name="LIM351" sheetId="13" r:id="rId13"/>
    <sheet name="LIM353" sheetId="14" r:id="rId14"/>
    <sheet name="LIM354" sheetId="15" r:id="rId15"/>
    <sheet name="LIM355" sheetId="16" r:id="rId16"/>
    <sheet name="DC35" sheetId="17" r:id="rId17"/>
    <sheet name="LIM361" sheetId="18" r:id="rId18"/>
    <sheet name="LIM362" sheetId="19" r:id="rId19"/>
    <sheet name="LIM366" sheetId="20" r:id="rId20"/>
    <sheet name="LIM367" sheetId="21" r:id="rId21"/>
    <sheet name="LIM368" sheetId="22" r:id="rId22"/>
    <sheet name="DC36" sheetId="23" r:id="rId23"/>
    <sheet name="LIM471" sheetId="24" r:id="rId24"/>
    <sheet name="LIM472" sheetId="25" r:id="rId25"/>
    <sheet name="LIM473" sheetId="26" r:id="rId26"/>
    <sheet name="LIM476" sheetId="27" r:id="rId27"/>
    <sheet name="DC47" sheetId="28" r:id="rId28"/>
  </sheets>
  <definedNames>
    <definedName name="_xlnm.Print_Area" localSheetId="6">'DC33'!$A$1:$X$128</definedName>
    <definedName name="_xlnm.Print_Area" localSheetId="11">'DC34'!$A$1:$X$128</definedName>
    <definedName name="_xlnm.Print_Area" localSheetId="16">'DC35'!$A$1:$X$128</definedName>
    <definedName name="_xlnm.Print_Area" localSheetId="22">'DC36'!$A$1:$X$128</definedName>
    <definedName name="_xlnm.Print_Area" localSheetId="27">'DC47'!$A$1:$X$128</definedName>
    <definedName name="_xlnm.Print_Area" localSheetId="1">'LIM331'!$A$1:$X$128</definedName>
    <definedName name="_xlnm.Print_Area" localSheetId="2">'LIM332'!$A$1:$X$128</definedName>
    <definedName name="_xlnm.Print_Area" localSheetId="3">'LIM333'!$A$1:$X$128</definedName>
    <definedName name="_xlnm.Print_Area" localSheetId="4">'LIM334'!$A$1:$X$128</definedName>
    <definedName name="_xlnm.Print_Area" localSheetId="5">'LIM335'!$A$1:$X$128</definedName>
    <definedName name="_xlnm.Print_Area" localSheetId="7">'LIM341'!$A$1:$X$128</definedName>
    <definedName name="_xlnm.Print_Area" localSheetId="8">'LIM343'!$A$1:$X$128</definedName>
    <definedName name="_xlnm.Print_Area" localSheetId="9">'LIM344'!$A$1:$X$128</definedName>
    <definedName name="_xlnm.Print_Area" localSheetId="10">'LIM345'!$A$1:$X$128</definedName>
    <definedName name="_xlnm.Print_Area" localSheetId="12">'LIM351'!$A$1:$X$128</definedName>
    <definedName name="_xlnm.Print_Area" localSheetId="13">'LIM353'!$A$1:$X$128</definedName>
    <definedName name="_xlnm.Print_Area" localSheetId="14">'LIM354'!$A$1:$X$128</definedName>
    <definedName name="_xlnm.Print_Area" localSheetId="15">'LIM355'!$A$1:$X$128</definedName>
    <definedName name="_xlnm.Print_Area" localSheetId="17">'LIM361'!$A$1:$X$128</definedName>
    <definedName name="_xlnm.Print_Area" localSheetId="18">'LIM362'!$A$1:$X$128</definedName>
    <definedName name="_xlnm.Print_Area" localSheetId="19">'LIM366'!$A$1:$X$128</definedName>
    <definedName name="_xlnm.Print_Area" localSheetId="20">'LIM367'!$A$1:$X$128</definedName>
    <definedName name="_xlnm.Print_Area" localSheetId="21">'LIM368'!$A$1:$X$128</definedName>
    <definedName name="_xlnm.Print_Area" localSheetId="23">'LIM471'!$A$1:$X$128</definedName>
    <definedName name="_xlnm.Print_Area" localSheetId="24">'LIM472'!$A$1:$X$128</definedName>
    <definedName name="_xlnm.Print_Area" localSheetId="25">'LIM473'!$A$1:$X$128</definedName>
    <definedName name="_xlnm.Print_Area" localSheetId="26">'LIM476'!$A$1:$X$128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U110" i="2"/>
  <c r="S110" i="2"/>
  <c r="R110" i="2"/>
  <c r="E110" i="2"/>
  <c r="T110" i="2" s="1"/>
  <c r="S109" i="2"/>
  <c r="R109" i="2"/>
  <c r="E109" i="2"/>
  <c r="T109" i="2" s="1"/>
  <c r="S108" i="2"/>
  <c r="R108" i="2"/>
  <c r="E108" i="2"/>
  <c r="T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T101" i="2" s="1"/>
  <c r="S100" i="2"/>
  <c r="R100" i="2"/>
  <c r="E100" i="2"/>
  <c r="T100" i="2" s="1"/>
  <c r="T99" i="2"/>
  <c r="S99" i="2"/>
  <c r="R99" i="2"/>
  <c r="E99" i="2"/>
  <c r="U99" i="2" s="1"/>
  <c r="S98" i="2"/>
  <c r="R98" i="2"/>
  <c r="E98" i="2"/>
  <c r="U98" i="2" s="1"/>
  <c r="T97" i="2"/>
  <c r="S97" i="2"/>
  <c r="R97" i="2"/>
  <c r="E97" i="2"/>
  <c r="W96" i="2"/>
  <c r="W113" i="2" s="1"/>
  <c r="V96" i="2"/>
  <c r="V113" i="2" s="1"/>
  <c r="M96" i="2"/>
  <c r="M113" i="2" s="1"/>
  <c r="S113" i="2" s="1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T110" i="3" s="1"/>
  <c r="S109" i="3"/>
  <c r="R109" i="3"/>
  <c r="E109" i="3"/>
  <c r="T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T102" i="3" s="1"/>
  <c r="S101" i="3"/>
  <c r="R101" i="3"/>
  <c r="E101" i="3"/>
  <c r="T101" i="3" s="1"/>
  <c r="S100" i="3"/>
  <c r="R100" i="3"/>
  <c r="E100" i="3"/>
  <c r="U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W96" i="3"/>
  <c r="W113" i="3" s="1"/>
  <c r="V96" i="3"/>
  <c r="V113" i="3" s="1"/>
  <c r="M96" i="3"/>
  <c r="S96" i="3" s="1"/>
  <c r="L96" i="3"/>
  <c r="R96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T111" i="4" s="1"/>
  <c r="S110" i="4"/>
  <c r="R110" i="4"/>
  <c r="E110" i="4"/>
  <c r="U110" i="4" s="1"/>
  <c r="U109" i="4"/>
  <c r="S109" i="4"/>
  <c r="R109" i="4"/>
  <c r="E109" i="4"/>
  <c r="T109" i="4" s="1"/>
  <c r="S108" i="4"/>
  <c r="R108" i="4"/>
  <c r="E108" i="4"/>
  <c r="U108" i="4" s="1"/>
  <c r="T107" i="4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U97" i="4"/>
  <c r="S97" i="4"/>
  <c r="R97" i="4"/>
  <c r="E97" i="4"/>
  <c r="T97" i="4" s="1"/>
  <c r="W96" i="4"/>
  <c r="W113" i="4" s="1"/>
  <c r="V96" i="4"/>
  <c r="V113" i="4" s="1"/>
  <c r="M96" i="4"/>
  <c r="S96" i="4" s="1"/>
  <c r="L96" i="4"/>
  <c r="L113" i="4" s="1"/>
  <c r="R113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M113" i="5"/>
  <c r="S113" i="5" s="1"/>
  <c r="U112" i="5"/>
  <c r="T112" i="5"/>
  <c r="S112" i="5"/>
  <c r="R112" i="5"/>
  <c r="S111" i="5"/>
  <c r="R111" i="5"/>
  <c r="E111" i="5"/>
  <c r="T111" i="5" s="1"/>
  <c r="S110" i="5"/>
  <c r="R110" i="5"/>
  <c r="E110" i="5"/>
  <c r="T110" i="5" s="1"/>
  <c r="S109" i="5"/>
  <c r="R109" i="5"/>
  <c r="E109" i="5"/>
  <c r="U109" i="5" s="1"/>
  <c r="S108" i="5"/>
  <c r="R108" i="5"/>
  <c r="E108" i="5"/>
  <c r="S107" i="5"/>
  <c r="R107" i="5"/>
  <c r="E107" i="5"/>
  <c r="U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T104" i="5" s="1"/>
  <c r="S103" i="5"/>
  <c r="R103" i="5"/>
  <c r="E103" i="5"/>
  <c r="T103" i="5" s="1"/>
  <c r="S102" i="5"/>
  <c r="R102" i="5"/>
  <c r="E102" i="5"/>
  <c r="T102" i="5" s="1"/>
  <c r="T101" i="5"/>
  <c r="S101" i="5"/>
  <c r="R101" i="5"/>
  <c r="E101" i="5"/>
  <c r="U101" i="5" s="1"/>
  <c r="S100" i="5"/>
  <c r="R100" i="5"/>
  <c r="E100" i="5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W96" i="5"/>
  <c r="W113" i="5" s="1"/>
  <c r="V96" i="5"/>
  <c r="V113" i="5" s="1"/>
  <c r="M96" i="5"/>
  <c r="S96" i="5" s="1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T111" i="6" s="1"/>
  <c r="S110" i="6"/>
  <c r="R110" i="6"/>
  <c r="E110" i="6"/>
  <c r="S109" i="6"/>
  <c r="R109" i="6"/>
  <c r="E109" i="6"/>
  <c r="U109" i="6" s="1"/>
  <c r="S108" i="6"/>
  <c r="R108" i="6"/>
  <c r="E108" i="6"/>
  <c r="S107" i="6"/>
  <c r="R107" i="6"/>
  <c r="E107" i="6"/>
  <c r="U107" i="6" s="1"/>
  <c r="S106" i="6"/>
  <c r="R106" i="6"/>
  <c r="E106" i="6"/>
  <c r="U106" i="6" s="1"/>
  <c r="S105" i="6"/>
  <c r="R105" i="6"/>
  <c r="E105" i="6"/>
  <c r="T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T102" i="6" s="1"/>
  <c r="T101" i="6"/>
  <c r="S101" i="6"/>
  <c r="R101" i="6"/>
  <c r="E101" i="6"/>
  <c r="U101" i="6" s="1"/>
  <c r="S100" i="6"/>
  <c r="R100" i="6"/>
  <c r="E100" i="6"/>
  <c r="S99" i="6"/>
  <c r="R99" i="6"/>
  <c r="E99" i="6"/>
  <c r="U99" i="6" s="1"/>
  <c r="S98" i="6"/>
  <c r="R98" i="6"/>
  <c r="E98" i="6"/>
  <c r="U98" i="6" s="1"/>
  <c r="S97" i="6"/>
  <c r="R97" i="6"/>
  <c r="E97" i="6"/>
  <c r="T97" i="6" s="1"/>
  <c r="W96" i="6"/>
  <c r="W113" i="6" s="1"/>
  <c r="V96" i="6"/>
  <c r="V113" i="6" s="1"/>
  <c r="M96" i="6"/>
  <c r="S96" i="6" s="1"/>
  <c r="L96" i="6"/>
  <c r="L113" i="6" s="1"/>
  <c r="R113" i="6" s="1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S107" i="7"/>
  <c r="R107" i="7"/>
  <c r="E107" i="7"/>
  <c r="U107" i="7" s="1"/>
  <c r="S106" i="7"/>
  <c r="R106" i="7"/>
  <c r="E106" i="7"/>
  <c r="T106" i="7" s="1"/>
  <c r="S105" i="7"/>
  <c r="R105" i="7"/>
  <c r="E105" i="7"/>
  <c r="S104" i="7"/>
  <c r="R104" i="7"/>
  <c r="E104" i="7"/>
  <c r="T104" i="7" s="1"/>
  <c r="S103" i="7"/>
  <c r="R103" i="7"/>
  <c r="E103" i="7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S97" i="7"/>
  <c r="R97" i="7"/>
  <c r="E97" i="7"/>
  <c r="U97" i="7" s="1"/>
  <c r="W96" i="7"/>
  <c r="W113" i="7" s="1"/>
  <c r="V96" i="7"/>
  <c r="V113" i="7" s="1"/>
  <c r="M96" i="7"/>
  <c r="L96" i="7"/>
  <c r="R96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U111" i="8" s="1"/>
  <c r="S110" i="8"/>
  <c r="R110" i="8"/>
  <c r="E110" i="8"/>
  <c r="U110" i="8" s="1"/>
  <c r="S109" i="8"/>
  <c r="R109" i="8"/>
  <c r="E109" i="8"/>
  <c r="S108" i="8"/>
  <c r="R108" i="8"/>
  <c r="E108" i="8"/>
  <c r="U108" i="8" s="1"/>
  <c r="S107" i="8"/>
  <c r="R107" i="8"/>
  <c r="E107" i="8"/>
  <c r="T107" i="8" s="1"/>
  <c r="S106" i="8"/>
  <c r="R106" i="8"/>
  <c r="E106" i="8"/>
  <c r="S105" i="8"/>
  <c r="R105" i="8"/>
  <c r="E105" i="8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S100" i="8"/>
  <c r="R100" i="8"/>
  <c r="E100" i="8"/>
  <c r="U100" i="8" s="1"/>
  <c r="S99" i="8"/>
  <c r="R99" i="8"/>
  <c r="E99" i="8"/>
  <c r="T99" i="8" s="1"/>
  <c r="S98" i="8"/>
  <c r="R98" i="8"/>
  <c r="E98" i="8"/>
  <c r="T98" i="8" s="1"/>
  <c r="S97" i="8"/>
  <c r="R97" i="8"/>
  <c r="E97" i="8"/>
  <c r="T97" i="8" s="1"/>
  <c r="W96" i="8"/>
  <c r="W113" i="8" s="1"/>
  <c r="V96" i="8"/>
  <c r="V113" i="8" s="1"/>
  <c r="M96" i="8"/>
  <c r="L96" i="8"/>
  <c r="R96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S110" i="9"/>
  <c r="R110" i="9"/>
  <c r="E110" i="9"/>
  <c r="S109" i="9"/>
  <c r="R109" i="9"/>
  <c r="E109" i="9"/>
  <c r="S108" i="9"/>
  <c r="R108" i="9"/>
  <c r="E108" i="9"/>
  <c r="T108" i="9" s="1"/>
  <c r="S107" i="9"/>
  <c r="R107" i="9"/>
  <c r="E107" i="9"/>
  <c r="S106" i="9"/>
  <c r="R106" i="9"/>
  <c r="E106" i="9"/>
  <c r="T106" i="9" s="1"/>
  <c r="S105" i="9"/>
  <c r="R105" i="9"/>
  <c r="E105" i="9"/>
  <c r="S104" i="9"/>
  <c r="R104" i="9"/>
  <c r="E104" i="9"/>
  <c r="S103" i="9"/>
  <c r="R103" i="9"/>
  <c r="E103" i="9"/>
  <c r="S102" i="9"/>
  <c r="R102" i="9"/>
  <c r="E102" i="9"/>
  <c r="S101" i="9"/>
  <c r="R101" i="9"/>
  <c r="E101" i="9"/>
  <c r="U101" i="9" s="1"/>
  <c r="S100" i="9"/>
  <c r="R100" i="9"/>
  <c r="E100" i="9"/>
  <c r="T100" i="9" s="1"/>
  <c r="S99" i="9"/>
  <c r="R99" i="9"/>
  <c r="E99" i="9"/>
  <c r="U99" i="9" s="1"/>
  <c r="S98" i="9"/>
  <c r="R98" i="9"/>
  <c r="E98" i="9"/>
  <c r="T98" i="9" s="1"/>
  <c r="S97" i="9"/>
  <c r="R97" i="9"/>
  <c r="E97" i="9"/>
  <c r="U97" i="9" s="1"/>
  <c r="W96" i="9"/>
  <c r="W113" i="9" s="1"/>
  <c r="V96" i="9"/>
  <c r="V113" i="9" s="1"/>
  <c r="M96" i="9"/>
  <c r="M113" i="9" s="1"/>
  <c r="S113" i="9" s="1"/>
  <c r="L96" i="9"/>
  <c r="L113" i="9" s="1"/>
  <c r="R113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S114" i="10"/>
  <c r="Q114" i="10"/>
  <c r="P114" i="10"/>
  <c r="O114" i="10"/>
  <c r="N114" i="10"/>
  <c r="M114" i="10"/>
  <c r="L114" i="10"/>
  <c r="R114" i="10" s="1"/>
  <c r="K114" i="10"/>
  <c r="J114" i="10"/>
  <c r="I114" i="10"/>
  <c r="H114" i="10"/>
  <c r="G114" i="10"/>
  <c r="F114" i="10"/>
  <c r="E114" i="10"/>
  <c r="T114" i="10" s="1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S110" i="10"/>
  <c r="R110" i="10"/>
  <c r="E110" i="10"/>
  <c r="S109" i="10"/>
  <c r="R109" i="10"/>
  <c r="E109" i="10"/>
  <c r="T109" i="10" s="1"/>
  <c r="S108" i="10"/>
  <c r="R108" i="10"/>
  <c r="E108" i="10"/>
  <c r="S107" i="10"/>
  <c r="R107" i="10"/>
  <c r="E107" i="10"/>
  <c r="T107" i="10" s="1"/>
  <c r="S106" i="10"/>
  <c r="R106" i="10"/>
  <c r="E106" i="10"/>
  <c r="S105" i="10"/>
  <c r="R105" i="10"/>
  <c r="E105" i="10"/>
  <c r="U105" i="10" s="1"/>
  <c r="S104" i="10"/>
  <c r="R104" i="10"/>
  <c r="E104" i="10"/>
  <c r="S103" i="10"/>
  <c r="R103" i="10"/>
  <c r="E103" i="10"/>
  <c r="S102" i="10"/>
  <c r="R102" i="10"/>
  <c r="E102" i="10"/>
  <c r="U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T99" i="10" s="1"/>
  <c r="S98" i="10"/>
  <c r="R98" i="10"/>
  <c r="E98" i="10"/>
  <c r="U98" i="10" s="1"/>
  <c r="S97" i="10"/>
  <c r="R97" i="10"/>
  <c r="E97" i="10"/>
  <c r="T97" i="10" s="1"/>
  <c r="W96" i="10"/>
  <c r="W113" i="10" s="1"/>
  <c r="V96" i="10"/>
  <c r="V113" i="10" s="1"/>
  <c r="M96" i="10"/>
  <c r="M113" i="10" s="1"/>
  <c r="S113" i="10" s="1"/>
  <c r="L96" i="10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U111" i="11" s="1"/>
  <c r="S110" i="11"/>
  <c r="R110" i="11"/>
  <c r="E110" i="11"/>
  <c r="T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T102" i="11" s="1"/>
  <c r="S101" i="11"/>
  <c r="R101" i="11"/>
  <c r="E101" i="11"/>
  <c r="T101" i="11" s="1"/>
  <c r="S100" i="11"/>
  <c r="R100" i="11"/>
  <c r="E100" i="11"/>
  <c r="T100" i="11" s="1"/>
  <c r="S99" i="11"/>
  <c r="R99" i="11"/>
  <c r="E99" i="11"/>
  <c r="T99" i="11" s="1"/>
  <c r="T98" i="11"/>
  <c r="S98" i="11"/>
  <c r="R98" i="11"/>
  <c r="E98" i="11"/>
  <c r="U98" i="11" s="1"/>
  <c r="S97" i="11"/>
  <c r="R97" i="11"/>
  <c r="E97" i="11"/>
  <c r="W96" i="11"/>
  <c r="W113" i="11" s="1"/>
  <c r="V96" i="11"/>
  <c r="V113" i="11" s="1"/>
  <c r="M96" i="11"/>
  <c r="M113" i="11" s="1"/>
  <c r="S113" i="11" s="1"/>
  <c r="L96" i="1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T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T111" i="12" s="1"/>
  <c r="S110" i="12"/>
  <c r="R110" i="12"/>
  <c r="E110" i="12"/>
  <c r="T110" i="12" s="1"/>
  <c r="S109" i="12"/>
  <c r="R109" i="12"/>
  <c r="E109" i="12"/>
  <c r="T109" i="12" s="1"/>
  <c r="S108" i="12"/>
  <c r="R108" i="12"/>
  <c r="E108" i="12"/>
  <c r="S107" i="12"/>
  <c r="R107" i="12"/>
  <c r="E107" i="12"/>
  <c r="U107" i="12" s="1"/>
  <c r="S106" i="12"/>
  <c r="R106" i="12"/>
  <c r="E106" i="12"/>
  <c r="T106" i="12" s="1"/>
  <c r="S105" i="12"/>
  <c r="R105" i="12"/>
  <c r="E105" i="12"/>
  <c r="T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S100" i="12"/>
  <c r="R100" i="12"/>
  <c r="E100" i="12"/>
  <c r="U100" i="12" s="1"/>
  <c r="S99" i="12"/>
  <c r="R99" i="12"/>
  <c r="E99" i="12"/>
  <c r="S98" i="12"/>
  <c r="R98" i="12"/>
  <c r="E98" i="12"/>
  <c r="U98" i="12" s="1"/>
  <c r="S97" i="12"/>
  <c r="R97" i="12"/>
  <c r="E97" i="12"/>
  <c r="W96" i="12"/>
  <c r="W113" i="12" s="1"/>
  <c r="V96" i="12"/>
  <c r="V113" i="12" s="1"/>
  <c r="M96" i="12"/>
  <c r="M113" i="12" s="1"/>
  <c r="S113" i="12" s="1"/>
  <c r="L96" i="12"/>
  <c r="L113" i="12" s="1"/>
  <c r="R113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U114" i="13" s="1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U111" i="13" s="1"/>
  <c r="U110" i="13"/>
  <c r="S110" i="13"/>
  <c r="R110" i="13"/>
  <c r="E110" i="13"/>
  <c r="T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T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S97" i="13"/>
  <c r="R97" i="13"/>
  <c r="E97" i="13"/>
  <c r="U97" i="13" s="1"/>
  <c r="W96" i="13"/>
  <c r="W113" i="13" s="1"/>
  <c r="V96" i="13"/>
  <c r="V113" i="13" s="1"/>
  <c r="S96" i="13"/>
  <c r="M96" i="13"/>
  <c r="M113" i="13" s="1"/>
  <c r="S113" i="13" s="1"/>
  <c r="L96" i="13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U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T111" i="14" s="1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S97" i="14"/>
  <c r="R97" i="14"/>
  <c r="E97" i="14"/>
  <c r="W96" i="14"/>
  <c r="W113" i="14" s="1"/>
  <c r="V96" i="14"/>
  <c r="V113" i="14" s="1"/>
  <c r="M96" i="14"/>
  <c r="S96" i="14" s="1"/>
  <c r="L96" i="14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Q113" i="15"/>
  <c r="P113" i="15"/>
  <c r="O113" i="15"/>
  <c r="N113" i="15"/>
  <c r="H113" i="15"/>
  <c r="U112" i="15"/>
  <c r="T112" i="15"/>
  <c r="S112" i="15"/>
  <c r="R112" i="15"/>
  <c r="S111" i="15"/>
  <c r="R111" i="15"/>
  <c r="E111" i="15"/>
  <c r="T111" i="15" s="1"/>
  <c r="T110" i="15"/>
  <c r="S110" i="15"/>
  <c r="R110" i="15"/>
  <c r="E110" i="15"/>
  <c r="U110" i="15" s="1"/>
  <c r="S109" i="15"/>
  <c r="R109" i="15"/>
  <c r="E109" i="15"/>
  <c r="T109" i="15" s="1"/>
  <c r="S108" i="15"/>
  <c r="R108" i="15"/>
  <c r="E108" i="15"/>
  <c r="U108" i="15" s="1"/>
  <c r="S107" i="15"/>
  <c r="R107" i="15"/>
  <c r="E107" i="15"/>
  <c r="S106" i="15"/>
  <c r="R106" i="15"/>
  <c r="E106" i="15"/>
  <c r="U106" i="15" s="1"/>
  <c r="T105" i="15"/>
  <c r="S105" i="15"/>
  <c r="R105" i="15"/>
  <c r="E105" i="15"/>
  <c r="U105" i="15" s="1"/>
  <c r="S104" i="15"/>
  <c r="R104" i="15"/>
  <c r="E104" i="15"/>
  <c r="U104" i="15" s="1"/>
  <c r="T103" i="15"/>
  <c r="S103" i="15"/>
  <c r="R103" i="15"/>
  <c r="E103" i="15"/>
  <c r="U103" i="15" s="1"/>
  <c r="S102" i="15"/>
  <c r="R102" i="15"/>
  <c r="E102" i="15"/>
  <c r="U102" i="15" s="1"/>
  <c r="S101" i="15"/>
  <c r="R101" i="15"/>
  <c r="E101" i="15"/>
  <c r="S100" i="15"/>
  <c r="R100" i="15"/>
  <c r="E100" i="15"/>
  <c r="U100" i="15" s="1"/>
  <c r="S99" i="15"/>
  <c r="R99" i="15"/>
  <c r="E99" i="15"/>
  <c r="S98" i="15"/>
  <c r="R98" i="15"/>
  <c r="E98" i="15"/>
  <c r="U98" i="15" s="1"/>
  <c r="S97" i="15"/>
  <c r="R97" i="15"/>
  <c r="E97" i="15"/>
  <c r="T97" i="15" s="1"/>
  <c r="W96" i="15"/>
  <c r="W113" i="15" s="1"/>
  <c r="V96" i="15"/>
  <c r="V113" i="15" s="1"/>
  <c r="M96" i="15"/>
  <c r="M113" i="15" s="1"/>
  <c r="S113" i="15" s="1"/>
  <c r="L96" i="15"/>
  <c r="L113" i="15" s="1"/>
  <c r="R113" i="15" s="1"/>
  <c r="K96" i="15"/>
  <c r="K113" i="15" s="1"/>
  <c r="J96" i="15"/>
  <c r="J113" i="15" s="1"/>
  <c r="I96" i="15"/>
  <c r="I113" i="15" s="1"/>
  <c r="H96" i="15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U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U111" i="16" s="1"/>
  <c r="S110" i="16"/>
  <c r="R110" i="16"/>
  <c r="E110" i="16"/>
  <c r="T110" i="16" s="1"/>
  <c r="S109" i="16"/>
  <c r="R109" i="16"/>
  <c r="E109" i="16"/>
  <c r="U109" i="16" s="1"/>
  <c r="S108" i="16"/>
  <c r="R108" i="16"/>
  <c r="E108" i="16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T102" i="16" s="1"/>
  <c r="S101" i="16"/>
  <c r="R101" i="16"/>
  <c r="E101" i="16"/>
  <c r="U101" i="16" s="1"/>
  <c r="S100" i="16"/>
  <c r="R100" i="16"/>
  <c r="E100" i="16"/>
  <c r="S99" i="16"/>
  <c r="R99" i="16"/>
  <c r="E99" i="16"/>
  <c r="U99" i="16" s="1"/>
  <c r="S98" i="16"/>
  <c r="R98" i="16"/>
  <c r="E98" i="16"/>
  <c r="S97" i="16"/>
  <c r="R97" i="16"/>
  <c r="E97" i="16"/>
  <c r="U97" i="16" s="1"/>
  <c r="W96" i="16"/>
  <c r="W113" i="16" s="1"/>
  <c r="V96" i="16"/>
  <c r="V113" i="16" s="1"/>
  <c r="M96" i="16"/>
  <c r="S96" i="16" s="1"/>
  <c r="L96" i="16"/>
  <c r="R96" i="16" s="1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S110" i="17"/>
  <c r="R110" i="17"/>
  <c r="E110" i="17"/>
  <c r="T110" i="17" s="1"/>
  <c r="S109" i="17"/>
  <c r="R109" i="17"/>
  <c r="E109" i="17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U104" i="17"/>
  <c r="S104" i="17"/>
  <c r="R104" i="17"/>
  <c r="E104" i="17"/>
  <c r="T104" i="17" s="1"/>
  <c r="S103" i="17"/>
  <c r="R103" i="17"/>
  <c r="E103" i="17"/>
  <c r="T103" i="17" s="1"/>
  <c r="U102" i="17"/>
  <c r="S102" i="17"/>
  <c r="R102" i="17"/>
  <c r="E102" i="17"/>
  <c r="T102" i="17" s="1"/>
  <c r="S101" i="17"/>
  <c r="R101" i="17"/>
  <c r="E101" i="17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W96" i="17"/>
  <c r="W113" i="17" s="1"/>
  <c r="V96" i="17"/>
  <c r="V113" i="17" s="1"/>
  <c r="M96" i="17"/>
  <c r="M113" i="17" s="1"/>
  <c r="S113" i="17" s="1"/>
  <c r="L96" i="17"/>
  <c r="L113" i="17" s="1"/>
  <c r="R113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Q114" i="18"/>
  <c r="P114" i="18"/>
  <c r="O114" i="18"/>
  <c r="N114" i="18"/>
  <c r="M114" i="18"/>
  <c r="S114" i="18" s="1"/>
  <c r="L114" i="18"/>
  <c r="R114" i="18" s="1"/>
  <c r="K114" i="18"/>
  <c r="J114" i="18"/>
  <c r="I114" i="18"/>
  <c r="H114" i="18"/>
  <c r="G114" i="18"/>
  <c r="F114" i="18"/>
  <c r="E114" i="18"/>
  <c r="D114" i="18"/>
  <c r="C114" i="18"/>
  <c r="B114" i="18"/>
  <c r="Q113" i="18"/>
  <c r="P113" i="18"/>
  <c r="O113" i="18"/>
  <c r="N113" i="18"/>
  <c r="U112" i="18"/>
  <c r="T112" i="18"/>
  <c r="S112" i="18"/>
  <c r="R112" i="18"/>
  <c r="S111" i="18"/>
  <c r="R111" i="18"/>
  <c r="E111" i="18"/>
  <c r="S110" i="18"/>
  <c r="R110" i="18"/>
  <c r="E110" i="18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T106" i="18" s="1"/>
  <c r="S105" i="18"/>
  <c r="R105" i="18"/>
  <c r="E105" i="18"/>
  <c r="U105" i="18" s="1"/>
  <c r="S104" i="18"/>
  <c r="R104" i="18"/>
  <c r="E104" i="18"/>
  <c r="T104" i="18" s="1"/>
  <c r="S103" i="18"/>
  <c r="R103" i="18"/>
  <c r="E103" i="18"/>
  <c r="S102" i="18"/>
  <c r="R102" i="18"/>
  <c r="E102" i="18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7" i="18"/>
  <c r="S97" i="18"/>
  <c r="R97" i="18"/>
  <c r="E97" i="18"/>
  <c r="T97" i="18" s="1"/>
  <c r="W96" i="18"/>
  <c r="W113" i="18" s="1"/>
  <c r="V96" i="18"/>
  <c r="V113" i="18" s="1"/>
  <c r="M96" i="18"/>
  <c r="L96" i="18"/>
  <c r="R96" i="18" s="1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T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U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S107" i="19"/>
  <c r="R107" i="19"/>
  <c r="E107" i="19"/>
  <c r="T106" i="19"/>
  <c r="S106" i="19"/>
  <c r="R106" i="19"/>
  <c r="E106" i="19"/>
  <c r="U106" i="19" s="1"/>
  <c r="S105" i="19"/>
  <c r="R105" i="19"/>
  <c r="E105" i="19"/>
  <c r="T105" i="19" s="1"/>
  <c r="T104" i="19"/>
  <c r="S104" i="19"/>
  <c r="R104" i="19"/>
  <c r="E104" i="19"/>
  <c r="U104" i="19" s="1"/>
  <c r="S103" i="19"/>
  <c r="R103" i="19"/>
  <c r="E103" i="19"/>
  <c r="S102" i="19"/>
  <c r="R102" i="19"/>
  <c r="E102" i="19"/>
  <c r="U102" i="19" s="1"/>
  <c r="S101" i="19"/>
  <c r="R101" i="19"/>
  <c r="E101" i="19"/>
  <c r="U101" i="19" s="1"/>
  <c r="S100" i="19"/>
  <c r="R100" i="19"/>
  <c r="E100" i="19"/>
  <c r="U99" i="19"/>
  <c r="S99" i="19"/>
  <c r="R99" i="19"/>
  <c r="E99" i="19"/>
  <c r="T99" i="19" s="1"/>
  <c r="U98" i="19"/>
  <c r="S98" i="19"/>
  <c r="R98" i="19"/>
  <c r="E98" i="19"/>
  <c r="T98" i="19" s="1"/>
  <c r="S97" i="19"/>
  <c r="R97" i="19"/>
  <c r="E97" i="19"/>
  <c r="T97" i="19" s="1"/>
  <c r="W96" i="19"/>
  <c r="W113" i="19" s="1"/>
  <c r="V96" i="19"/>
  <c r="V113" i="19" s="1"/>
  <c r="M96" i="19"/>
  <c r="S96" i="19" s="1"/>
  <c r="L96" i="19"/>
  <c r="R96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U114" i="20" s="1"/>
  <c r="D114" i="20"/>
  <c r="C114" i="20"/>
  <c r="B114" i="20"/>
  <c r="Q113" i="20"/>
  <c r="P113" i="20"/>
  <c r="O113" i="20"/>
  <c r="N113" i="20"/>
  <c r="U112" i="20"/>
  <c r="T112" i="20"/>
  <c r="S112" i="20"/>
  <c r="R112" i="20"/>
  <c r="S111" i="20"/>
  <c r="R111" i="20"/>
  <c r="E111" i="20"/>
  <c r="S110" i="20"/>
  <c r="R110" i="20"/>
  <c r="E110" i="20"/>
  <c r="U110" i="20" s="1"/>
  <c r="S109" i="20"/>
  <c r="R109" i="20"/>
  <c r="E109" i="20"/>
  <c r="S108" i="20"/>
  <c r="R108" i="20"/>
  <c r="E108" i="20"/>
  <c r="U108" i="20" s="1"/>
  <c r="S107" i="20"/>
  <c r="R107" i="20"/>
  <c r="E107" i="20"/>
  <c r="U107" i="20" s="1"/>
  <c r="S106" i="20"/>
  <c r="R106" i="20"/>
  <c r="E106" i="20"/>
  <c r="T106" i="20" s="1"/>
  <c r="S105" i="20"/>
  <c r="R105" i="20"/>
  <c r="E105" i="20"/>
  <c r="U105" i="20" s="1"/>
  <c r="T104" i="20"/>
  <c r="S104" i="20"/>
  <c r="R104" i="20"/>
  <c r="E104" i="20"/>
  <c r="U104" i="20" s="1"/>
  <c r="S103" i="20"/>
  <c r="R103" i="20"/>
  <c r="E103" i="20"/>
  <c r="S102" i="20"/>
  <c r="R102" i="20"/>
  <c r="E102" i="20"/>
  <c r="U102" i="20" s="1"/>
  <c r="S101" i="20"/>
  <c r="R101" i="20"/>
  <c r="E101" i="20"/>
  <c r="S100" i="20"/>
  <c r="R100" i="20"/>
  <c r="E100" i="20"/>
  <c r="T100" i="20" s="1"/>
  <c r="T99" i="20"/>
  <c r="S99" i="20"/>
  <c r="R99" i="20"/>
  <c r="E99" i="20"/>
  <c r="U99" i="20" s="1"/>
  <c r="S98" i="20"/>
  <c r="R98" i="20"/>
  <c r="E98" i="20"/>
  <c r="T98" i="20" s="1"/>
  <c r="S97" i="20"/>
  <c r="R97" i="20"/>
  <c r="E97" i="20"/>
  <c r="W96" i="20"/>
  <c r="W113" i="20" s="1"/>
  <c r="V96" i="20"/>
  <c r="V113" i="20" s="1"/>
  <c r="M96" i="20"/>
  <c r="M113" i="20" s="1"/>
  <c r="S113" i="20" s="1"/>
  <c r="L96" i="20"/>
  <c r="L113" i="20" s="1"/>
  <c r="R113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21"/>
  <c r="V114" i="21"/>
  <c r="Q114" i="21"/>
  <c r="P114" i="21"/>
  <c r="O114" i="21"/>
  <c r="N114" i="21"/>
  <c r="M114" i="21"/>
  <c r="S114" i="21" s="1"/>
  <c r="L114" i="21"/>
  <c r="R114" i="21" s="1"/>
  <c r="K114" i="21"/>
  <c r="J114" i="21"/>
  <c r="I114" i="21"/>
  <c r="H114" i="21"/>
  <c r="G114" i="21"/>
  <c r="F114" i="21"/>
  <c r="E114" i="21"/>
  <c r="T114" i="21" s="1"/>
  <c r="D114" i="21"/>
  <c r="C114" i="21"/>
  <c r="B114" i="21"/>
  <c r="Q113" i="21"/>
  <c r="P113" i="21"/>
  <c r="O113" i="21"/>
  <c r="N113" i="21"/>
  <c r="U112" i="21"/>
  <c r="T112" i="21"/>
  <c r="S112" i="21"/>
  <c r="R112" i="21"/>
  <c r="S111" i="21"/>
  <c r="R111" i="21"/>
  <c r="E111" i="21"/>
  <c r="T111" i="21" s="1"/>
  <c r="S110" i="21"/>
  <c r="R110" i="21"/>
  <c r="E110" i="21"/>
  <c r="S109" i="21"/>
  <c r="R109" i="21"/>
  <c r="E109" i="21"/>
  <c r="T109" i="21" s="1"/>
  <c r="U108" i="21"/>
  <c r="S108" i="21"/>
  <c r="R108" i="21"/>
  <c r="E108" i="21"/>
  <c r="T108" i="21" s="1"/>
  <c r="S107" i="21"/>
  <c r="R107" i="21"/>
  <c r="E107" i="21"/>
  <c r="T107" i="21" s="1"/>
  <c r="U106" i="21"/>
  <c r="T106" i="21"/>
  <c r="S106" i="21"/>
  <c r="R106" i="21"/>
  <c r="E106" i="2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S101" i="21"/>
  <c r="R101" i="21"/>
  <c r="E101" i="21"/>
  <c r="U101" i="21" s="1"/>
  <c r="S100" i="21"/>
  <c r="R100" i="21"/>
  <c r="E100" i="21"/>
  <c r="U100" i="21" s="1"/>
  <c r="S99" i="21"/>
  <c r="R99" i="21"/>
  <c r="E99" i="21"/>
  <c r="T99" i="21" s="1"/>
  <c r="S98" i="21"/>
  <c r="R98" i="21"/>
  <c r="E98" i="21"/>
  <c r="U98" i="21" s="1"/>
  <c r="S97" i="21"/>
  <c r="R97" i="21"/>
  <c r="E97" i="21"/>
  <c r="U97" i="21" s="1"/>
  <c r="W96" i="21"/>
  <c r="W113" i="21" s="1"/>
  <c r="V96" i="21"/>
  <c r="V113" i="21" s="1"/>
  <c r="M96" i="21"/>
  <c r="M113" i="21" s="1"/>
  <c r="S113" i="21" s="1"/>
  <c r="L96" i="21"/>
  <c r="L113" i="21" s="1"/>
  <c r="R113" i="21" s="1"/>
  <c r="K96" i="21"/>
  <c r="K113" i="21" s="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B113" i="21" s="1"/>
  <c r="W114" i="22"/>
  <c r="V114" i="22"/>
  <c r="R114" i="22"/>
  <c r="Q114" i="22"/>
  <c r="P114" i="22"/>
  <c r="O114" i="22"/>
  <c r="N114" i="22"/>
  <c r="M114" i="22"/>
  <c r="S114" i="22" s="1"/>
  <c r="L114" i="22"/>
  <c r="K114" i="22"/>
  <c r="J114" i="22"/>
  <c r="I114" i="22"/>
  <c r="H114" i="22"/>
  <c r="G114" i="22"/>
  <c r="F114" i="22"/>
  <c r="E114" i="22"/>
  <c r="U114" i="22" s="1"/>
  <c r="D114" i="22"/>
  <c r="C114" i="22"/>
  <c r="B114" i="22"/>
  <c r="Q113" i="22"/>
  <c r="P113" i="22"/>
  <c r="O113" i="22"/>
  <c r="N113" i="22"/>
  <c r="U112" i="22"/>
  <c r="T112" i="22"/>
  <c r="S112" i="22"/>
  <c r="R112" i="22"/>
  <c r="S111" i="22"/>
  <c r="R111" i="22"/>
  <c r="E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T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S102" i="22"/>
  <c r="R102" i="22"/>
  <c r="E102" i="22"/>
  <c r="S101" i="22"/>
  <c r="R101" i="22"/>
  <c r="E101" i="22"/>
  <c r="U101" i="22" s="1"/>
  <c r="S100" i="22"/>
  <c r="R100" i="22"/>
  <c r="E100" i="22"/>
  <c r="T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W96" i="22"/>
  <c r="W113" i="22" s="1"/>
  <c r="V96" i="22"/>
  <c r="V113" i="22" s="1"/>
  <c r="M96" i="22"/>
  <c r="M113" i="22" s="1"/>
  <c r="S113" i="22" s="1"/>
  <c r="L96" i="22"/>
  <c r="K96" i="22"/>
  <c r="K113" i="22" s="1"/>
  <c r="J96" i="22"/>
  <c r="J113" i="22" s="1"/>
  <c r="I96" i="22"/>
  <c r="I113" i="22" s="1"/>
  <c r="H96" i="22"/>
  <c r="H113" i="22" s="1"/>
  <c r="G96" i="22"/>
  <c r="G113" i="22" s="1"/>
  <c r="F96" i="22"/>
  <c r="F113" i="22" s="1"/>
  <c r="D96" i="22"/>
  <c r="D113" i="22" s="1"/>
  <c r="C96" i="22"/>
  <c r="C113" i="22" s="1"/>
  <c r="B96" i="22"/>
  <c r="B113" i="22" s="1"/>
  <c r="W114" i="23"/>
  <c r="V114" i="23"/>
  <c r="Q114" i="23"/>
  <c r="P114" i="23"/>
  <c r="O114" i="23"/>
  <c r="N114" i="23"/>
  <c r="M114" i="23"/>
  <c r="S114" i="23" s="1"/>
  <c r="L114" i="23"/>
  <c r="R114" i="23" s="1"/>
  <c r="K114" i="23"/>
  <c r="J114" i="23"/>
  <c r="I114" i="23"/>
  <c r="H114" i="23"/>
  <c r="G114" i="23"/>
  <c r="F114" i="23"/>
  <c r="E114" i="23"/>
  <c r="T114" i="23" s="1"/>
  <c r="D114" i="23"/>
  <c r="C114" i="23"/>
  <c r="B114" i="23"/>
  <c r="Q113" i="23"/>
  <c r="P113" i="23"/>
  <c r="O113" i="23"/>
  <c r="N113" i="23"/>
  <c r="U112" i="23"/>
  <c r="T112" i="23"/>
  <c r="S112" i="23"/>
  <c r="R112" i="23"/>
  <c r="U111" i="23"/>
  <c r="T111" i="23"/>
  <c r="S111" i="23"/>
  <c r="R111" i="23"/>
  <c r="E111" i="23"/>
  <c r="S110" i="23"/>
  <c r="R110" i="23"/>
  <c r="E110" i="23"/>
  <c r="U110" i="23" s="1"/>
  <c r="S109" i="23"/>
  <c r="R109" i="23"/>
  <c r="E109" i="23"/>
  <c r="T109" i="23" s="1"/>
  <c r="S108" i="23"/>
  <c r="R108" i="23"/>
  <c r="E108" i="23"/>
  <c r="T108" i="23" s="1"/>
  <c r="S107" i="23"/>
  <c r="R107" i="23"/>
  <c r="E107" i="23"/>
  <c r="U107" i="23" s="1"/>
  <c r="U106" i="23"/>
  <c r="S106" i="23"/>
  <c r="R106" i="23"/>
  <c r="E106" i="23"/>
  <c r="T106" i="23" s="1"/>
  <c r="S105" i="23"/>
  <c r="R105" i="23"/>
  <c r="E105" i="23"/>
  <c r="U105" i="23" s="1"/>
  <c r="S104" i="23"/>
  <c r="R104" i="23"/>
  <c r="E104" i="23"/>
  <c r="T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U97" i="23" s="1"/>
  <c r="W96" i="23"/>
  <c r="W113" i="23" s="1"/>
  <c r="V96" i="23"/>
  <c r="V113" i="23" s="1"/>
  <c r="M96" i="23"/>
  <c r="M113" i="23" s="1"/>
  <c r="S113" i="23" s="1"/>
  <c r="L96" i="23"/>
  <c r="L113" i="23" s="1"/>
  <c r="R113" i="23" s="1"/>
  <c r="K96" i="23"/>
  <c r="K113" i="23" s="1"/>
  <c r="J96" i="23"/>
  <c r="J113" i="23" s="1"/>
  <c r="I96" i="23"/>
  <c r="I113" i="23" s="1"/>
  <c r="H96" i="23"/>
  <c r="H113" i="23" s="1"/>
  <c r="G96" i="23"/>
  <c r="G113" i="23" s="1"/>
  <c r="F96" i="23"/>
  <c r="F113" i="23" s="1"/>
  <c r="D96" i="23"/>
  <c r="D113" i="23" s="1"/>
  <c r="C96" i="23"/>
  <c r="C113" i="23" s="1"/>
  <c r="B96" i="23"/>
  <c r="B113" i="23" s="1"/>
  <c r="W114" i="24"/>
  <c r="V114" i="24"/>
  <c r="Q114" i="24"/>
  <c r="P114" i="24"/>
  <c r="O114" i="24"/>
  <c r="N114" i="24"/>
  <c r="M114" i="24"/>
  <c r="S114" i="24" s="1"/>
  <c r="L114" i="24"/>
  <c r="R114" i="24" s="1"/>
  <c r="K114" i="24"/>
  <c r="J114" i="24"/>
  <c r="I114" i="24"/>
  <c r="H114" i="24"/>
  <c r="G114" i="24"/>
  <c r="F114" i="24"/>
  <c r="E114" i="24"/>
  <c r="U114" i="24" s="1"/>
  <c r="D114" i="24"/>
  <c r="C114" i="24"/>
  <c r="B114" i="24"/>
  <c r="Q113" i="24"/>
  <c r="P113" i="24"/>
  <c r="O113" i="24"/>
  <c r="N113" i="24"/>
  <c r="U112" i="24"/>
  <c r="T112" i="24"/>
  <c r="S112" i="24"/>
  <c r="R112" i="24"/>
  <c r="U111" i="24"/>
  <c r="T111" i="24"/>
  <c r="S111" i="24"/>
  <c r="R111" i="24"/>
  <c r="E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T108" i="24" s="1"/>
  <c r="S107" i="24"/>
  <c r="R107" i="24"/>
  <c r="E107" i="24"/>
  <c r="U107" i="24" s="1"/>
  <c r="S106" i="24"/>
  <c r="R106" i="24"/>
  <c r="E106" i="24"/>
  <c r="T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T100" i="24" s="1"/>
  <c r="S99" i="24"/>
  <c r="R99" i="24"/>
  <c r="E99" i="24"/>
  <c r="U99" i="24" s="1"/>
  <c r="S98" i="24"/>
  <c r="R98" i="24"/>
  <c r="E98" i="24"/>
  <c r="T98" i="24" s="1"/>
  <c r="S97" i="24"/>
  <c r="R97" i="24"/>
  <c r="E97" i="24"/>
  <c r="W96" i="24"/>
  <c r="W113" i="24" s="1"/>
  <c r="V96" i="24"/>
  <c r="V113" i="24" s="1"/>
  <c r="M96" i="24"/>
  <c r="S96" i="24" s="1"/>
  <c r="L96" i="24"/>
  <c r="R96" i="24" s="1"/>
  <c r="K96" i="24"/>
  <c r="K113" i="24" s="1"/>
  <c r="J96" i="24"/>
  <c r="J113" i="24" s="1"/>
  <c r="I96" i="24"/>
  <c r="I113" i="24" s="1"/>
  <c r="H96" i="24"/>
  <c r="H113" i="24" s="1"/>
  <c r="G96" i="24"/>
  <c r="G113" i="24" s="1"/>
  <c r="F96" i="24"/>
  <c r="F113" i="24" s="1"/>
  <c r="D96" i="24"/>
  <c r="D113" i="24" s="1"/>
  <c r="C96" i="24"/>
  <c r="C113" i="24" s="1"/>
  <c r="B96" i="24"/>
  <c r="B113" i="24" s="1"/>
  <c r="W114" i="25"/>
  <c r="V114" i="25"/>
  <c r="Q114" i="25"/>
  <c r="P114" i="25"/>
  <c r="O114" i="25"/>
  <c r="N114" i="25"/>
  <c r="M114" i="25"/>
  <c r="S114" i="25" s="1"/>
  <c r="L114" i="25"/>
  <c r="R114" i="25" s="1"/>
  <c r="K114" i="25"/>
  <c r="J114" i="25"/>
  <c r="I114" i="25"/>
  <c r="H114" i="25"/>
  <c r="G114" i="25"/>
  <c r="F114" i="25"/>
  <c r="E114" i="25"/>
  <c r="U114" i="25" s="1"/>
  <c r="D114" i="25"/>
  <c r="C114" i="25"/>
  <c r="B114" i="25"/>
  <c r="Q113" i="25"/>
  <c r="P113" i="25"/>
  <c r="O113" i="25"/>
  <c r="N113" i="25"/>
  <c r="U112" i="25"/>
  <c r="T112" i="25"/>
  <c r="S112" i="25"/>
  <c r="R112" i="25"/>
  <c r="S111" i="25"/>
  <c r="R111" i="25"/>
  <c r="E111" i="25"/>
  <c r="U111" i="25" s="1"/>
  <c r="S110" i="25"/>
  <c r="R110" i="25"/>
  <c r="E110" i="25"/>
  <c r="U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T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T99" i="25" s="1"/>
  <c r="S98" i="25"/>
  <c r="R98" i="25"/>
  <c r="E98" i="25"/>
  <c r="S97" i="25"/>
  <c r="R97" i="25"/>
  <c r="E97" i="25"/>
  <c r="U97" i="25" s="1"/>
  <c r="W96" i="25"/>
  <c r="W113" i="25" s="1"/>
  <c r="V96" i="25"/>
  <c r="V113" i="25" s="1"/>
  <c r="M96" i="25"/>
  <c r="S96" i="25" s="1"/>
  <c r="L96" i="25"/>
  <c r="R96" i="25" s="1"/>
  <c r="K96" i="25"/>
  <c r="K113" i="25" s="1"/>
  <c r="J96" i="25"/>
  <c r="J113" i="25" s="1"/>
  <c r="I96" i="25"/>
  <c r="I113" i="25" s="1"/>
  <c r="H96" i="25"/>
  <c r="H113" i="25" s="1"/>
  <c r="G96" i="25"/>
  <c r="G113" i="25" s="1"/>
  <c r="F96" i="25"/>
  <c r="F113" i="25" s="1"/>
  <c r="D96" i="25"/>
  <c r="D113" i="25" s="1"/>
  <c r="C96" i="25"/>
  <c r="C113" i="25" s="1"/>
  <c r="B96" i="25"/>
  <c r="B113" i="25" s="1"/>
  <c r="W114" i="26"/>
  <c r="V114" i="26"/>
  <c r="Q114" i="26"/>
  <c r="P114" i="26"/>
  <c r="O114" i="26"/>
  <c r="N114" i="26"/>
  <c r="M114" i="26"/>
  <c r="S114" i="26" s="1"/>
  <c r="L114" i="26"/>
  <c r="R114" i="26" s="1"/>
  <c r="K114" i="26"/>
  <c r="J114" i="26"/>
  <c r="I114" i="26"/>
  <c r="H114" i="26"/>
  <c r="G114" i="26"/>
  <c r="F114" i="26"/>
  <c r="E114" i="26"/>
  <c r="U114" i="26" s="1"/>
  <c r="D114" i="26"/>
  <c r="C114" i="26"/>
  <c r="B114" i="26"/>
  <c r="Q113" i="26"/>
  <c r="P113" i="26"/>
  <c r="O113" i="26"/>
  <c r="N113" i="26"/>
  <c r="B113" i="26"/>
  <c r="U112" i="26"/>
  <c r="T112" i="26"/>
  <c r="S112" i="26"/>
  <c r="R112" i="26"/>
  <c r="S111" i="26"/>
  <c r="R111" i="26"/>
  <c r="E111" i="26"/>
  <c r="U111" i="26" s="1"/>
  <c r="U110" i="26"/>
  <c r="S110" i="26"/>
  <c r="R110" i="26"/>
  <c r="E110" i="26"/>
  <c r="T110" i="26" s="1"/>
  <c r="S109" i="26"/>
  <c r="R109" i="26"/>
  <c r="E109" i="26"/>
  <c r="U109" i="26" s="1"/>
  <c r="U108" i="26"/>
  <c r="S108" i="26"/>
  <c r="R108" i="26"/>
  <c r="E108" i="26"/>
  <c r="T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S101" i="26"/>
  <c r="R101" i="26"/>
  <c r="E101" i="26"/>
  <c r="U101" i="26" s="1"/>
  <c r="U100" i="26"/>
  <c r="S100" i="26"/>
  <c r="R100" i="26"/>
  <c r="E100" i="26"/>
  <c r="T100" i="26" s="1"/>
  <c r="S99" i="26"/>
  <c r="R99" i="26"/>
  <c r="E99" i="26"/>
  <c r="T99" i="26" s="1"/>
  <c r="S98" i="26"/>
  <c r="R98" i="26"/>
  <c r="E98" i="26"/>
  <c r="U98" i="26" s="1"/>
  <c r="S97" i="26"/>
  <c r="R97" i="26"/>
  <c r="E97" i="26"/>
  <c r="T97" i="26" s="1"/>
  <c r="W96" i="26"/>
  <c r="W113" i="26" s="1"/>
  <c r="V96" i="26"/>
  <c r="V113" i="26" s="1"/>
  <c r="M96" i="26"/>
  <c r="M113" i="26" s="1"/>
  <c r="S113" i="26" s="1"/>
  <c r="L96" i="26"/>
  <c r="R96" i="26" s="1"/>
  <c r="K96" i="26"/>
  <c r="K113" i="26" s="1"/>
  <c r="J96" i="26"/>
  <c r="J113" i="26" s="1"/>
  <c r="I96" i="26"/>
  <c r="I113" i="26" s="1"/>
  <c r="H96" i="26"/>
  <c r="H113" i="26" s="1"/>
  <c r="G96" i="26"/>
  <c r="G113" i="26" s="1"/>
  <c r="F96" i="26"/>
  <c r="F113" i="26" s="1"/>
  <c r="D96" i="26"/>
  <c r="D113" i="26" s="1"/>
  <c r="C96" i="26"/>
  <c r="C113" i="26" s="1"/>
  <c r="B96" i="26"/>
  <c r="W114" i="27"/>
  <c r="V114" i="27"/>
  <c r="R114" i="27"/>
  <c r="Q114" i="27"/>
  <c r="P114" i="27"/>
  <c r="O114" i="27"/>
  <c r="N114" i="27"/>
  <c r="M114" i="27"/>
  <c r="S114" i="27" s="1"/>
  <c r="L114" i="27"/>
  <c r="K114" i="27"/>
  <c r="J114" i="27"/>
  <c r="I114" i="27"/>
  <c r="H114" i="27"/>
  <c r="G114" i="27"/>
  <c r="F114" i="27"/>
  <c r="E114" i="27"/>
  <c r="T114" i="27" s="1"/>
  <c r="D114" i="27"/>
  <c r="C114" i="27"/>
  <c r="B114" i="27"/>
  <c r="Q113" i="27"/>
  <c r="P113" i="27"/>
  <c r="O113" i="27"/>
  <c r="N113" i="27"/>
  <c r="U112" i="27"/>
  <c r="T112" i="27"/>
  <c r="S112" i="27"/>
  <c r="R112" i="27"/>
  <c r="S111" i="27"/>
  <c r="R111" i="27"/>
  <c r="E111" i="27"/>
  <c r="U111" i="27" s="1"/>
  <c r="S110" i="27"/>
  <c r="R110" i="27"/>
  <c r="E110" i="27"/>
  <c r="U110" i="27" s="1"/>
  <c r="S109" i="27"/>
  <c r="R109" i="27"/>
  <c r="E109" i="27"/>
  <c r="T109" i="27" s="1"/>
  <c r="S108" i="27"/>
  <c r="R108" i="27"/>
  <c r="E108" i="27"/>
  <c r="U108" i="27" s="1"/>
  <c r="S107" i="27"/>
  <c r="R107" i="27"/>
  <c r="E107" i="27"/>
  <c r="U107" i="27" s="1"/>
  <c r="T106" i="27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T101" i="27" s="1"/>
  <c r="S100" i="27"/>
  <c r="R100" i="27"/>
  <c r="E100" i="27"/>
  <c r="T100" i="27" s="1"/>
  <c r="S99" i="27"/>
  <c r="R99" i="27"/>
  <c r="E99" i="27"/>
  <c r="U99" i="27" s="1"/>
  <c r="U98" i="27"/>
  <c r="S98" i="27"/>
  <c r="R98" i="27"/>
  <c r="E98" i="27"/>
  <c r="T98" i="27" s="1"/>
  <c r="S97" i="27"/>
  <c r="R97" i="27"/>
  <c r="E97" i="27"/>
  <c r="U97" i="27" s="1"/>
  <c r="W96" i="27"/>
  <c r="W113" i="27" s="1"/>
  <c r="V96" i="27"/>
  <c r="V113" i="27" s="1"/>
  <c r="M96" i="27"/>
  <c r="S96" i="27" s="1"/>
  <c r="L96" i="27"/>
  <c r="R96" i="27" s="1"/>
  <c r="K96" i="27"/>
  <c r="K113" i="27" s="1"/>
  <c r="J96" i="27"/>
  <c r="J113" i="27" s="1"/>
  <c r="I96" i="27"/>
  <c r="I113" i="27" s="1"/>
  <c r="H96" i="27"/>
  <c r="H113" i="27" s="1"/>
  <c r="G96" i="27"/>
  <c r="G113" i="27" s="1"/>
  <c r="F96" i="27"/>
  <c r="F113" i="27" s="1"/>
  <c r="D96" i="27"/>
  <c r="D113" i="27" s="1"/>
  <c r="C96" i="27"/>
  <c r="C113" i="27" s="1"/>
  <c r="B96" i="27"/>
  <c r="B113" i="27" s="1"/>
  <c r="W114" i="28"/>
  <c r="V114" i="28"/>
  <c r="Q114" i="28"/>
  <c r="P114" i="28"/>
  <c r="O114" i="28"/>
  <c r="N114" i="28"/>
  <c r="M114" i="28"/>
  <c r="S114" i="28" s="1"/>
  <c r="L114" i="28"/>
  <c r="R114" i="28" s="1"/>
  <c r="K114" i="28"/>
  <c r="J114" i="28"/>
  <c r="I114" i="28"/>
  <c r="H114" i="28"/>
  <c r="G114" i="28"/>
  <c r="F114" i="28"/>
  <c r="E114" i="28"/>
  <c r="U114" i="28" s="1"/>
  <c r="D114" i="28"/>
  <c r="C114" i="28"/>
  <c r="B114" i="28"/>
  <c r="Q113" i="28"/>
  <c r="P113" i="28"/>
  <c r="O113" i="28"/>
  <c r="N113" i="28"/>
  <c r="U112" i="28"/>
  <c r="T112" i="28"/>
  <c r="S112" i="28"/>
  <c r="R112" i="28"/>
  <c r="S111" i="28"/>
  <c r="R111" i="28"/>
  <c r="E111" i="28"/>
  <c r="U111" i="28" s="1"/>
  <c r="S110" i="28"/>
  <c r="R110" i="28"/>
  <c r="E110" i="28"/>
  <c r="T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U105" i="28" s="1"/>
  <c r="U104" i="28"/>
  <c r="S104" i="28"/>
  <c r="R104" i="28"/>
  <c r="E104" i="28"/>
  <c r="T104" i="28" s="1"/>
  <c r="S103" i="28"/>
  <c r="R103" i="28"/>
  <c r="E103" i="28"/>
  <c r="U103" i="28" s="1"/>
  <c r="S102" i="28"/>
  <c r="R102" i="28"/>
  <c r="E102" i="28"/>
  <c r="T102" i="28" s="1"/>
  <c r="S101" i="28"/>
  <c r="R101" i="28"/>
  <c r="E101" i="28"/>
  <c r="S100" i="28"/>
  <c r="R100" i="28"/>
  <c r="E100" i="28"/>
  <c r="U100" i="28" s="1"/>
  <c r="S99" i="28"/>
  <c r="R99" i="28"/>
  <c r="E99" i="28"/>
  <c r="S98" i="28"/>
  <c r="R98" i="28"/>
  <c r="E98" i="28"/>
  <c r="U98" i="28" s="1"/>
  <c r="S97" i="28"/>
  <c r="R97" i="28"/>
  <c r="E97" i="28"/>
  <c r="U97" i="28" s="1"/>
  <c r="W96" i="28"/>
  <c r="W113" i="28" s="1"/>
  <c r="V96" i="28"/>
  <c r="V113" i="28" s="1"/>
  <c r="M96" i="28"/>
  <c r="S96" i="28" s="1"/>
  <c r="L96" i="28"/>
  <c r="R96" i="28" s="1"/>
  <c r="K96" i="28"/>
  <c r="K113" i="28" s="1"/>
  <c r="J96" i="28"/>
  <c r="J113" i="28" s="1"/>
  <c r="I96" i="28"/>
  <c r="I113" i="28" s="1"/>
  <c r="H96" i="28"/>
  <c r="H113" i="28" s="1"/>
  <c r="G96" i="28"/>
  <c r="G113" i="28" s="1"/>
  <c r="F96" i="28"/>
  <c r="F113" i="28" s="1"/>
  <c r="D96" i="28"/>
  <c r="D113" i="28" s="1"/>
  <c r="C96" i="28"/>
  <c r="C113" i="28" s="1"/>
  <c r="B96" i="28"/>
  <c r="B113" i="28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T111" i="1" s="1"/>
  <c r="S110" i="1"/>
  <c r="R110" i="1"/>
  <c r="E110" i="1"/>
  <c r="T110" i="1" s="1"/>
  <c r="S109" i="1"/>
  <c r="R109" i="1"/>
  <c r="E109" i="1"/>
  <c r="U109" i="1" s="1"/>
  <c r="S108" i="1"/>
  <c r="R108" i="1"/>
  <c r="E108" i="1"/>
  <c r="S107" i="1"/>
  <c r="R107" i="1"/>
  <c r="E107" i="1"/>
  <c r="U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T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W96" i="1"/>
  <c r="W113" i="1" s="1"/>
  <c r="V96" i="1"/>
  <c r="V113" i="1" s="1"/>
  <c r="M96" i="1"/>
  <c r="M113" i="1" s="1"/>
  <c r="S113" i="1" s="1"/>
  <c r="L96" i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2" i="21"/>
  <c r="E81" i="2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22"/>
  <c r="E83" i="22"/>
  <c r="E82" i="22"/>
  <c r="E81" i="22"/>
  <c r="W80" i="22"/>
  <c r="V80" i="22"/>
  <c r="M80" i="22"/>
  <c r="L80" i="22"/>
  <c r="K80" i="22"/>
  <c r="J80" i="22"/>
  <c r="I80" i="22"/>
  <c r="H80" i="22"/>
  <c r="G80" i="22"/>
  <c r="F80" i="22"/>
  <c r="D80" i="22"/>
  <c r="C80" i="22"/>
  <c r="B80" i="22"/>
  <c r="A77" i="22"/>
  <c r="E84" i="23"/>
  <c r="E83" i="23"/>
  <c r="E82" i="23"/>
  <c r="E81" i="23"/>
  <c r="W80" i="23"/>
  <c r="V80" i="23"/>
  <c r="M80" i="23"/>
  <c r="L80" i="23"/>
  <c r="K80" i="23"/>
  <c r="J80" i="23"/>
  <c r="I80" i="23"/>
  <c r="H80" i="23"/>
  <c r="G80" i="23"/>
  <c r="F80" i="23"/>
  <c r="D80" i="23"/>
  <c r="C80" i="23"/>
  <c r="B80" i="23"/>
  <c r="A77" i="23"/>
  <c r="E84" i="24"/>
  <c r="E83" i="24"/>
  <c r="E82" i="24"/>
  <c r="E81" i="24"/>
  <c r="E80" i="24" s="1"/>
  <c r="W80" i="24"/>
  <c r="V80" i="24"/>
  <c r="M80" i="24"/>
  <c r="L80" i="24"/>
  <c r="K80" i="24"/>
  <c r="J80" i="24"/>
  <c r="I80" i="24"/>
  <c r="H80" i="24"/>
  <c r="G80" i="24"/>
  <c r="F80" i="24"/>
  <c r="D80" i="24"/>
  <c r="C80" i="24"/>
  <c r="B80" i="24"/>
  <c r="A77" i="24"/>
  <c r="E84" i="25"/>
  <c r="E83" i="25"/>
  <c r="E82" i="25"/>
  <c r="E81" i="25"/>
  <c r="W80" i="25"/>
  <c r="V80" i="25"/>
  <c r="M80" i="25"/>
  <c r="L80" i="25"/>
  <c r="K80" i="25"/>
  <c r="J80" i="25"/>
  <c r="I80" i="25"/>
  <c r="H80" i="25"/>
  <c r="G80" i="25"/>
  <c r="F80" i="25"/>
  <c r="D80" i="25"/>
  <c r="C80" i="25"/>
  <c r="B80" i="25"/>
  <c r="A77" i="25"/>
  <c r="E84" i="26"/>
  <c r="E83" i="26"/>
  <c r="E82" i="26"/>
  <c r="E81" i="26"/>
  <c r="W80" i="26"/>
  <c r="V80" i="26"/>
  <c r="M80" i="26"/>
  <c r="L80" i="26"/>
  <c r="K80" i="26"/>
  <c r="J80" i="26"/>
  <c r="I80" i="26"/>
  <c r="H80" i="26"/>
  <c r="G80" i="26"/>
  <c r="F80" i="26"/>
  <c r="D80" i="26"/>
  <c r="C80" i="26"/>
  <c r="B80" i="26"/>
  <c r="A77" i="26"/>
  <c r="E84" i="27"/>
  <c r="E83" i="27"/>
  <c r="E82" i="27"/>
  <c r="E81" i="27"/>
  <c r="W80" i="27"/>
  <c r="V80" i="27"/>
  <c r="M80" i="27"/>
  <c r="L80" i="27"/>
  <c r="K80" i="27"/>
  <c r="J80" i="27"/>
  <c r="I80" i="27"/>
  <c r="H80" i="27"/>
  <c r="G80" i="27"/>
  <c r="F80" i="27"/>
  <c r="D80" i="27"/>
  <c r="C80" i="27"/>
  <c r="B80" i="27"/>
  <c r="A77" i="27"/>
  <c r="E84" i="28"/>
  <c r="E83" i="28"/>
  <c r="E82" i="28"/>
  <c r="E81" i="28"/>
  <c r="W80" i="28"/>
  <c r="V80" i="28"/>
  <c r="M80" i="28"/>
  <c r="L80" i="28"/>
  <c r="K80" i="28"/>
  <c r="J80" i="28"/>
  <c r="I80" i="28"/>
  <c r="H80" i="28"/>
  <c r="G80" i="28"/>
  <c r="F80" i="28"/>
  <c r="D80" i="28"/>
  <c r="C80" i="28"/>
  <c r="B80" i="28"/>
  <c r="A77" i="28"/>
  <c r="E84" i="1"/>
  <c r="E83" i="1"/>
  <c r="E82" i="1"/>
  <c r="E80" i="1" s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28"/>
  <c r="R94" i="28"/>
  <c r="Q94" i="28"/>
  <c r="P94" i="28"/>
  <c r="E94" i="28"/>
  <c r="U94" i="28" s="1"/>
  <c r="U93" i="28"/>
  <c r="S93" i="28"/>
  <c r="R93" i="28"/>
  <c r="Q93" i="28"/>
  <c r="P93" i="28"/>
  <c r="E93" i="28"/>
  <c r="T93" i="28" s="1"/>
  <c r="S92" i="28"/>
  <c r="R92" i="28"/>
  <c r="Q92" i="28"/>
  <c r="P92" i="28"/>
  <c r="E92" i="28"/>
  <c r="T91" i="28"/>
  <c r="S91" i="28"/>
  <c r="R91" i="28"/>
  <c r="Q91" i="28"/>
  <c r="P91" i="28"/>
  <c r="E91" i="28"/>
  <c r="U91" i="28" s="1"/>
  <c r="S90" i="28"/>
  <c r="R90" i="28"/>
  <c r="Q90" i="28"/>
  <c r="P90" i="28"/>
  <c r="E90" i="28"/>
  <c r="U90" i="28" s="1"/>
  <c r="S89" i="28"/>
  <c r="R89" i="28"/>
  <c r="Q89" i="28"/>
  <c r="P89" i="28"/>
  <c r="E89" i="28"/>
  <c r="U89" i="28" s="1"/>
  <c r="U88" i="28"/>
  <c r="S88" i="28"/>
  <c r="R88" i="28"/>
  <c r="Q88" i="28"/>
  <c r="P88" i="28"/>
  <c r="E88" i="28"/>
  <c r="T88" i="28" s="1"/>
  <c r="S87" i="28"/>
  <c r="R87" i="28"/>
  <c r="Q87" i="28"/>
  <c r="P87" i="28"/>
  <c r="E87" i="28"/>
  <c r="U87" i="28" s="1"/>
  <c r="V73" i="28"/>
  <c r="O73" i="28"/>
  <c r="N73" i="28"/>
  <c r="M73" i="28"/>
  <c r="L73" i="28"/>
  <c r="K73" i="28"/>
  <c r="J73" i="28"/>
  <c r="I73" i="28"/>
  <c r="H73" i="28"/>
  <c r="G73" i="28"/>
  <c r="F73" i="28"/>
  <c r="C73" i="28"/>
  <c r="B73" i="28"/>
  <c r="E73" i="28" s="1"/>
  <c r="V72" i="28"/>
  <c r="O72" i="28"/>
  <c r="N72" i="28"/>
  <c r="M72" i="28"/>
  <c r="S72" i="28" s="1"/>
  <c r="L72" i="28"/>
  <c r="K72" i="28"/>
  <c r="J72" i="28"/>
  <c r="I72" i="28"/>
  <c r="Q72" i="28" s="1"/>
  <c r="H72" i="28"/>
  <c r="G72" i="28"/>
  <c r="F72" i="28"/>
  <c r="C72" i="28"/>
  <c r="B72" i="28"/>
  <c r="E72" i="28" s="1"/>
  <c r="V71" i="28"/>
  <c r="O71" i="28"/>
  <c r="S71" i="28" s="1"/>
  <c r="N71" i="28"/>
  <c r="M71" i="28"/>
  <c r="L71" i="28"/>
  <c r="K71" i="28"/>
  <c r="J71" i="28"/>
  <c r="I71" i="28"/>
  <c r="H71" i="28"/>
  <c r="P71" i="28" s="1"/>
  <c r="G71" i="28"/>
  <c r="F71" i="28"/>
  <c r="C71" i="28"/>
  <c r="B71" i="28"/>
  <c r="E71" i="28" s="1"/>
  <c r="S70" i="28"/>
  <c r="R70" i="28"/>
  <c r="Q70" i="28"/>
  <c r="P70" i="28"/>
  <c r="E70" i="28"/>
  <c r="U70" i="28" s="1"/>
  <c r="S69" i="28"/>
  <c r="R69" i="28"/>
  <c r="Q69" i="28"/>
  <c r="P69" i="28"/>
  <c r="E69" i="28"/>
  <c r="U69" i="28" s="1"/>
  <c r="V67" i="28"/>
  <c r="O67" i="28"/>
  <c r="N67" i="28"/>
  <c r="M67" i="28"/>
  <c r="L67" i="28"/>
  <c r="K67" i="28"/>
  <c r="J67" i="28"/>
  <c r="I67" i="28"/>
  <c r="H67" i="28"/>
  <c r="G67" i="28"/>
  <c r="F67" i="28"/>
  <c r="C67" i="28"/>
  <c r="B67" i="28"/>
  <c r="V66" i="28"/>
  <c r="R66" i="28"/>
  <c r="O66" i="28"/>
  <c r="N66" i="28"/>
  <c r="M66" i="28"/>
  <c r="S66" i="28" s="1"/>
  <c r="L66" i="28"/>
  <c r="K66" i="28"/>
  <c r="J66" i="28"/>
  <c r="I66" i="28"/>
  <c r="H66" i="28"/>
  <c r="G66" i="28"/>
  <c r="F66" i="28"/>
  <c r="C66" i="28"/>
  <c r="B66" i="28"/>
  <c r="S65" i="28"/>
  <c r="R65" i="28"/>
  <c r="Q65" i="28"/>
  <c r="P65" i="28"/>
  <c r="E65" i="28"/>
  <c r="U65" i="28" s="1"/>
  <c r="S64" i="28"/>
  <c r="R64" i="28"/>
  <c r="Q64" i="28"/>
  <c r="P64" i="28"/>
  <c r="E64" i="28"/>
  <c r="T63" i="28"/>
  <c r="S63" i="28"/>
  <c r="R63" i="28"/>
  <c r="Q63" i="28"/>
  <c r="P63" i="28"/>
  <c r="E63" i="28"/>
  <c r="U63" i="28" s="1"/>
  <c r="S62" i="28"/>
  <c r="R62" i="28"/>
  <c r="Q62" i="28"/>
  <c r="P62" i="28"/>
  <c r="E62" i="28"/>
  <c r="U62" i="28" s="1"/>
  <c r="S61" i="28"/>
  <c r="R61" i="28"/>
  <c r="Q61" i="28"/>
  <c r="P61" i="28"/>
  <c r="E61" i="28"/>
  <c r="U61" i="28" s="1"/>
  <c r="V59" i="28"/>
  <c r="O59" i="28"/>
  <c r="N59" i="28"/>
  <c r="M59" i="28"/>
  <c r="S59" i="28" s="1"/>
  <c r="L59" i="28"/>
  <c r="R59" i="28" s="1"/>
  <c r="K59" i="28"/>
  <c r="J59" i="28"/>
  <c r="I59" i="28"/>
  <c r="H59" i="28"/>
  <c r="G59" i="28"/>
  <c r="F59" i="28"/>
  <c r="C59" i="28"/>
  <c r="B59" i="28"/>
  <c r="E59" i="28" s="1"/>
  <c r="S58" i="28"/>
  <c r="R58" i="28"/>
  <c r="Q58" i="28"/>
  <c r="P58" i="28"/>
  <c r="E58" i="28"/>
  <c r="U58" i="28" s="1"/>
  <c r="U57" i="28"/>
  <c r="S57" i="28"/>
  <c r="R57" i="28"/>
  <c r="Q57" i="28"/>
  <c r="P57" i="28"/>
  <c r="E57" i="28"/>
  <c r="T57" i="28" s="1"/>
  <c r="S56" i="28"/>
  <c r="R56" i="28"/>
  <c r="Q56" i="28"/>
  <c r="P56" i="28"/>
  <c r="E56" i="28"/>
  <c r="S55" i="28"/>
  <c r="R55" i="28"/>
  <c r="Q55" i="28"/>
  <c r="P55" i="28"/>
  <c r="E55" i="28"/>
  <c r="T55" i="28" s="1"/>
  <c r="V53" i="28"/>
  <c r="O53" i="28"/>
  <c r="N53" i="28"/>
  <c r="M53" i="28"/>
  <c r="S53" i="28" s="1"/>
  <c r="L53" i="28"/>
  <c r="R53" i="28" s="1"/>
  <c r="K53" i="28"/>
  <c r="J53" i="28"/>
  <c r="I53" i="28"/>
  <c r="H53" i="28"/>
  <c r="G53" i="28"/>
  <c r="F53" i="28"/>
  <c r="C53" i="28"/>
  <c r="B53" i="28"/>
  <c r="S52" i="28"/>
  <c r="R52" i="28"/>
  <c r="Q52" i="28"/>
  <c r="P52" i="28"/>
  <c r="E52" i="28"/>
  <c r="U52" i="28" s="1"/>
  <c r="S51" i="28"/>
  <c r="R51" i="28"/>
  <c r="Q51" i="28"/>
  <c r="P51" i="28"/>
  <c r="E51" i="28"/>
  <c r="T51" i="28" s="1"/>
  <c r="S50" i="28"/>
  <c r="R50" i="28"/>
  <c r="Q50" i="28"/>
  <c r="P50" i="28"/>
  <c r="E50" i="28"/>
  <c r="U50" i="28" s="1"/>
  <c r="S49" i="28"/>
  <c r="R49" i="28"/>
  <c r="Q49" i="28"/>
  <c r="P49" i="28"/>
  <c r="E49" i="28"/>
  <c r="U48" i="28"/>
  <c r="S48" i="28"/>
  <c r="R48" i="28"/>
  <c r="Q48" i="28"/>
  <c r="P48" i="28"/>
  <c r="E48" i="28"/>
  <c r="T48" i="28" s="1"/>
  <c r="S47" i="28"/>
  <c r="R47" i="28"/>
  <c r="Q47" i="28"/>
  <c r="P47" i="28"/>
  <c r="E47" i="28"/>
  <c r="U47" i="28" s="1"/>
  <c r="U46" i="28"/>
  <c r="S46" i="28"/>
  <c r="R46" i="28"/>
  <c r="Q46" i="28"/>
  <c r="P46" i="28"/>
  <c r="E46" i="28"/>
  <c r="T46" i="28" s="1"/>
  <c r="U45" i="28"/>
  <c r="S45" i="28"/>
  <c r="R45" i="28"/>
  <c r="Q45" i="28"/>
  <c r="P45" i="28"/>
  <c r="E45" i="28"/>
  <c r="T45" i="28" s="1"/>
  <c r="S44" i="28"/>
  <c r="R44" i="28"/>
  <c r="Q44" i="28"/>
  <c r="P44" i="28"/>
  <c r="E44" i="28"/>
  <c r="S43" i="28"/>
  <c r="R43" i="28"/>
  <c r="Q43" i="28"/>
  <c r="P43" i="28"/>
  <c r="E43" i="28"/>
  <c r="U43" i="28" s="1"/>
  <c r="S42" i="28"/>
  <c r="R42" i="28"/>
  <c r="Q42" i="28"/>
  <c r="P42" i="28"/>
  <c r="E42" i="28"/>
  <c r="U42" i="28" s="1"/>
  <c r="V40" i="28"/>
  <c r="O40" i="28"/>
  <c r="N40" i="28"/>
  <c r="M40" i="28"/>
  <c r="S40" i="28" s="1"/>
  <c r="L40" i="28"/>
  <c r="R40" i="28" s="1"/>
  <c r="K40" i="28"/>
  <c r="J40" i="28"/>
  <c r="I40" i="28"/>
  <c r="H40" i="28"/>
  <c r="G40" i="28"/>
  <c r="F40" i="28"/>
  <c r="E40" i="28"/>
  <c r="C40" i="28"/>
  <c r="B40" i="28"/>
  <c r="S39" i="28"/>
  <c r="R39" i="28"/>
  <c r="Q39" i="28"/>
  <c r="P39" i="28"/>
  <c r="E39" i="28"/>
  <c r="T39" i="28" s="1"/>
  <c r="S38" i="28"/>
  <c r="R38" i="28"/>
  <c r="Q38" i="28"/>
  <c r="P38" i="28"/>
  <c r="E38" i="28"/>
  <c r="U38" i="28" s="1"/>
  <c r="U37" i="28"/>
  <c r="T37" i="28"/>
  <c r="S37" i="28"/>
  <c r="R37" i="28"/>
  <c r="Q37" i="28"/>
  <c r="P37" i="28"/>
  <c r="E37" i="28"/>
  <c r="U36" i="28"/>
  <c r="T36" i="28"/>
  <c r="S36" i="28"/>
  <c r="R36" i="28"/>
  <c r="Q36" i="28"/>
  <c r="P36" i="28"/>
  <c r="E36" i="28"/>
  <c r="S35" i="28"/>
  <c r="R35" i="28"/>
  <c r="Q35" i="28"/>
  <c r="P35" i="28"/>
  <c r="E35" i="28"/>
  <c r="V33" i="28"/>
  <c r="O33" i="28"/>
  <c r="N33" i="28"/>
  <c r="M33" i="28"/>
  <c r="S33" i="28" s="1"/>
  <c r="L33" i="28"/>
  <c r="R33" i="28" s="1"/>
  <c r="K33" i="28"/>
  <c r="J33" i="28"/>
  <c r="I33" i="28"/>
  <c r="Q33" i="28" s="1"/>
  <c r="H33" i="28"/>
  <c r="G33" i="28"/>
  <c r="F33" i="28"/>
  <c r="C33" i="28"/>
  <c r="E33" i="28" s="1"/>
  <c r="B33" i="28"/>
  <c r="S32" i="28"/>
  <c r="R32" i="28"/>
  <c r="Q32" i="28"/>
  <c r="P32" i="28"/>
  <c r="E32" i="28"/>
  <c r="T32" i="28" s="1"/>
  <c r="V30" i="28"/>
  <c r="S30" i="28"/>
  <c r="R30" i="28"/>
  <c r="O30" i="28"/>
  <c r="N30" i="28"/>
  <c r="M30" i="28"/>
  <c r="L30" i="28"/>
  <c r="K30" i="28"/>
  <c r="J30" i="28"/>
  <c r="I30" i="28"/>
  <c r="Q30" i="28" s="1"/>
  <c r="H30" i="28"/>
  <c r="P30" i="28" s="1"/>
  <c r="G30" i="28"/>
  <c r="F30" i="28"/>
  <c r="C30" i="28"/>
  <c r="B30" i="28"/>
  <c r="U29" i="28"/>
  <c r="S29" i="28"/>
  <c r="R29" i="28"/>
  <c r="Q29" i="28"/>
  <c r="P29" i="28"/>
  <c r="E29" i="28"/>
  <c r="T29" i="28" s="1"/>
  <c r="U28" i="28"/>
  <c r="T28" i="28"/>
  <c r="S28" i="28"/>
  <c r="R28" i="28"/>
  <c r="Q28" i="28"/>
  <c r="P28" i="28"/>
  <c r="E28" i="28"/>
  <c r="S27" i="28"/>
  <c r="R27" i="28"/>
  <c r="Q27" i="28"/>
  <c r="P27" i="28"/>
  <c r="E27" i="28"/>
  <c r="U26" i="28"/>
  <c r="S26" i="28"/>
  <c r="R26" i="28"/>
  <c r="Q26" i="28"/>
  <c r="P26" i="28"/>
  <c r="E26" i="28"/>
  <c r="T26" i="28" s="1"/>
  <c r="V24" i="28"/>
  <c r="S24" i="28"/>
  <c r="O24" i="28"/>
  <c r="N24" i="28"/>
  <c r="M24" i="28"/>
  <c r="L24" i="28"/>
  <c r="R24" i="28" s="1"/>
  <c r="K24" i="28"/>
  <c r="J24" i="28"/>
  <c r="I24" i="28"/>
  <c r="Q24" i="28" s="1"/>
  <c r="H24" i="28"/>
  <c r="P24" i="28" s="1"/>
  <c r="G24" i="28"/>
  <c r="F24" i="28"/>
  <c r="C24" i="28"/>
  <c r="B24" i="28"/>
  <c r="E24" i="28" s="1"/>
  <c r="T23" i="28"/>
  <c r="S23" i="28"/>
  <c r="R23" i="28"/>
  <c r="Q23" i="28"/>
  <c r="P23" i="28"/>
  <c r="E23" i="28"/>
  <c r="U23" i="28" s="1"/>
  <c r="S22" i="28"/>
  <c r="R22" i="28"/>
  <c r="Q22" i="28"/>
  <c r="P22" i="28"/>
  <c r="E22" i="28"/>
  <c r="S21" i="28"/>
  <c r="R21" i="28"/>
  <c r="Q21" i="28"/>
  <c r="P21" i="28"/>
  <c r="E21" i="28"/>
  <c r="U21" i="28" s="1"/>
  <c r="S20" i="28"/>
  <c r="R20" i="28"/>
  <c r="Q20" i="28"/>
  <c r="P20" i="28"/>
  <c r="E20" i="28"/>
  <c r="S19" i="28"/>
  <c r="R19" i="28"/>
  <c r="Q19" i="28"/>
  <c r="P19" i="28"/>
  <c r="E19" i="28"/>
  <c r="T19" i="28" s="1"/>
  <c r="S18" i="28"/>
  <c r="R18" i="28"/>
  <c r="Q18" i="28"/>
  <c r="P18" i="28"/>
  <c r="E18" i="28"/>
  <c r="U18" i="28" s="1"/>
  <c r="T17" i="28"/>
  <c r="S17" i="28"/>
  <c r="R17" i="28"/>
  <c r="Q17" i="28"/>
  <c r="P17" i="28"/>
  <c r="E17" i="28"/>
  <c r="U17" i="28" s="1"/>
  <c r="V15" i="28"/>
  <c r="O15" i="28"/>
  <c r="N15" i="28"/>
  <c r="M15" i="28"/>
  <c r="S15" i="28" s="1"/>
  <c r="L15" i="28"/>
  <c r="R15" i="28" s="1"/>
  <c r="K15" i="28"/>
  <c r="J15" i="28"/>
  <c r="I15" i="28"/>
  <c r="H15" i="28"/>
  <c r="G15" i="28"/>
  <c r="F15" i="28"/>
  <c r="C15" i="28"/>
  <c r="B15" i="28"/>
  <c r="E15" i="28" s="1"/>
  <c r="S14" i="28"/>
  <c r="R14" i="28"/>
  <c r="Q14" i="28"/>
  <c r="P14" i="28"/>
  <c r="E14" i="28"/>
  <c r="U14" i="28" s="1"/>
  <c r="U13" i="28"/>
  <c r="T13" i="28"/>
  <c r="S13" i="28"/>
  <c r="R13" i="28"/>
  <c r="Q13" i="28"/>
  <c r="P13" i="28"/>
  <c r="E13" i="28"/>
  <c r="U12" i="28"/>
  <c r="T12" i="28"/>
  <c r="S12" i="28"/>
  <c r="R12" i="28"/>
  <c r="Q12" i="28"/>
  <c r="P12" i="28"/>
  <c r="E12" i="28"/>
  <c r="S11" i="28"/>
  <c r="R11" i="28"/>
  <c r="Q11" i="28"/>
  <c r="P11" i="28"/>
  <c r="E11" i="28"/>
  <c r="S10" i="28"/>
  <c r="R10" i="28"/>
  <c r="Q10" i="28"/>
  <c r="P10" i="28"/>
  <c r="E10" i="28"/>
  <c r="T10" i="28" s="1"/>
  <c r="U9" i="28"/>
  <c r="S9" i="28"/>
  <c r="R9" i="28"/>
  <c r="Q9" i="28"/>
  <c r="P9" i="28"/>
  <c r="E9" i="28"/>
  <c r="S94" i="27"/>
  <c r="R94" i="27"/>
  <c r="Q94" i="27"/>
  <c r="P94" i="27"/>
  <c r="E94" i="27"/>
  <c r="S93" i="27"/>
  <c r="R93" i="27"/>
  <c r="Q93" i="27"/>
  <c r="P93" i="27"/>
  <c r="E93" i="27"/>
  <c r="T93" i="27" s="1"/>
  <c r="S92" i="27"/>
  <c r="R92" i="27"/>
  <c r="Q92" i="27"/>
  <c r="P92" i="27"/>
  <c r="E92" i="27"/>
  <c r="U92" i="27" s="1"/>
  <c r="S91" i="27"/>
  <c r="R91" i="27"/>
  <c r="Q91" i="27"/>
  <c r="P91" i="27"/>
  <c r="E91" i="27"/>
  <c r="U91" i="27" s="1"/>
  <c r="S90" i="27"/>
  <c r="R90" i="27"/>
  <c r="Q90" i="27"/>
  <c r="P90" i="27"/>
  <c r="E90" i="27"/>
  <c r="T89" i="27"/>
  <c r="S89" i="27"/>
  <c r="R89" i="27"/>
  <c r="Q89" i="27"/>
  <c r="P89" i="27"/>
  <c r="E89" i="27"/>
  <c r="U89" i="27" s="1"/>
  <c r="S88" i="27"/>
  <c r="R88" i="27"/>
  <c r="Q88" i="27"/>
  <c r="P88" i="27"/>
  <c r="E88" i="27"/>
  <c r="U88" i="27" s="1"/>
  <c r="S87" i="27"/>
  <c r="R87" i="27"/>
  <c r="Q87" i="27"/>
  <c r="P87" i="27"/>
  <c r="E87" i="27"/>
  <c r="V73" i="27"/>
  <c r="O73" i="27"/>
  <c r="N73" i="27"/>
  <c r="M73" i="27"/>
  <c r="L73" i="27"/>
  <c r="K73" i="27"/>
  <c r="J73" i="27"/>
  <c r="I73" i="27"/>
  <c r="H73" i="27"/>
  <c r="G73" i="27"/>
  <c r="F73" i="27"/>
  <c r="C73" i="27"/>
  <c r="B73" i="27"/>
  <c r="V72" i="27"/>
  <c r="R72" i="27"/>
  <c r="O72" i="27"/>
  <c r="N72" i="27"/>
  <c r="M72" i="27"/>
  <c r="L72" i="27"/>
  <c r="K72" i="27"/>
  <c r="J72" i="27"/>
  <c r="I72" i="27"/>
  <c r="Q72" i="27" s="1"/>
  <c r="H72" i="27"/>
  <c r="P72" i="27" s="1"/>
  <c r="G72" i="27"/>
  <c r="F72" i="27"/>
  <c r="C72" i="27"/>
  <c r="B72" i="27"/>
  <c r="E72" i="27" s="1"/>
  <c r="V71" i="27"/>
  <c r="O71" i="27"/>
  <c r="N71" i="27"/>
  <c r="M71" i="27"/>
  <c r="L71" i="27"/>
  <c r="K71" i="27"/>
  <c r="J71" i="27"/>
  <c r="I71" i="27"/>
  <c r="H71" i="27"/>
  <c r="G71" i="27"/>
  <c r="F71" i="27"/>
  <c r="C71" i="27"/>
  <c r="B71" i="27"/>
  <c r="S70" i="27"/>
  <c r="R70" i="27"/>
  <c r="Q70" i="27"/>
  <c r="P70" i="27"/>
  <c r="E70" i="27"/>
  <c r="U70" i="27" s="1"/>
  <c r="T69" i="27"/>
  <c r="S69" i="27"/>
  <c r="R69" i="27"/>
  <c r="Q69" i="27"/>
  <c r="P69" i="27"/>
  <c r="E69" i="27"/>
  <c r="V67" i="27"/>
  <c r="O67" i="27"/>
  <c r="N67" i="27"/>
  <c r="M67" i="27"/>
  <c r="L67" i="27"/>
  <c r="K67" i="27"/>
  <c r="J67" i="27"/>
  <c r="I67" i="27"/>
  <c r="H67" i="27"/>
  <c r="G67" i="27"/>
  <c r="F67" i="27"/>
  <c r="C67" i="27"/>
  <c r="B67" i="27"/>
  <c r="V66" i="27"/>
  <c r="O66" i="27"/>
  <c r="N66" i="27"/>
  <c r="M66" i="27"/>
  <c r="S66" i="27" s="1"/>
  <c r="L66" i="27"/>
  <c r="R66" i="27" s="1"/>
  <c r="K66" i="27"/>
  <c r="J66" i="27"/>
  <c r="I66" i="27"/>
  <c r="H66" i="27"/>
  <c r="G66" i="27"/>
  <c r="F66" i="27"/>
  <c r="C66" i="27"/>
  <c r="B66" i="27"/>
  <c r="E66" i="27" s="1"/>
  <c r="S65" i="27"/>
  <c r="R65" i="27"/>
  <c r="Q65" i="27"/>
  <c r="P65" i="27"/>
  <c r="E65" i="27"/>
  <c r="U65" i="27" s="1"/>
  <c r="S64" i="27"/>
  <c r="R64" i="27"/>
  <c r="Q64" i="27"/>
  <c r="P64" i="27"/>
  <c r="E64" i="27"/>
  <c r="T64" i="27" s="1"/>
  <c r="S63" i="27"/>
  <c r="R63" i="27"/>
  <c r="Q63" i="27"/>
  <c r="P63" i="27"/>
  <c r="E63" i="27"/>
  <c r="U63" i="27" s="1"/>
  <c r="U62" i="27"/>
  <c r="T62" i="27"/>
  <c r="S62" i="27"/>
  <c r="R62" i="27"/>
  <c r="Q62" i="27"/>
  <c r="P62" i="27"/>
  <c r="E62" i="27"/>
  <c r="U61" i="27"/>
  <c r="T61" i="27"/>
  <c r="S61" i="27"/>
  <c r="R61" i="27"/>
  <c r="Q61" i="27"/>
  <c r="P61" i="27"/>
  <c r="E61" i="27"/>
  <c r="V59" i="27"/>
  <c r="O59" i="27"/>
  <c r="N59" i="27"/>
  <c r="M59" i="27"/>
  <c r="S59" i="27" s="1"/>
  <c r="L59" i="27"/>
  <c r="R59" i="27" s="1"/>
  <c r="K59" i="27"/>
  <c r="J59" i="27"/>
  <c r="I59" i="27"/>
  <c r="H59" i="27"/>
  <c r="G59" i="27"/>
  <c r="F59" i="27"/>
  <c r="C59" i="27"/>
  <c r="B59" i="27"/>
  <c r="S58" i="27"/>
  <c r="R58" i="27"/>
  <c r="Q58" i="27"/>
  <c r="P58" i="27"/>
  <c r="E58" i="27"/>
  <c r="U57" i="27"/>
  <c r="S57" i="27"/>
  <c r="R57" i="27"/>
  <c r="Q57" i="27"/>
  <c r="P57" i="27"/>
  <c r="E57" i="27"/>
  <c r="T57" i="27" s="1"/>
  <c r="T56" i="27"/>
  <c r="S56" i="27"/>
  <c r="R56" i="27"/>
  <c r="Q56" i="27"/>
  <c r="P56" i="27"/>
  <c r="E56" i="27"/>
  <c r="U56" i="27" s="1"/>
  <c r="S55" i="27"/>
  <c r="R55" i="27"/>
  <c r="Q55" i="27"/>
  <c r="P55" i="27"/>
  <c r="E55" i="27"/>
  <c r="U55" i="27" s="1"/>
  <c r="V53" i="27"/>
  <c r="O53" i="27"/>
  <c r="N53" i="27"/>
  <c r="M53" i="27"/>
  <c r="S53" i="27" s="1"/>
  <c r="L53" i="27"/>
  <c r="R53" i="27" s="1"/>
  <c r="K53" i="27"/>
  <c r="J53" i="27"/>
  <c r="I53" i="27"/>
  <c r="H53" i="27"/>
  <c r="G53" i="27"/>
  <c r="F53" i="27"/>
  <c r="C53" i="27"/>
  <c r="E53" i="27" s="1"/>
  <c r="B53" i="27"/>
  <c r="T52" i="27"/>
  <c r="S52" i="27"/>
  <c r="R52" i="27"/>
  <c r="Q52" i="27"/>
  <c r="P52" i="27"/>
  <c r="E52" i="27"/>
  <c r="U52" i="27" s="1"/>
  <c r="S51" i="27"/>
  <c r="R51" i="27"/>
  <c r="Q51" i="27"/>
  <c r="P51" i="27"/>
  <c r="E51" i="27"/>
  <c r="U51" i="27" s="1"/>
  <c r="S50" i="27"/>
  <c r="R50" i="27"/>
  <c r="Q50" i="27"/>
  <c r="P50" i="27"/>
  <c r="E50" i="27"/>
  <c r="T49" i="27"/>
  <c r="S49" i="27"/>
  <c r="R49" i="27"/>
  <c r="Q49" i="27"/>
  <c r="P49" i="27"/>
  <c r="E49" i="27"/>
  <c r="U49" i="27" s="1"/>
  <c r="S48" i="27"/>
  <c r="R48" i="27"/>
  <c r="Q48" i="27"/>
  <c r="P48" i="27"/>
  <c r="E48" i="27"/>
  <c r="T48" i="27" s="1"/>
  <c r="S47" i="27"/>
  <c r="R47" i="27"/>
  <c r="Q47" i="27"/>
  <c r="P47" i="27"/>
  <c r="E47" i="27"/>
  <c r="U47" i="27" s="1"/>
  <c r="U46" i="27"/>
  <c r="S46" i="27"/>
  <c r="R46" i="27"/>
  <c r="Q46" i="27"/>
  <c r="P46" i="27"/>
  <c r="E46" i="27"/>
  <c r="T46" i="27" s="1"/>
  <c r="T45" i="27"/>
  <c r="S45" i="27"/>
  <c r="R45" i="27"/>
  <c r="Q45" i="27"/>
  <c r="P45" i="27"/>
  <c r="E45" i="27"/>
  <c r="U45" i="27" s="1"/>
  <c r="S44" i="27"/>
  <c r="R44" i="27"/>
  <c r="Q44" i="27"/>
  <c r="P44" i="27"/>
  <c r="E44" i="27"/>
  <c r="U44" i="27" s="1"/>
  <c r="S43" i="27"/>
  <c r="R43" i="27"/>
  <c r="Q43" i="27"/>
  <c r="P43" i="27"/>
  <c r="E43" i="27"/>
  <c r="U43" i="27" s="1"/>
  <c r="S42" i="27"/>
  <c r="R42" i="27"/>
  <c r="Q42" i="27"/>
  <c r="P42" i="27"/>
  <c r="E42" i="27"/>
  <c r="V40" i="27"/>
  <c r="O40" i="27"/>
  <c r="N40" i="27"/>
  <c r="M40" i="27"/>
  <c r="S40" i="27" s="1"/>
  <c r="L40" i="27"/>
  <c r="K40" i="27"/>
  <c r="J40" i="27"/>
  <c r="I40" i="27"/>
  <c r="H40" i="27"/>
  <c r="G40" i="27"/>
  <c r="F40" i="27"/>
  <c r="C40" i="27"/>
  <c r="B40" i="27"/>
  <c r="S39" i="27"/>
  <c r="R39" i="27"/>
  <c r="Q39" i="27"/>
  <c r="P39" i="27"/>
  <c r="E39" i="27"/>
  <c r="U39" i="27" s="1"/>
  <c r="U38" i="27"/>
  <c r="S38" i="27"/>
  <c r="R38" i="27"/>
  <c r="Q38" i="27"/>
  <c r="P38" i="27"/>
  <c r="E38" i="27"/>
  <c r="T38" i="27" s="1"/>
  <c r="T37" i="27"/>
  <c r="S37" i="27"/>
  <c r="R37" i="27"/>
  <c r="Q37" i="27"/>
  <c r="P37" i="27"/>
  <c r="E37" i="27"/>
  <c r="U37" i="27" s="1"/>
  <c r="S36" i="27"/>
  <c r="R36" i="27"/>
  <c r="Q36" i="27"/>
  <c r="P36" i="27"/>
  <c r="E36" i="27"/>
  <c r="T36" i="27" s="1"/>
  <c r="S35" i="27"/>
  <c r="R35" i="27"/>
  <c r="Q35" i="27"/>
  <c r="P35" i="27"/>
  <c r="E35" i="27"/>
  <c r="U35" i="27" s="1"/>
  <c r="V33" i="27"/>
  <c r="O33" i="27"/>
  <c r="N33" i="27"/>
  <c r="M33" i="27"/>
  <c r="S33" i="27" s="1"/>
  <c r="L33" i="27"/>
  <c r="R33" i="27" s="1"/>
  <c r="K33" i="27"/>
  <c r="J33" i="27"/>
  <c r="I33" i="27"/>
  <c r="H33" i="27"/>
  <c r="G33" i="27"/>
  <c r="F33" i="27"/>
  <c r="E33" i="27"/>
  <c r="C33" i="27"/>
  <c r="B33" i="27"/>
  <c r="S32" i="27"/>
  <c r="R32" i="27"/>
  <c r="Q32" i="27"/>
  <c r="P32" i="27"/>
  <c r="E32" i="27"/>
  <c r="T32" i="27" s="1"/>
  <c r="V30" i="27"/>
  <c r="O30" i="27"/>
  <c r="N30" i="27"/>
  <c r="M30" i="27"/>
  <c r="S30" i="27" s="1"/>
  <c r="L30" i="27"/>
  <c r="R30" i="27" s="1"/>
  <c r="K30" i="27"/>
  <c r="J30" i="27"/>
  <c r="I30" i="27"/>
  <c r="Q30" i="27" s="1"/>
  <c r="H30" i="27"/>
  <c r="P30" i="27" s="1"/>
  <c r="G30" i="27"/>
  <c r="F30" i="27"/>
  <c r="C30" i="27"/>
  <c r="E30" i="27" s="1"/>
  <c r="B30" i="27"/>
  <c r="S29" i="27"/>
  <c r="R29" i="27"/>
  <c r="Q29" i="27"/>
  <c r="P29" i="27"/>
  <c r="E29" i="27"/>
  <c r="S28" i="27"/>
  <c r="R28" i="27"/>
  <c r="Q28" i="27"/>
  <c r="P28" i="27"/>
  <c r="E28" i="27"/>
  <c r="T28" i="27" s="1"/>
  <c r="S27" i="27"/>
  <c r="R27" i="27"/>
  <c r="Q27" i="27"/>
  <c r="P27" i="27"/>
  <c r="E27" i="27"/>
  <c r="U27" i="27" s="1"/>
  <c r="T26" i="27"/>
  <c r="S26" i="27"/>
  <c r="R26" i="27"/>
  <c r="Q26" i="27"/>
  <c r="P26" i="27"/>
  <c r="E26" i="27"/>
  <c r="U26" i="27" s="1"/>
  <c r="V24" i="27"/>
  <c r="O24" i="27"/>
  <c r="N24" i="27"/>
  <c r="M24" i="27"/>
  <c r="S24" i="27" s="1"/>
  <c r="L24" i="27"/>
  <c r="R24" i="27" s="1"/>
  <c r="K24" i="27"/>
  <c r="J24" i="27"/>
  <c r="I24" i="27"/>
  <c r="H24" i="27"/>
  <c r="G24" i="27"/>
  <c r="F24" i="27"/>
  <c r="C24" i="27"/>
  <c r="B24" i="27"/>
  <c r="S23" i="27"/>
  <c r="R23" i="27"/>
  <c r="Q23" i="27"/>
  <c r="P23" i="27"/>
  <c r="E23" i="27"/>
  <c r="U23" i="27" s="1"/>
  <c r="U22" i="27"/>
  <c r="T22" i="27"/>
  <c r="S22" i="27"/>
  <c r="R22" i="27"/>
  <c r="Q22" i="27"/>
  <c r="P22" i="27"/>
  <c r="E22" i="27"/>
  <c r="U21" i="27"/>
  <c r="T21" i="27"/>
  <c r="S21" i="27"/>
  <c r="R21" i="27"/>
  <c r="Q21" i="27"/>
  <c r="P21" i="27"/>
  <c r="E21" i="27"/>
  <c r="S20" i="27"/>
  <c r="R20" i="27"/>
  <c r="Q20" i="27"/>
  <c r="P20" i="27"/>
  <c r="E20" i="27"/>
  <c r="S19" i="27"/>
  <c r="R19" i="27"/>
  <c r="Q19" i="27"/>
  <c r="P19" i="27"/>
  <c r="E19" i="27"/>
  <c r="U19" i="27" s="1"/>
  <c r="U18" i="27"/>
  <c r="S18" i="27"/>
  <c r="R18" i="27"/>
  <c r="Q18" i="27"/>
  <c r="P18" i="27"/>
  <c r="E18" i="27"/>
  <c r="T18" i="27" s="1"/>
  <c r="S17" i="27"/>
  <c r="R17" i="27"/>
  <c r="Q17" i="27"/>
  <c r="P17" i="27"/>
  <c r="E17" i="27"/>
  <c r="V15" i="27"/>
  <c r="O15" i="27"/>
  <c r="N15" i="27"/>
  <c r="M15" i="27"/>
  <c r="S15" i="27" s="1"/>
  <c r="L15" i="27"/>
  <c r="K15" i="27"/>
  <c r="J15" i="27"/>
  <c r="I15" i="27"/>
  <c r="Q15" i="27" s="1"/>
  <c r="H15" i="27"/>
  <c r="G15" i="27"/>
  <c r="F15" i="27"/>
  <c r="C15" i="27"/>
  <c r="B15" i="27"/>
  <c r="E15" i="27" s="1"/>
  <c r="U14" i="27"/>
  <c r="S14" i="27"/>
  <c r="R14" i="27"/>
  <c r="Q14" i="27"/>
  <c r="P14" i="27"/>
  <c r="E14" i="27"/>
  <c r="T14" i="27" s="1"/>
  <c r="T13" i="27"/>
  <c r="S13" i="27"/>
  <c r="R13" i="27"/>
  <c r="Q13" i="27"/>
  <c r="P13" i="27"/>
  <c r="E13" i="27"/>
  <c r="S12" i="27"/>
  <c r="R12" i="27"/>
  <c r="Q12" i="27"/>
  <c r="P12" i="27"/>
  <c r="E12" i="27"/>
  <c r="T12" i="27" s="1"/>
  <c r="S11" i="27"/>
  <c r="R11" i="27"/>
  <c r="Q11" i="27"/>
  <c r="P11" i="27"/>
  <c r="E11" i="27"/>
  <c r="U11" i="27" s="1"/>
  <c r="T10" i="27"/>
  <c r="S10" i="27"/>
  <c r="R10" i="27"/>
  <c r="Q10" i="27"/>
  <c r="U10" i="27" s="1"/>
  <c r="P10" i="27"/>
  <c r="E10" i="27"/>
  <c r="U9" i="27"/>
  <c r="T9" i="27"/>
  <c r="S9" i="27"/>
  <c r="R9" i="27"/>
  <c r="Q9" i="27"/>
  <c r="P9" i="27"/>
  <c r="E9" i="27"/>
  <c r="S94" i="26"/>
  <c r="R94" i="26"/>
  <c r="Q94" i="26"/>
  <c r="P94" i="26"/>
  <c r="E94" i="26"/>
  <c r="S93" i="26"/>
  <c r="R93" i="26"/>
  <c r="Q93" i="26"/>
  <c r="P93" i="26"/>
  <c r="E93" i="26"/>
  <c r="U93" i="26" s="1"/>
  <c r="S92" i="26"/>
  <c r="R92" i="26"/>
  <c r="Q92" i="26"/>
  <c r="P92" i="26"/>
  <c r="E92" i="26"/>
  <c r="T92" i="26" s="1"/>
  <c r="S91" i="26"/>
  <c r="R91" i="26"/>
  <c r="Q91" i="26"/>
  <c r="P91" i="26"/>
  <c r="E91" i="26"/>
  <c r="S90" i="26"/>
  <c r="R90" i="26"/>
  <c r="Q90" i="26"/>
  <c r="P90" i="26"/>
  <c r="E90" i="26"/>
  <c r="T90" i="26" s="1"/>
  <c r="S89" i="26"/>
  <c r="R89" i="26"/>
  <c r="Q89" i="26"/>
  <c r="P89" i="26"/>
  <c r="E89" i="26"/>
  <c r="U89" i="26" s="1"/>
  <c r="U88" i="26"/>
  <c r="T88" i="26"/>
  <c r="S88" i="26"/>
  <c r="R88" i="26"/>
  <c r="Q88" i="26"/>
  <c r="P88" i="26"/>
  <c r="E88" i="26"/>
  <c r="S87" i="26"/>
  <c r="R87" i="26"/>
  <c r="Q87" i="26"/>
  <c r="P87" i="26"/>
  <c r="E87" i="26"/>
  <c r="V73" i="26"/>
  <c r="O73" i="26"/>
  <c r="N73" i="26"/>
  <c r="M73" i="26"/>
  <c r="S73" i="26" s="1"/>
  <c r="L73" i="26"/>
  <c r="K73" i="26"/>
  <c r="J73" i="26"/>
  <c r="I73" i="26"/>
  <c r="H73" i="26"/>
  <c r="G73" i="26"/>
  <c r="F73" i="26"/>
  <c r="C73" i="26"/>
  <c r="B73" i="26"/>
  <c r="V72" i="26"/>
  <c r="O72" i="26"/>
  <c r="N72" i="26"/>
  <c r="M72" i="26"/>
  <c r="L72" i="26"/>
  <c r="K72" i="26"/>
  <c r="J72" i="26"/>
  <c r="I72" i="26"/>
  <c r="H72" i="26"/>
  <c r="P72" i="26" s="1"/>
  <c r="G72" i="26"/>
  <c r="F72" i="26"/>
  <c r="C72" i="26"/>
  <c r="B72" i="26"/>
  <c r="V71" i="26"/>
  <c r="O71" i="26"/>
  <c r="N71" i="26"/>
  <c r="R71" i="26" s="1"/>
  <c r="M71" i="26"/>
  <c r="L71" i="26"/>
  <c r="K71" i="26"/>
  <c r="J71" i="26"/>
  <c r="I71" i="26"/>
  <c r="H71" i="26"/>
  <c r="G71" i="26"/>
  <c r="F71" i="26"/>
  <c r="C71" i="26"/>
  <c r="B71" i="26"/>
  <c r="S70" i="26"/>
  <c r="R70" i="26"/>
  <c r="Q70" i="26"/>
  <c r="P70" i="26"/>
  <c r="E70" i="26"/>
  <c r="T69" i="26"/>
  <c r="S69" i="26"/>
  <c r="R69" i="26"/>
  <c r="Q69" i="26"/>
  <c r="P69" i="26"/>
  <c r="E69" i="26"/>
  <c r="V67" i="26"/>
  <c r="O67" i="26"/>
  <c r="N67" i="26"/>
  <c r="M67" i="26"/>
  <c r="L67" i="26"/>
  <c r="K67" i="26"/>
  <c r="J67" i="26"/>
  <c r="I67" i="26"/>
  <c r="H67" i="26"/>
  <c r="G67" i="26"/>
  <c r="F67" i="26"/>
  <c r="C67" i="26"/>
  <c r="B67" i="26"/>
  <c r="V66" i="26"/>
  <c r="O66" i="26"/>
  <c r="N66" i="26"/>
  <c r="M66" i="26"/>
  <c r="S66" i="26" s="1"/>
  <c r="L66" i="26"/>
  <c r="R66" i="26" s="1"/>
  <c r="K66" i="26"/>
  <c r="J66" i="26"/>
  <c r="I66" i="26"/>
  <c r="H66" i="26"/>
  <c r="G66" i="26"/>
  <c r="F66" i="26"/>
  <c r="C66" i="26"/>
  <c r="B66" i="26"/>
  <c r="T65" i="26"/>
  <c r="S65" i="26"/>
  <c r="R65" i="26"/>
  <c r="Q65" i="26"/>
  <c r="P65" i="26"/>
  <c r="E65" i="26"/>
  <c r="U65" i="26" s="1"/>
  <c r="S64" i="26"/>
  <c r="R64" i="26"/>
  <c r="Q64" i="26"/>
  <c r="P64" i="26"/>
  <c r="E64" i="26"/>
  <c r="U64" i="26" s="1"/>
  <c r="S63" i="26"/>
  <c r="R63" i="26"/>
  <c r="Q63" i="26"/>
  <c r="P63" i="26"/>
  <c r="E63" i="26"/>
  <c r="T62" i="26"/>
  <c r="S62" i="26"/>
  <c r="R62" i="26"/>
  <c r="Q62" i="26"/>
  <c r="P62" i="26"/>
  <c r="E62" i="26"/>
  <c r="U62" i="26" s="1"/>
  <c r="T61" i="26"/>
  <c r="S61" i="26"/>
  <c r="R61" i="26"/>
  <c r="Q61" i="26"/>
  <c r="P61" i="26"/>
  <c r="E61" i="26"/>
  <c r="U61" i="26" s="1"/>
  <c r="V59" i="26"/>
  <c r="O59" i="26"/>
  <c r="N59" i="26"/>
  <c r="M59" i="26"/>
  <c r="S59" i="26" s="1"/>
  <c r="L59" i="26"/>
  <c r="R59" i="26" s="1"/>
  <c r="K59" i="26"/>
  <c r="J59" i="26"/>
  <c r="I59" i="26"/>
  <c r="H59" i="26"/>
  <c r="G59" i="26"/>
  <c r="F59" i="26"/>
  <c r="C59" i="26"/>
  <c r="B59" i="26"/>
  <c r="E59" i="26" s="1"/>
  <c r="S58" i="26"/>
  <c r="R58" i="26"/>
  <c r="Q58" i="26"/>
  <c r="P58" i="26"/>
  <c r="E58" i="26"/>
  <c r="S57" i="26"/>
  <c r="R57" i="26"/>
  <c r="Q57" i="26"/>
  <c r="P57" i="26"/>
  <c r="E57" i="26"/>
  <c r="S56" i="26"/>
  <c r="R56" i="26"/>
  <c r="Q56" i="26"/>
  <c r="P56" i="26"/>
  <c r="E56" i="26"/>
  <c r="U56" i="26" s="1"/>
  <c r="S55" i="26"/>
  <c r="R55" i="26"/>
  <c r="Q55" i="26"/>
  <c r="P55" i="26"/>
  <c r="E55" i="26"/>
  <c r="V53" i="26"/>
  <c r="S53" i="26"/>
  <c r="O53" i="26"/>
  <c r="N53" i="26"/>
  <c r="M53" i="26"/>
  <c r="L53" i="26"/>
  <c r="R53" i="26" s="1"/>
  <c r="K53" i="26"/>
  <c r="J53" i="26"/>
  <c r="I53" i="26"/>
  <c r="H53" i="26"/>
  <c r="G53" i="26"/>
  <c r="F53" i="26"/>
  <c r="C53" i="26"/>
  <c r="B53" i="26"/>
  <c r="S52" i="26"/>
  <c r="R52" i="26"/>
  <c r="Q52" i="26"/>
  <c r="P52" i="26"/>
  <c r="E52" i="26"/>
  <c r="U52" i="26" s="1"/>
  <c r="S51" i="26"/>
  <c r="R51" i="26"/>
  <c r="Q51" i="26"/>
  <c r="P51" i="26"/>
  <c r="E51" i="26"/>
  <c r="U51" i="26" s="1"/>
  <c r="S50" i="26"/>
  <c r="R50" i="26"/>
  <c r="Q50" i="26"/>
  <c r="P50" i="26"/>
  <c r="E50" i="26"/>
  <c r="T49" i="26"/>
  <c r="S49" i="26"/>
  <c r="R49" i="26"/>
  <c r="Q49" i="26"/>
  <c r="P49" i="26"/>
  <c r="E49" i="26"/>
  <c r="U49" i="26" s="1"/>
  <c r="S48" i="26"/>
  <c r="R48" i="26"/>
  <c r="Q48" i="26"/>
  <c r="P48" i="26"/>
  <c r="E48" i="26"/>
  <c r="U48" i="26" s="1"/>
  <c r="S47" i="26"/>
  <c r="R47" i="26"/>
  <c r="Q47" i="26"/>
  <c r="P47" i="26"/>
  <c r="E47" i="26"/>
  <c r="T47" i="26" s="1"/>
  <c r="S46" i="26"/>
  <c r="R46" i="26"/>
  <c r="Q46" i="26"/>
  <c r="P46" i="26"/>
  <c r="E46" i="26"/>
  <c r="T45" i="26"/>
  <c r="S45" i="26"/>
  <c r="R45" i="26"/>
  <c r="Q45" i="26"/>
  <c r="P45" i="26"/>
  <c r="E45" i="26"/>
  <c r="U45" i="26" s="1"/>
  <c r="S44" i="26"/>
  <c r="R44" i="26"/>
  <c r="Q44" i="26"/>
  <c r="P44" i="26"/>
  <c r="E44" i="26"/>
  <c r="U44" i="26" s="1"/>
  <c r="S43" i="26"/>
  <c r="R43" i="26"/>
  <c r="Q43" i="26"/>
  <c r="P43" i="26"/>
  <c r="E43" i="26"/>
  <c r="U43" i="26" s="1"/>
  <c r="S42" i="26"/>
  <c r="R42" i="26"/>
  <c r="Q42" i="26"/>
  <c r="P42" i="26"/>
  <c r="E42" i="26"/>
  <c r="V40" i="26"/>
  <c r="O40" i="26"/>
  <c r="N40" i="26"/>
  <c r="R40" i="26" s="1"/>
  <c r="M40" i="26"/>
  <c r="S40" i="26" s="1"/>
  <c r="L40" i="26"/>
  <c r="K40" i="26"/>
  <c r="J40" i="26"/>
  <c r="I40" i="26"/>
  <c r="H40" i="26"/>
  <c r="G40" i="26"/>
  <c r="F40" i="26"/>
  <c r="C40" i="26"/>
  <c r="B40" i="26"/>
  <c r="U39" i="26"/>
  <c r="T39" i="26"/>
  <c r="S39" i="26"/>
  <c r="R39" i="26"/>
  <c r="Q39" i="26"/>
  <c r="P39" i="26"/>
  <c r="E39" i="26"/>
  <c r="T38" i="26"/>
  <c r="S38" i="26"/>
  <c r="R38" i="26"/>
  <c r="Q38" i="26"/>
  <c r="P38" i="26"/>
  <c r="E38" i="26"/>
  <c r="U38" i="26" s="1"/>
  <c r="S37" i="26"/>
  <c r="R37" i="26"/>
  <c r="Q37" i="26"/>
  <c r="P37" i="26"/>
  <c r="E37" i="26"/>
  <c r="U37" i="26" s="1"/>
  <c r="S36" i="26"/>
  <c r="R36" i="26"/>
  <c r="Q36" i="26"/>
  <c r="P36" i="26"/>
  <c r="E36" i="26"/>
  <c r="U36" i="26" s="1"/>
  <c r="U35" i="26"/>
  <c r="S35" i="26"/>
  <c r="R35" i="26"/>
  <c r="Q35" i="26"/>
  <c r="P35" i="26"/>
  <c r="E35" i="26"/>
  <c r="V33" i="26"/>
  <c r="O33" i="26"/>
  <c r="S33" i="26" s="1"/>
  <c r="N33" i="26"/>
  <c r="M33" i="26"/>
  <c r="L33" i="26"/>
  <c r="R33" i="26" s="1"/>
  <c r="K33" i="26"/>
  <c r="J33" i="26"/>
  <c r="I33" i="26"/>
  <c r="H33" i="26"/>
  <c r="G33" i="26"/>
  <c r="F33" i="26"/>
  <c r="C33" i="26"/>
  <c r="B33" i="26"/>
  <c r="S32" i="26"/>
  <c r="R32" i="26"/>
  <c r="Q32" i="26"/>
  <c r="P32" i="26"/>
  <c r="E32" i="26"/>
  <c r="U32" i="26" s="1"/>
  <c r="V30" i="26"/>
  <c r="O30" i="26"/>
  <c r="N30" i="26"/>
  <c r="M30" i="26"/>
  <c r="S30" i="26" s="1"/>
  <c r="L30" i="26"/>
  <c r="R30" i="26" s="1"/>
  <c r="K30" i="26"/>
  <c r="J30" i="26"/>
  <c r="I30" i="26"/>
  <c r="Q30" i="26" s="1"/>
  <c r="H30" i="26"/>
  <c r="G30" i="26"/>
  <c r="F30" i="26"/>
  <c r="C30" i="26"/>
  <c r="E30" i="26" s="1"/>
  <c r="B30" i="26"/>
  <c r="T29" i="26"/>
  <c r="S29" i="26"/>
  <c r="R29" i="26"/>
  <c r="Q29" i="26"/>
  <c r="P29" i="26"/>
  <c r="E29" i="26"/>
  <c r="U29" i="26" s="1"/>
  <c r="S28" i="26"/>
  <c r="R28" i="26"/>
  <c r="Q28" i="26"/>
  <c r="P28" i="26"/>
  <c r="E28" i="26"/>
  <c r="U28" i="26" s="1"/>
  <c r="S27" i="26"/>
  <c r="R27" i="26"/>
  <c r="Q27" i="26"/>
  <c r="P27" i="26"/>
  <c r="E27" i="26"/>
  <c r="U26" i="26"/>
  <c r="T26" i="26"/>
  <c r="S26" i="26"/>
  <c r="R26" i="26"/>
  <c r="Q26" i="26"/>
  <c r="P26" i="26"/>
  <c r="E26" i="26"/>
  <c r="V24" i="26"/>
  <c r="S24" i="26"/>
  <c r="R24" i="26"/>
  <c r="O24" i="26"/>
  <c r="N24" i="26"/>
  <c r="M24" i="26"/>
  <c r="L24" i="26"/>
  <c r="K24" i="26"/>
  <c r="J24" i="26"/>
  <c r="I24" i="26"/>
  <c r="H24" i="26"/>
  <c r="P24" i="26" s="1"/>
  <c r="G24" i="26"/>
  <c r="F24" i="26"/>
  <c r="C24" i="26"/>
  <c r="B24" i="26"/>
  <c r="E24" i="26" s="1"/>
  <c r="S23" i="26"/>
  <c r="R23" i="26"/>
  <c r="Q23" i="26"/>
  <c r="P23" i="26"/>
  <c r="E23" i="26"/>
  <c r="S22" i="26"/>
  <c r="R22" i="26"/>
  <c r="Q22" i="26"/>
  <c r="P22" i="26"/>
  <c r="E22" i="26"/>
  <c r="S21" i="26"/>
  <c r="R21" i="26"/>
  <c r="Q21" i="26"/>
  <c r="P21" i="26"/>
  <c r="E21" i="26"/>
  <c r="S20" i="26"/>
  <c r="R20" i="26"/>
  <c r="Q20" i="26"/>
  <c r="P20" i="26"/>
  <c r="E20" i="26"/>
  <c r="S19" i="26"/>
  <c r="R19" i="26"/>
  <c r="Q19" i="26"/>
  <c r="P19" i="26"/>
  <c r="E19" i="26"/>
  <c r="U19" i="26" s="1"/>
  <c r="S18" i="26"/>
  <c r="R18" i="26"/>
  <c r="Q18" i="26"/>
  <c r="P18" i="26"/>
  <c r="E18" i="26"/>
  <c r="T17" i="26"/>
  <c r="S17" i="26"/>
  <c r="R17" i="26"/>
  <c r="Q17" i="26"/>
  <c r="P17" i="26"/>
  <c r="E17" i="26"/>
  <c r="U17" i="26" s="1"/>
  <c r="V15" i="26"/>
  <c r="R15" i="26"/>
  <c r="O15" i="26"/>
  <c r="N15" i="26"/>
  <c r="M15" i="26"/>
  <c r="L15" i="26"/>
  <c r="K15" i="26"/>
  <c r="J15" i="26"/>
  <c r="I15" i="26"/>
  <c r="Q15" i="26" s="1"/>
  <c r="H15" i="26"/>
  <c r="P15" i="26" s="1"/>
  <c r="G15" i="26"/>
  <c r="F15" i="26"/>
  <c r="C15" i="26"/>
  <c r="B15" i="26"/>
  <c r="E15" i="26" s="1"/>
  <c r="U14" i="26"/>
  <c r="S14" i="26"/>
  <c r="R14" i="26"/>
  <c r="Q14" i="26"/>
  <c r="P14" i="26"/>
  <c r="E14" i="26"/>
  <c r="T14" i="26" s="1"/>
  <c r="S13" i="26"/>
  <c r="R13" i="26"/>
  <c r="Q13" i="26"/>
  <c r="P13" i="26"/>
  <c r="E13" i="26"/>
  <c r="S12" i="26"/>
  <c r="R12" i="26"/>
  <c r="Q12" i="26"/>
  <c r="P12" i="26"/>
  <c r="E12" i="26"/>
  <c r="U12" i="26" s="1"/>
  <c r="U11" i="26"/>
  <c r="S11" i="26"/>
  <c r="R11" i="26"/>
  <c r="Q11" i="26"/>
  <c r="P11" i="26"/>
  <c r="E11" i="26"/>
  <c r="T11" i="26" s="1"/>
  <c r="S10" i="26"/>
  <c r="R10" i="26"/>
  <c r="Q10" i="26"/>
  <c r="U10" i="26" s="1"/>
  <c r="P10" i="26"/>
  <c r="T10" i="26" s="1"/>
  <c r="E10" i="26"/>
  <c r="S9" i="26"/>
  <c r="R9" i="26"/>
  <c r="Q9" i="26"/>
  <c r="P9" i="26"/>
  <c r="E9" i="26"/>
  <c r="S94" i="25"/>
  <c r="R94" i="25"/>
  <c r="Q94" i="25"/>
  <c r="P94" i="25"/>
  <c r="E94" i="25"/>
  <c r="T93" i="25"/>
  <c r="S93" i="25"/>
  <c r="R93" i="25"/>
  <c r="Q93" i="25"/>
  <c r="P93" i="25"/>
  <c r="E93" i="25"/>
  <c r="U93" i="25" s="1"/>
  <c r="U92" i="25"/>
  <c r="S92" i="25"/>
  <c r="R92" i="25"/>
  <c r="Q92" i="25"/>
  <c r="P92" i="25"/>
  <c r="E92" i="25"/>
  <c r="T92" i="25" s="1"/>
  <c r="S91" i="25"/>
  <c r="R91" i="25"/>
  <c r="Q91" i="25"/>
  <c r="P91" i="25"/>
  <c r="E91" i="25"/>
  <c r="S90" i="25"/>
  <c r="R90" i="25"/>
  <c r="Q90" i="25"/>
  <c r="P90" i="25"/>
  <c r="E90" i="25"/>
  <c r="U90" i="25" s="1"/>
  <c r="U89" i="25"/>
  <c r="S89" i="25"/>
  <c r="R89" i="25"/>
  <c r="Q89" i="25"/>
  <c r="P89" i="25"/>
  <c r="E89" i="25"/>
  <c r="T89" i="25" s="1"/>
  <c r="U88" i="25"/>
  <c r="S88" i="25"/>
  <c r="R88" i="25"/>
  <c r="Q88" i="25"/>
  <c r="P88" i="25"/>
  <c r="E88" i="25"/>
  <c r="T88" i="25" s="1"/>
  <c r="U87" i="25"/>
  <c r="T87" i="25"/>
  <c r="S87" i="25"/>
  <c r="R87" i="25"/>
  <c r="Q87" i="25"/>
  <c r="P87" i="25"/>
  <c r="E87" i="25"/>
  <c r="V73" i="25"/>
  <c r="O73" i="25"/>
  <c r="N73" i="25"/>
  <c r="M73" i="25"/>
  <c r="L73" i="25"/>
  <c r="K73" i="25"/>
  <c r="J73" i="25"/>
  <c r="I73" i="25"/>
  <c r="H73" i="25"/>
  <c r="G73" i="25"/>
  <c r="F73" i="25"/>
  <c r="C73" i="25"/>
  <c r="B73" i="25"/>
  <c r="V72" i="25"/>
  <c r="S72" i="25"/>
  <c r="O72" i="25"/>
  <c r="N72" i="25"/>
  <c r="M72" i="25"/>
  <c r="L72" i="25"/>
  <c r="R72" i="25" s="1"/>
  <c r="K72" i="25"/>
  <c r="J72" i="25"/>
  <c r="I72" i="25"/>
  <c r="Q72" i="25" s="1"/>
  <c r="H72" i="25"/>
  <c r="G72" i="25"/>
  <c r="F72" i="25"/>
  <c r="C72" i="25"/>
  <c r="B72" i="25"/>
  <c r="E72" i="25" s="1"/>
  <c r="V71" i="25"/>
  <c r="R71" i="25"/>
  <c r="O71" i="25"/>
  <c r="N71" i="25"/>
  <c r="M71" i="25"/>
  <c r="L71" i="25"/>
  <c r="K71" i="25"/>
  <c r="J71" i="25"/>
  <c r="I71" i="25"/>
  <c r="H71" i="25"/>
  <c r="P71" i="25" s="1"/>
  <c r="G71" i="25"/>
  <c r="F71" i="25"/>
  <c r="C71" i="25"/>
  <c r="B71" i="25"/>
  <c r="S70" i="25"/>
  <c r="R70" i="25"/>
  <c r="Q70" i="25"/>
  <c r="P70" i="25"/>
  <c r="E70" i="25"/>
  <c r="U70" i="25" s="1"/>
  <c r="S69" i="25"/>
  <c r="R69" i="25"/>
  <c r="Q69" i="25"/>
  <c r="P69" i="25"/>
  <c r="E69" i="25"/>
  <c r="V67" i="25"/>
  <c r="O67" i="25"/>
  <c r="N67" i="25"/>
  <c r="M67" i="25"/>
  <c r="L67" i="25"/>
  <c r="K67" i="25"/>
  <c r="J67" i="25"/>
  <c r="I67" i="25"/>
  <c r="H67" i="25"/>
  <c r="G67" i="25"/>
  <c r="F67" i="25"/>
  <c r="C67" i="25"/>
  <c r="E67" i="25" s="1"/>
  <c r="B67" i="25"/>
  <c r="V66" i="25"/>
  <c r="S66" i="25"/>
  <c r="O66" i="25"/>
  <c r="N66" i="25"/>
  <c r="M66" i="25"/>
  <c r="L66" i="25"/>
  <c r="R66" i="25" s="1"/>
  <c r="K66" i="25"/>
  <c r="J66" i="25"/>
  <c r="I66" i="25"/>
  <c r="Q66" i="25" s="1"/>
  <c r="H66" i="25"/>
  <c r="G66" i="25"/>
  <c r="F66" i="25"/>
  <c r="C66" i="25"/>
  <c r="B66" i="25"/>
  <c r="S65" i="25"/>
  <c r="R65" i="25"/>
  <c r="Q65" i="25"/>
  <c r="P65" i="25"/>
  <c r="E65" i="25"/>
  <c r="S64" i="25"/>
  <c r="R64" i="25"/>
  <c r="Q64" i="25"/>
  <c r="P64" i="25"/>
  <c r="E64" i="25"/>
  <c r="T63" i="25"/>
  <c r="S63" i="25"/>
  <c r="R63" i="25"/>
  <c r="Q63" i="25"/>
  <c r="P63" i="25"/>
  <c r="E63" i="25"/>
  <c r="U63" i="25" s="1"/>
  <c r="T62" i="25"/>
  <c r="S62" i="25"/>
  <c r="R62" i="25"/>
  <c r="Q62" i="25"/>
  <c r="P62" i="25"/>
  <c r="E62" i="25"/>
  <c r="U62" i="25" s="1"/>
  <c r="S61" i="25"/>
  <c r="R61" i="25"/>
  <c r="Q61" i="25"/>
  <c r="P61" i="25"/>
  <c r="E61" i="25"/>
  <c r="V59" i="25"/>
  <c r="O59" i="25"/>
  <c r="N59" i="25"/>
  <c r="M59" i="25"/>
  <c r="S59" i="25" s="1"/>
  <c r="L59" i="25"/>
  <c r="R59" i="25" s="1"/>
  <c r="K59" i="25"/>
  <c r="J59" i="25"/>
  <c r="I59" i="25"/>
  <c r="H59" i="25"/>
  <c r="P59" i="25" s="1"/>
  <c r="G59" i="25"/>
  <c r="F59" i="25"/>
  <c r="C59" i="25"/>
  <c r="B59" i="25"/>
  <c r="S58" i="25"/>
  <c r="R58" i="25"/>
  <c r="Q58" i="25"/>
  <c r="P58" i="25"/>
  <c r="E58" i="25"/>
  <c r="U58" i="25" s="1"/>
  <c r="S57" i="25"/>
  <c r="R57" i="25"/>
  <c r="Q57" i="25"/>
  <c r="P57" i="25"/>
  <c r="E57" i="25"/>
  <c r="U56" i="25"/>
  <c r="S56" i="25"/>
  <c r="R56" i="25"/>
  <c r="Q56" i="25"/>
  <c r="P56" i="25"/>
  <c r="E56" i="25"/>
  <c r="T56" i="25" s="1"/>
  <c r="U55" i="25"/>
  <c r="S55" i="25"/>
  <c r="R55" i="25"/>
  <c r="Q55" i="25"/>
  <c r="P55" i="25"/>
  <c r="E55" i="25"/>
  <c r="T55" i="25" s="1"/>
  <c r="V53" i="25"/>
  <c r="O53" i="25"/>
  <c r="N53" i="25"/>
  <c r="M53" i="25"/>
  <c r="S53" i="25" s="1"/>
  <c r="L53" i="25"/>
  <c r="R53" i="25" s="1"/>
  <c r="K53" i="25"/>
  <c r="J53" i="25"/>
  <c r="I53" i="25"/>
  <c r="H53" i="25"/>
  <c r="G53" i="25"/>
  <c r="F53" i="25"/>
  <c r="C53" i="25"/>
  <c r="B53" i="25"/>
  <c r="S52" i="25"/>
  <c r="R52" i="25"/>
  <c r="Q52" i="25"/>
  <c r="P52" i="25"/>
  <c r="E52" i="25"/>
  <c r="U51" i="25"/>
  <c r="T51" i="25"/>
  <c r="S51" i="25"/>
  <c r="R51" i="25"/>
  <c r="Q51" i="25"/>
  <c r="P51" i="25"/>
  <c r="E51" i="25"/>
  <c r="S50" i="25"/>
  <c r="R50" i="25"/>
  <c r="Q50" i="25"/>
  <c r="P50" i="25"/>
  <c r="E50" i="25"/>
  <c r="U50" i="25" s="1"/>
  <c r="S49" i="25"/>
  <c r="R49" i="25"/>
  <c r="Q49" i="25"/>
  <c r="P49" i="25"/>
  <c r="E49" i="25"/>
  <c r="U49" i="25" s="1"/>
  <c r="S48" i="25"/>
  <c r="R48" i="25"/>
  <c r="Q48" i="25"/>
  <c r="P48" i="25"/>
  <c r="E48" i="25"/>
  <c r="S47" i="25"/>
  <c r="R47" i="25"/>
  <c r="Q47" i="25"/>
  <c r="P47" i="25"/>
  <c r="E47" i="25"/>
  <c r="T46" i="25"/>
  <c r="S46" i="25"/>
  <c r="R46" i="25"/>
  <c r="Q46" i="25"/>
  <c r="P46" i="25"/>
  <c r="E46" i="25"/>
  <c r="U46" i="25" s="1"/>
  <c r="S45" i="25"/>
  <c r="R45" i="25"/>
  <c r="Q45" i="25"/>
  <c r="P45" i="25"/>
  <c r="E45" i="25"/>
  <c r="S44" i="25"/>
  <c r="R44" i="25"/>
  <c r="Q44" i="25"/>
  <c r="P44" i="25"/>
  <c r="E44" i="25"/>
  <c r="S43" i="25"/>
  <c r="R43" i="25"/>
  <c r="Q43" i="25"/>
  <c r="P43" i="25"/>
  <c r="E43" i="25"/>
  <c r="T42" i="25"/>
  <c r="S42" i="25"/>
  <c r="R42" i="25"/>
  <c r="Q42" i="25"/>
  <c r="P42" i="25"/>
  <c r="E42" i="25"/>
  <c r="U42" i="25" s="1"/>
  <c r="V40" i="25"/>
  <c r="S40" i="25"/>
  <c r="O40" i="25"/>
  <c r="N40" i="25"/>
  <c r="R40" i="25" s="1"/>
  <c r="M40" i="25"/>
  <c r="L40" i="25"/>
  <c r="K40" i="25"/>
  <c r="J40" i="25"/>
  <c r="I40" i="25"/>
  <c r="H40" i="25"/>
  <c r="G40" i="25"/>
  <c r="F40" i="25"/>
  <c r="C40" i="25"/>
  <c r="B40" i="25"/>
  <c r="E40" i="25" s="1"/>
  <c r="U39" i="25"/>
  <c r="T39" i="25"/>
  <c r="S39" i="25"/>
  <c r="R39" i="25"/>
  <c r="Q39" i="25"/>
  <c r="P39" i="25"/>
  <c r="E39" i="25"/>
  <c r="S38" i="25"/>
  <c r="R38" i="25"/>
  <c r="Q38" i="25"/>
  <c r="P38" i="25"/>
  <c r="E38" i="25"/>
  <c r="U38" i="25" s="1"/>
  <c r="S37" i="25"/>
  <c r="R37" i="25"/>
  <c r="Q37" i="25"/>
  <c r="P37" i="25"/>
  <c r="E37" i="25"/>
  <c r="U37" i="25" s="1"/>
  <c r="U36" i="25"/>
  <c r="T36" i="25"/>
  <c r="S36" i="25"/>
  <c r="R36" i="25"/>
  <c r="Q36" i="25"/>
  <c r="P36" i="25"/>
  <c r="E36" i="25"/>
  <c r="T35" i="25"/>
  <c r="S35" i="25"/>
  <c r="R35" i="25"/>
  <c r="Q35" i="25"/>
  <c r="P35" i="25"/>
  <c r="E35" i="25"/>
  <c r="V33" i="25"/>
  <c r="O33" i="25"/>
  <c r="N33" i="25"/>
  <c r="M33" i="25"/>
  <c r="S33" i="25" s="1"/>
  <c r="L33" i="25"/>
  <c r="R33" i="25" s="1"/>
  <c r="K33" i="25"/>
  <c r="J33" i="25"/>
  <c r="I33" i="25"/>
  <c r="H33" i="25"/>
  <c r="G33" i="25"/>
  <c r="F33" i="25"/>
  <c r="C33" i="25"/>
  <c r="B33" i="25"/>
  <c r="S32" i="25"/>
  <c r="R32" i="25"/>
  <c r="Q32" i="25"/>
  <c r="P32" i="25"/>
  <c r="E32" i="25"/>
  <c r="V30" i="25"/>
  <c r="O30" i="25"/>
  <c r="N30" i="25"/>
  <c r="M30" i="25"/>
  <c r="S30" i="25" s="1"/>
  <c r="L30" i="25"/>
  <c r="R30" i="25" s="1"/>
  <c r="K30" i="25"/>
  <c r="J30" i="25"/>
  <c r="I30" i="25"/>
  <c r="H30" i="25"/>
  <c r="G30" i="25"/>
  <c r="F30" i="25"/>
  <c r="C30" i="25"/>
  <c r="B30" i="25"/>
  <c r="T29" i="25"/>
  <c r="S29" i="25"/>
  <c r="R29" i="25"/>
  <c r="Q29" i="25"/>
  <c r="P29" i="25"/>
  <c r="E29" i="25"/>
  <c r="U29" i="25" s="1"/>
  <c r="U28" i="25"/>
  <c r="T28" i="25"/>
  <c r="S28" i="25"/>
  <c r="R28" i="25"/>
  <c r="Q28" i="25"/>
  <c r="P28" i="25"/>
  <c r="E28" i="25"/>
  <c r="T27" i="25"/>
  <c r="S27" i="25"/>
  <c r="R27" i="25"/>
  <c r="Q27" i="25"/>
  <c r="P27" i="25"/>
  <c r="E27" i="25"/>
  <c r="U27" i="25" s="1"/>
  <c r="S26" i="25"/>
  <c r="R26" i="25"/>
  <c r="Q26" i="25"/>
  <c r="P26" i="25"/>
  <c r="E26" i="25"/>
  <c r="V24" i="25"/>
  <c r="O24" i="25"/>
  <c r="N24" i="25"/>
  <c r="M24" i="25"/>
  <c r="S24" i="25" s="1"/>
  <c r="L24" i="25"/>
  <c r="R24" i="25" s="1"/>
  <c r="K24" i="25"/>
  <c r="J24" i="25"/>
  <c r="I24" i="25"/>
  <c r="H24" i="25"/>
  <c r="G24" i="25"/>
  <c r="F24" i="25"/>
  <c r="C24" i="25"/>
  <c r="B24" i="25"/>
  <c r="E24" i="25" s="1"/>
  <c r="U23" i="25"/>
  <c r="S23" i="25"/>
  <c r="R23" i="25"/>
  <c r="Q23" i="25"/>
  <c r="P23" i="25"/>
  <c r="E23" i="25"/>
  <c r="T23" i="25" s="1"/>
  <c r="S22" i="25"/>
  <c r="R22" i="25"/>
  <c r="Q22" i="25"/>
  <c r="P22" i="25"/>
  <c r="E22" i="25"/>
  <c r="U22" i="25" s="1"/>
  <c r="S21" i="25"/>
  <c r="R21" i="25"/>
  <c r="Q21" i="25"/>
  <c r="P21" i="25"/>
  <c r="E21" i="25"/>
  <c r="S20" i="25"/>
  <c r="R20" i="25"/>
  <c r="Q20" i="25"/>
  <c r="P20" i="25"/>
  <c r="E20" i="25"/>
  <c r="U19" i="25"/>
  <c r="T19" i="25"/>
  <c r="S19" i="25"/>
  <c r="R19" i="25"/>
  <c r="Q19" i="25"/>
  <c r="P19" i="25"/>
  <c r="E19" i="25"/>
  <c r="S18" i="25"/>
  <c r="R18" i="25"/>
  <c r="Q18" i="25"/>
  <c r="P18" i="25"/>
  <c r="E18" i="25"/>
  <c r="U18" i="25" s="1"/>
  <c r="S17" i="25"/>
  <c r="R17" i="25"/>
  <c r="Q17" i="25"/>
  <c r="P17" i="25"/>
  <c r="E17" i="25"/>
  <c r="U17" i="25" s="1"/>
  <c r="V15" i="25"/>
  <c r="O15" i="25"/>
  <c r="N15" i="25"/>
  <c r="M15" i="25"/>
  <c r="L15" i="25"/>
  <c r="R15" i="25" s="1"/>
  <c r="K15" i="25"/>
  <c r="J15" i="25"/>
  <c r="I15" i="25"/>
  <c r="Q15" i="25" s="1"/>
  <c r="H15" i="25"/>
  <c r="P15" i="25" s="1"/>
  <c r="G15" i="25"/>
  <c r="F15" i="25"/>
  <c r="C15" i="25"/>
  <c r="B15" i="25"/>
  <c r="S14" i="25"/>
  <c r="R14" i="25"/>
  <c r="Q14" i="25"/>
  <c r="P14" i="25"/>
  <c r="E14" i="25"/>
  <c r="U14" i="25" s="1"/>
  <c r="S13" i="25"/>
  <c r="R13" i="25"/>
  <c r="Q13" i="25"/>
  <c r="P13" i="25"/>
  <c r="E13" i="25"/>
  <c r="U13" i="25" s="1"/>
  <c r="U12" i="25"/>
  <c r="T12" i="25"/>
  <c r="S12" i="25"/>
  <c r="R12" i="25"/>
  <c r="Q12" i="25"/>
  <c r="P12" i="25"/>
  <c r="E12" i="25"/>
  <c r="U11" i="25"/>
  <c r="T11" i="25"/>
  <c r="S11" i="25"/>
  <c r="R11" i="25"/>
  <c r="Q11" i="25"/>
  <c r="P11" i="25"/>
  <c r="E11" i="25"/>
  <c r="S10" i="25"/>
  <c r="R10" i="25"/>
  <c r="Q10" i="25"/>
  <c r="P10" i="25"/>
  <c r="T10" i="25" s="1"/>
  <c r="E10" i="25"/>
  <c r="S9" i="25"/>
  <c r="R9" i="25"/>
  <c r="Q9" i="25"/>
  <c r="P9" i="25"/>
  <c r="E9" i="25"/>
  <c r="S94" i="24"/>
  <c r="R94" i="24"/>
  <c r="Q94" i="24"/>
  <c r="P94" i="24"/>
  <c r="E94" i="24"/>
  <c r="T94" i="24" s="1"/>
  <c r="S93" i="24"/>
  <c r="R93" i="24"/>
  <c r="Q93" i="24"/>
  <c r="P93" i="24"/>
  <c r="E93" i="24"/>
  <c r="U93" i="24" s="1"/>
  <c r="S92" i="24"/>
  <c r="R92" i="24"/>
  <c r="Q92" i="24"/>
  <c r="P92" i="24"/>
  <c r="E92" i="24"/>
  <c r="S91" i="24"/>
  <c r="R91" i="24"/>
  <c r="Q91" i="24"/>
  <c r="P91" i="24"/>
  <c r="E91" i="24"/>
  <c r="U90" i="24"/>
  <c r="T90" i="24"/>
  <c r="S90" i="24"/>
  <c r="R90" i="24"/>
  <c r="Q90" i="24"/>
  <c r="P90" i="24"/>
  <c r="E90" i="24"/>
  <c r="U89" i="24"/>
  <c r="T89" i="24"/>
  <c r="S89" i="24"/>
  <c r="R89" i="24"/>
  <c r="Q89" i="24"/>
  <c r="P89" i="24"/>
  <c r="E89" i="24"/>
  <c r="S88" i="24"/>
  <c r="R88" i="24"/>
  <c r="Q88" i="24"/>
  <c r="P88" i="24"/>
  <c r="E88" i="24"/>
  <c r="U88" i="24" s="1"/>
  <c r="S87" i="24"/>
  <c r="R87" i="24"/>
  <c r="Q87" i="24"/>
  <c r="P87" i="24"/>
  <c r="E87" i="24"/>
  <c r="V73" i="24"/>
  <c r="O73" i="24"/>
  <c r="N73" i="24"/>
  <c r="M73" i="24"/>
  <c r="L73" i="24"/>
  <c r="K73" i="24"/>
  <c r="J73" i="24"/>
  <c r="I73" i="24"/>
  <c r="H73" i="24"/>
  <c r="G73" i="24"/>
  <c r="F73" i="24"/>
  <c r="C73" i="24"/>
  <c r="B73" i="24"/>
  <c r="V72" i="24"/>
  <c r="O72" i="24"/>
  <c r="S72" i="24" s="1"/>
  <c r="N72" i="24"/>
  <c r="R72" i="24" s="1"/>
  <c r="M72" i="24"/>
  <c r="L72" i="24"/>
  <c r="K72" i="24"/>
  <c r="J72" i="24"/>
  <c r="I72" i="24"/>
  <c r="H72" i="24"/>
  <c r="G72" i="24"/>
  <c r="F72" i="24"/>
  <c r="C72" i="24"/>
  <c r="B72" i="24"/>
  <c r="E72" i="24" s="1"/>
  <c r="V71" i="24"/>
  <c r="O71" i="24"/>
  <c r="N71" i="24"/>
  <c r="M71" i="24"/>
  <c r="S71" i="24" s="1"/>
  <c r="L71" i="24"/>
  <c r="R71" i="24" s="1"/>
  <c r="K71" i="24"/>
  <c r="J71" i="24"/>
  <c r="I71" i="24"/>
  <c r="H71" i="24"/>
  <c r="G71" i="24"/>
  <c r="F71" i="24"/>
  <c r="C71" i="24"/>
  <c r="B71" i="24"/>
  <c r="S70" i="24"/>
  <c r="R70" i="24"/>
  <c r="Q70" i="24"/>
  <c r="P70" i="24"/>
  <c r="E70" i="24"/>
  <c r="T69" i="24"/>
  <c r="S69" i="24"/>
  <c r="R69" i="24"/>
  <c r="Q69" i="24"/>
  <c r="P69" i="24"/>
  <c r="E69" i="24"/>
  <c r="V67" i="24"/>
  <c r="O67" i="24"/>
  <c r="N67" i="24"/>
  <c r="M67" i="24"/>
  <c r="S67" i="24" s="1"/>
  <c r="L67" i="24"/>
  <c r="K67" i="24"/>
  <c r="J67" i="24"/>
  <c r="I67" i="24"/>
  <c r="H67" i="24"/>
  <c r="G67" i="24"/>
  <c r="F67" i="24"/>
  <c r="C67" i="24"/>
  <c r="B67" i="24"/>
  <c r="V66" i="24"/>
  <c r="O66" i="24"/>
  <c r="N66" i="24"/>
  <c r="M66" i="24"/>
  <c r="S66" i="24" s="1"/>
  <c r="L66" i="24"/>
  <c r="R66" i="24" s="1"/>
  <c r="K66" i="24"/>
  <c r="J66" i="24"/>
  <c r="I66" i="24"/>
  <c r="H66" i="24"/>
  <c r="G66" i="24"/>
  <c r="F66" i="24"/>
  <c r="C66" i="24"/>
  <c r="E66" i="24" s="1"/>
  <c r="B66" i="24"/>
  <c r="S65" i="24"/>
  <c r="R65" i="24"/>
  <c r="Q65" i="24"/>
  <c r="P65" i="24"/>
  <c r="E65" i="24"/>
  <c r="U65" i="24" s="1"/>
  <c r="S64" i="24"/>
  <c r="R64" i="24"/>
  <c r="Q64" i="24"/>
  <c r="P64" i="24"/>
  <c r="E64" i="24"/>
  <c r="U64" i="24" s="1"/>
  <c r="S63" i="24"/>
  <c r="R63" i="24"/>
  <c r="Q63" i="24"/>
  <c r="P63" i="24"/>
  <c r="E63" i="24"/>
  <c r="S62" i="24"/>
  <c r="R62" i="24"/>
  <c r="Q62" i="24"/>
  <c r="P62" i="24"/>
  <c r="E62" i="24"/>
  <c r="U62" i="24" s="1"/>
  <c r="S61" i="24"/>
  <c r="R61" i="24"/>
  <c r="Q61" i="24"/>
  <c r="P61" i="24"/>
  <c r="E61" i="24"/>
  <c r="U61" i="24" s="1"/>
  <c r="V59" i="24"/>
  <c r="O59" i="24"/>
  <c r="N59" i="24"/>
  <c r="M59" i="24"/>
  <c r="S59" i="24" s="1"/>
  <c r="L59" i="24"/>
  <c r="R59" i="24" s="1"/>
  <c r="K59" i="24"/>
  <c r="J59" i="24"/>
  <c r="I59" i="24"/>
  <c r="H59" i="24"/>
  <c r="G59" i="24"/>
  <c r="F59" i="24"/>
  <c r="C59" i="24"/>
  <c r="B59" i="24"/>
  <c r="S58" i="24"/>
  <c r="R58" i="24"/>
  <c r="Q58" i="24"/>
  <c r="P58" i="24"/>
  <c r="E58" i="24"/>
  <c r="U58" i="24" s="1"/>
  <c r="U57" i="24"/>
  <c r="S57" i="24"/>
  <c r="R57" i="24"/>
  <c r="Q57" i="24"/>
  <c r="P57" i="24"/>
  <c r="E57" i="24"/>
  <c r="T57" i="24" s="1"/>
  <c r="S56" i="24"/>
  <c r="R56" i="24"/>
  <c r="Q56" i="24"/>
  <c r="P56" i="24"/>
  <c r="E56" i="24"/>
  <c r="U56" i="24" s="1"/>
  <c r="S55" i="24"/>
  <c r="R55" i="24"/>
  <c r="Q55" i="24"/>
  <c r="P55" i="24"/>
  <c r="E55" i="24"/>
  <c r="V53" i="24"/>
  <c r="O53" i="24"/>
  <c r="N53" i="24"/>
  <c r="M53" i="24"/>
  <c r="S53" i="24" s="1"/>
  <c r="L53" i="24"/>
  <c r="R53" i="24" s="1"/>
  <c r="K53" i="24"/>
  <c r="J53" i="24"/>
  <c r="I53" i="24"/>
  <c r="H53" i="24"/>
  <c r="G53" i="24"/>
  <c r="F53" i="24"/>
  <c r="C53" i="24"/>
  <c r="B53" i="24"/>
  <c r="E53" i="24" s="1"/>
  <c r="T52" i="24"/>
  <c r="S52" i="24"/>
  <c r="R52" i="24"/>
  <c r="Q52" i="24"/>
  <c r="P52" i="24"/>
  <c r="E52" i="24"/>
  <c r="U52" i="24" s="1"/>
  <c r="S51" i="24"/>
  <c r="R51" i="24"/>
  <c r="Q51" i="24"/>
  <c r="P51" i="24"/>
  <c r="E51" i="24"/>
  <c r="T51" i="24" s="1"/>
  <c r="S50" i="24"/>
  <c r="R50" i="24"/>
  <c r="Q50" i="24"/>
  <c r="P50" i="24"/>
  <c r="E50" i="24"/>
  <c r="U50" i="24" s="1"/>
  <c r="S49" i="24"/>
  <c r="R49" i="24"/>
  <c r="Q49" i="24"/>
  <c r="P49" i="24"/>
  <c r="E49" i="24"/>
  <c r="U49" i="24" s="1"/>
  <c r="S48" i="24"/>
  <c r="R48" i="24"/>
  <c r="Q48" i="24"/>
  <c r="P48" i="24"/>
  <c r="E48" i="24"/>
  <c r="U48" i="24" s="1"/>
  <c r="S47" i="24"/>
  <c r="R47" i="24"/>
  <c r="Q47" i="24"/>
  <c r="P47" i="24"/>
  <c r="E47" i="24"/>
  <c r="T47" i="24" s="1"/>
  <c r="S46" i="24"/>
  <c r="R46" i="24"/>
  <c r="Q46" i="24"/>
  <c r="P46" i="24"/>
  <c r="E46" i="24"/>
  <c r="S45" i="24"/>
  <c r="R45" i="24"/>
  <c r="Q45" i="24"/>
  <c r="P45" i="24"/>
  <c r="E45" i="24"/>
  <c r="T45" i="24" s="1"/>
  <c r="U44" i="24"/>
  <c r="T44" i="24"/>
  <c r="S44" i="24"/>
  <c r="R44" i="24"/>
  <c r="Q44" i="24"/>
  <c r="P44" i="24"/>
  <c r="E44" i="24"/>
  <c r="U43" i="24"/>
  <c r="T43" i="24"/>
  <c r="S43" i="24"/>
  <c r="R43" i="24"/>
  <c r="Q43" i="24"/>
  <c r="P43" i="24"/>
  <c r="E43" i="24"/>
  <c r="S42" i="24"/>
  <c r="R42" i="24"/>
  <c r="Q42" i="24"/>
  <c r="P42" i="24"/>
  <c r="E42" i="24"/>
  <c r="V40" i="24"/>
  <c r="O40" i="24"/>
  <c r="N40" i="24"/>
  <c r="M40" i="24"/>
  <c r="S40" i="24" s="1"/>
  <c r="L40" i="24"/>
  <c r="R40" i="24" s="1"/>
  <c r="K40" i="24"/>
  <c r="J40" i="24"/>
  <c r="I40" i="24"/>
  <c r="H40" i="24"/>
  <c r="G40" i="24"/>
  <c r="F40" i="24"/>
  <c r="C40" i="24"/>
  <c r="B40" i="24"/>
  <c r="E40" i="24" s="1"/>
  <c r="U39" i="24"/>
  <c r="S39" i="24"/>
  <c r="R39" i="24"/>
  <c r="Q39" i="24"/>
  <c r="P39" i="24"/>
  <c r="E39" i="24"/>
  <c r="T39" i="24" s="1"/>
  <c r="S38" i="24"/>
  <c r="R38" i="24"/>
  <c r="Q38" i="24"/>
  <c r="U38" i="24" s="1"/>
  <c r="P38" i="24"/>
  <c r="E38" i="24"/>
  <c r="S37" i="24"/>
  <c r="R37" i="24"/>
  <c r="Q37" i="24"/>
  <c r="P37" i="24"/>
  <c r="E37" i="24"/>
  <c r="U37" i="24" s="1"/>
  <c r="S36" i="24"/>
  <c r="R36" i="24"/>
  <c r="Q36" i="24"/>
  <c r="P36" i="24"/>
  <c r="E36" i="24"/>
  <c r="U36" i="24" s="1"/>
  <c r="U35" i="24"/>
  <c r="S35" i="24"/>
  <c r="R35" i="24"/>
  <c r="Q35" i="24"/>
  <c r="P35" i="24"/>
  <c r="E35" i="24"/>
  <c r="V33" i="24"/>
  <c r="O33" i="24"/>
  <c r="N33" i="24"/>
  <c r="M33" i="24"/>
  <c r="S33" i="24" s="1"/>
  <c r="L33" i="24"/>
  <c r="K33" i="24"/>
  <c r="J33" i="24"/>
  <c r="I33" i="24"/>
  <c r="H33" i="24"/>
  <c r="G33" i="24"/>
  <c r="F33" i="24"/>
  <c r="C33" i="24"/>
  <c r="B33" i="24"/>
  <c r="S32" i="24"/>
  <c r="R32" i="24"/>
  <c r="Q32" i="24"/>
  <c r="P32" i="24"/>
  <c r="E32" i="24"/>
  <c r="U32" i="24" s="1"/>
  <c r="V30" i="24"/>
  <c r="O30" i="24"/>
  <c r="N30" i="24"/>
  <c r="M30" i="24"/>
  <c r="S30" i="24" s="1"/>
  <c r="L30" i="24"/>
  <c r="R30" i="24" s="1"/>
  <c r="K30" i="24"/>
  <c r="J30" i="24"/>
  <c r="I30" i="24"/>
  <c r="H30" i="24"/>
  <c r="P30" i="24" s="1"/>
  <c r="G30" i="24"/>
  <c r="F30" i="24"/>
  <c r="C30" i="24"/>
  <c r="E30" i="24" s="1"/>
  <c r="B30" i="24"/>
  <c r="S29" i="24"/>
  <c r="R29" i="24"/>
  <c r="Q29" i="24"/>
  <c r="P29" i="24"/>
  <c r="E29" i="24"/>
  <c r="U29" i="24" s="1"/>
  <c r="S28" i="24"/>
  <c r="R28" i="24"/>
  <c r="Q28" i="24"/>
  <c r="P28" i="24"/>
  <c r="E28" i="24"/>
  <c r="U28" i="24" s="1"/>
  <c r="U27" i="24"/>
  <c r="S27" i="24"/>
  <c r="R27" i="24"/>
  <c r="Q27" i="24"/>
  <c r="P27" i="24"/>
  <c r="E27" i="24"/>
  <c r="T27" i="24" s="1"/>
  <c r="S26" i="24"/>
  <c r="R26" i="24"/>
  <c r="Q26" i="24"/>
  <c r="P26" i="24"/>
  <c r="E26" i="24"/>
  <c r="U26" i="24" s="1"/>
  <c r="V24" i="24"/>
  <c r="O24" i="24"/>
  <c r="N24" i="24"/>
  <c r="M24" i="24"/>
  <c r="S24" i="24" s="1"/>
  <c r="L24" i="24"/>
  <c r="R24" i="24" s="1"/>
  <c r="K24" i="24"/>
  <c r="J24" i="24"/>
  <c r="I24" i="24"/>
  <c r="H24" i="24"/>
  <c r="G24" i="24"/>
  <c r="F24" i="24"/>
  <c r="C24" i="24"/>
  <c r="B24" i="24"/>
  <c r="U23" i="24"/>
  <c r="S23" i="24"/>
  <c r="R23" i="24"/>
  <c r="Q23" i="24"/>
  <c r="P23" i="24"/>
  <c r="E23" i="24"/>
  <c r="T23" i="24" s="1"/>
  <c r="S22" i="24"/>
  <c r="R22" i="24"/>
  <c r="Q22" i="24"/>
  <c r="P22" i="24"/>
  <c r="E22" i="24"/>
  <c r="U22" i="24" s="1"/>
  <c r="S21" i="24"/>
  <c r="R21" i="24"/>
  <c r="Q21" i="24"/>
  <c r="P21" i="24"/>
  <c r="E21" i="24"/>
  <c r="S20" i="24"/>
  <c r="R20" i="24"/>
  <c r="Q20" i="24"/>
  <c r="P20" i="24"/>
  <c r="E20" i="24"/>
  <c r="U19" i="24"/>
  <c r="T19" i="24"/>
  <c r="S19" i="24"/>
  <c r="R19" i="24"/>
  <c r="Q19" i="24"/>
  <c r="P19" i="24"/>
  <c r="E19" i="24"/>
  <c r="U18" i="24"/>
  <c r="T18" i="24"/>
  <c r="S18" i="24"/>
  <c r="R18" i="24"/>
  <c r="Q18" i="24"/>
  <c r="P18" i="24"/>
  <c r="E18" i="24"/>
  <c r="S17" i="24"/>
  <c r="R17" i="24"/>
  <c r="Q17" i="24"/>
  <c r="P17" i="24"/>
  <c r="E17" i="24"/>
  <c r="U17" i="24" s="1"/>
  <c r="V15" i="24"/>
  <c r="O15" i="24"/>
  <c r="N15" i="24"/>
  <c r="M15" i="24"/>
  <c r="L15" i="24"/>
  <c r="K15" i="24"/>
  <c r="J15" i="24"/>
  <c r="I15" i="24"/>
  <c r="H15" i="24"/>
  <c r="G15" i="24"/>
  <c r="F15" i="24"/>
  <c r="C15" i="24"/>
  <c r="B15" i="24"/>
  <c r="E15" i="24" s="1"/>
  <c r="U14" i="24"/>
  <c r="S14" i="24"/>
  <c r="R14" i="24"/>
  <c r="Q14" i="24"/>
  <c r="P14" i="24"/>
  <c r="E14" i="24"/>
  <c r="T14" i="24" s="1"/>
  <c r="S13" i="24"/>
  <c r="R13" i="24"/>
  <c r="Q13" i="24"/>
  <c r="P13" i="24"/>
  <c r="E13" i="24"/>
  <c r="U13" i="24" s="1"/>
  <c r="S12" i="24"/>
  <c r="R12" i="24"/>
  <c r="Q12" i="24"/>
  <c r="P12" i="24"/>
  <c r="E12" i="24"/>
  <c r="U12" i="24" s="1"/>
  <c r="S11" i="24"/>
  <c r="R11" i="24"/>
  <c r="Q11" i="24"/>
  <c r="P11" i="24"/>
  <c r="E11" i="24"/>
  <c r="S10" i="24"/>
  <c r="R10" i="24"/>
  <c r="Q10" i="24"/>
  <c r="P10" i="24"/>
  <c r="E10" i="24"/>
  <c r="U9" i="24"/>
  <c r="S9" i="24"/>
  <c r="R9" i="24"/>
  <c r="Q9" i="24"/>
  <c r="P9" i="24"/>
  <c r="E9" i="24"/>
  <c r="T9" i="24" s="1"/>
  <c r="S94" i="23"/>
  <c r="R94" i="23"/>
  <c r="Q94" i="23"/>
  <c r="P94" i="23"/>
  <c r="E94" i="23"/>
  <c r="U94" i="23" s="1"/>
  <c r="S93" i="23"/>
  <c r="R93" i="23"/>
  <c r="Q93" i="23"/>
  <c r="P93" i="23"/>
  <c r="E93" i="23"/>
  <c r="S92" i="23"/>
  <c r="R92" i="23"/>
  <c r="Q92" i="23"/>
  <c r="P92" i="23"/>
  <c r="E92" i="23"/>
  <c r="S91" i="23"/>
  <c r="R91" i="23"/>
  <c r="Q91" i="23"/>
  <c r="P91" i="23"/>
  <c r="E91" i="23"/>
  <c r="U91" i="23" s="1"/>
  <c r="S90" i="23"/>
  <c r="R90" i="23"/>
  <c r="Q90" i="23"/>
  <c r="P90" i="23"/>
  <c r="E90" i="23"/>
  <c r="U90" i="23" s="1"/>
  <c r="S89" i="23"/>
  <c r="R89" i="23"/>
  <c r="Q89" i="23"/>
  <c r="P89" i="23"/>
  <c r="E89" i="23"/>
  <c r="S88" i="23"/>
  <c r="R88" i="23"/>
  <c r="Q88" i="23"/>
  <c r="P88" i="23"/>
  <c r="E88" i="23"/>
  <c r="U88" i="23" s="1"/>
  <c r="T87" i="23"/>
  <c r="S87" i="23"/>
  <c r="R87" i="23"/>
  <c r="Q87" i="23"/>
  <c r="P87" i="23"/>
  <c r="E87" i="23"/>
  <c r="U87" i="23" s="1"/>
  <c r="V73" i="23"/>
  <c r="O73" i="23"/>
  <c r="N73" i="23"/>
  <c r="M73" i="23"/>
  <c r="S73" i="23" s="1"/>
  <c r="L73" i="23"/>
  <c r="K73" i="23"/>
  <c r="J73" i="23"/>
  <c r="I73" i="23"/>
  <c r="H73" i="23"/>
  <c r="G73" i="23"/>
  <c r="F73" i="23"/>
  <c r="C73" i="23"/>
  <c r="B73" i="23"/>
  <c r="V72" i="23"/>
  <c r="O72" i="23"/>
  <c r="N72" i="23"/>
  <c r="M72" i="23"/>
  <c r="S72" i="23" s="1"/>
  <c r="L72" i="23"/>
  <c r="R72" i="23" s="1"/>
  <c r="K72" i="23"/>
  <c r="J72" i="23"/>
  <c r="I72" i="23"/>
  <c r="H72" i="23"/>
  <c r="G72" i="23"/>
  <c r="F72" i="23"/>
  <c r="C72" i="23"/>
  <c r="B72" i="23"/>
  <c r="V71" i="23"/>
  <c r="R71" i="23"/>
  <c r="O71" i="23"/>
  <c r="N71" i="23"/>
  <c r="M71" i="23"/>
  <c r="S71" i="23" s="1"/>
  <c r="L71" i="23"/>
  <c r="K71" i="23"/>
  <c r="J71" i="23"/>
  <c r="I71" i="23"/>
  <c r="Q71" i="23" s="1"/>
  <c r="H71" i="23"/>
  <c r="P71" i="23" s="1"/>
  <c r="G71" i="23"/>
  <c r="F71" i="23"/>
  <c r="C71" i="23"/>
  <c r="B71" i="23"/>
  <c r="E71" i="23" s="1"/>
  <c r="U70" i="23"/>
  <c r="T70" i="23"/>
  <c r="S70" i="23"/>
  <c r="R70" i="23"/>
  <c r="Q70" i="23"/>
  <c r="P70" i="23"/>
  <c r="E70" i="23"/>
  <c r="S69" i="23"/>
  <c r="R69" i="23"/>
  <c r="Q69" i="23"/>
  <c r="P69" i="23"/>
  <c r="E69" i="23"/>
  <c r="V67" i="23"/>
  <c r="O67" i="23"/>
  <c r="N67" i="23"/>
  <c r="M67" i="23"/>
  <c r="L67" i="23"/>
  <c r="K67" i="23"/>
  <c r="J67" i="23"/>
  <c r="I67" i="23"/>
  <c r="H67" i="23"/>
  <c r="G67" i="23"/>
  <c r="F67" i="23"/>
  <c r="E67" i="23"/>
  <c r="C67" i="23"/>
  <c r="B67" i="23"/>
  <c r="V66" i="23"/>
  <c r="O66" i="23"/>
  <c r="N66" i="23"/>
  <c r="M66" i="23"/>
  <c r="S66" i="23" s="1"/>
  <c r="L66" i="23"/>
  <c r="R66" i="23" s="1"/>
  <c r="K66" i="23"/>
  <c r="J66" i="23"/>
  <c r="I66" i="23"/>
  <c r="H66" i="23"/>
  <c r="G66" i="23"/>
  <c r="F66" i="23"/>
  <c r="C66" i="23"/>
  <c r="B66" i="23"/>
  <c r="E66" i="23" s="1"/>
  <c r="U65" i="23"/>
  <c r="S65" i="23"/>
  <c r="R65" i="23"/>
  <c r="Q65" i="23"/>
  <c r="P65" i="23"/>
  <c r="E65" i="23"/>
  <c r="T65" i="23" s="1"/>
  <c r="U64" i="23"/>
  <c r="T64" i="23"/>
  <c r="S64" i="23"/>
  <c r="R64" i="23"/>
  <c r="Q64" i="23"/>
  <c r="P64" i="23"/>
  <c r="E64" i="23"/>
  <c r="U63" i="23"/>
  <c r="T63" i="23"/>
  <c r="S63" i="23"/>
  <c r="R63" i="23"/>
  <c r="Q63" i="23"/>
  <c r="P63" i="23"/>
  <c r="E63" i="23"/>
  <c r="S62" i="23"/>
  <c r="R62" i="23"/>
  <c r="Q62" i="23"/>
  <c r="P62" i="23"/>
  <c r="E62" i="23"/>
  <c r="U62" i="23" s="1"/>
  <c r="S61" i="23"/>
  <c r="R61" i="23"/>
  <c r="Q61" i="23"/>
  <c r="P61" i="23"/>
  <c r="E61" i="23"/>
  <c r="V59" i="23"/>
  <c r="O59" i="23"/>
  <c r="N59" i="23"/>
  <c r="M59" i="23"/>
  <c r="S59" i="23" s="1"/>
  <c r="L59" i="23"/>
  <c r="R59" i="23" s="1"/>
  <c r="K59" i="23"/>
  <c r="J59" i="23"/>
  <c r="I59" i="23"/>
  <c r="H59" i="23"/>
  <c r="G59" i="23"/>
  <c r="F59" i="23"/>
  <c r="C59" i="23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U56" i="23"/>
  <c r="S56" i="23"/>
  <c r="R56" i="23"/>
  <c r="Q56" i="23"/>
  <c r="P56" i="23"/>
  <c r="E56" i="23"/>
  <c r="T56" i="23" s="1"/>
  <c r="S55" i="23"/>
  <c r="R55" i="23"/>
  <c r="Q55" i="23"/>
  <c r="P55" i="23"/>
  <c r="E55" i="23"/>
  <c r="V53" i="23"/>
  <c r="O53" i="23"/>
  <c r="N53" i="23"/>
  <c r="M53" i="23"/>
  <c r="S53" i="23" s="1"/>
  <c r="L53" i="23"/>
  <c r="R53" i="23" s="1"/>
  <c r="K53" i="23"/>
  <c r="J53" i="23"/>
  <c r="I53" i="23"/>
  <c r="H53" i="23"/>
  <c r="G53" i="23"/>
  <c r="F53" i="23"/>
  <c r="C53" i="23"/>
  <c r="B53" i="23"/>
  <c r="E53" i="23" s="1"/>
  <c r="U52" i="23"/>
  <c r="S52" i="23"/>
  <c r="R52" i="23"/>
  <c r="Q52" i="23"/>
  <c r="P52" i="23"/>
  <c r="E52" i="23"/>
  <c r="T52" i="23" s="1"/>
  <c r="S51" i="23"/>
  <c r="R51" i="23"/>
  <c r="Q51" i="23"/>
  <c r="P51" i="23"/>
  <c r="E51" i="23"/>
  <c r="S50" i="23"/>
  <c r="R50" i="23"/>
  <c r="Q50" i="23"/>
  <c r="P50" i="23"/>
  <c r="E50" i="23"/>
  <c r="U49" i="23"/>
  <c r="S49" i="23"/>
  <c r="R49" i="23"/>
  <c r="Q49" i="23"/>
  <c r="P49" i="23"/>
  <c r="E49" i="23"/>
  <c r="T49" i="23" s="1"/>
  <c r="U48" i="23"/>
  <c r="T48" i="23"/>
  <c r="S48" i="23"/>
  <c r="R48" i="23"/>
  <c r="Q48" i="23"/>
  <c r="P48" i="23"/>
  <c r="E48" i="23"/>
  <c r="S47" i="23"/>
  <c r="R47" i="23"/>
  <c r="Q47" i="23"/>
  <c r="P47" i="23"/>
  <c r="E47" i="23"/>
  <c r="T47" i="23" s="1"/>
  <c r="S46" i="23"/>
  <c r="R46" i="23"/>
  <c r="Q46" i="23"/>
  <c r="P46" i="23"/>
  <c r="E46" i="23"/>
  <c r="U46" i="23" s="1"/>
  <c r="S45" i="23"/>
  <c r="R45" i="23"/>
  <c r="Q45" i="23"/>
  <c r="P45" i="23"/>
  <c r="E45" i="23"/>
  <c r="U45" i="23" s="1"/>
  <c r="S44" i="23"/>
  <c r="R44" i="23"/>
  <c r="Q44" i="23"/>
  <c r="P44" i="23"/>
  <c r="E44" i="23"/>
  <c r="T44" i="23" s="1"/>
  <c r="S43" i="23"/>
  <c r="R43" i="23"/>
  <c r="Q43" i="23"/>
  <c r="P43" i="23"/>
  <c r="E43" i="23"/>
  <c r="T43" i="23" s="1"/>
  <c r="U42" i="23"/>
  <c r="S42" i="23"/>
  <c r="R42" i="23"/>
  <c r="Q42" i="23"/>
  <c r="P42" i="23"/>
  <c r="E42" i="23"/>
  <c r="T42" i="23" s="1"/>
  <c r="V40" i="23"/>
  <c r="O40" i="23"/>
  <c r="N40" i="23"/>
  <c r="M40" i="23"/>
  <c r="S40" i="23" s="1"/>
  <c r="L40" i="23"/>
  <c r="R40" i="23" s="1"/>
  <c r="K40" i="23"/>
  <c r="J40" i="23"/>
  <c r="I40" i="23"/>
  <c r="H40" i="23"/>
  <c r="P40" i="23" s="1"/>
  <c r="G40" i="23"/>
  <c r="F40" i="23"/>
  <c r="C40" i="23"/>
  <c r="B40" i="23"/>
  <c r="S39" i="23"/>
  <c r="R39" i="23"/>
  <c r="Q39" i="23"/>
  <c r="P39" i="23"/>
  <c r="E39" i="23"/>
  <c r="U39" i="23" s="1"/>
  <c r="T38" i="23"/>
  <c r="S38" i="23"/>
  <c r="R38" i="23"/>
  <c r="Q38" i="23"/>
  <c r="P38" i="23"/>
  <c r="E38" i="23"/>
  <c r="U38" i="23" s="1"/>
  <c r="S37" i="23"/>
  <c r="R37" i="23"/>
  <c r="Q37" i="23"/>
  <c r="P37" i="23"/>
  <c r="E37" i="23"/>
  <c r="U36" i="23"/>
  <c r="S36" i="23"/>
  <c r="R36" i="23"/>
  <c r="Q36" i="23"/>
  <c r="P36" i="23"/>
  <c r="E36" i="23"/>
  <c r="T36" i="23" s="1"/>
  <c r="U35" i="23"/>
  <c r="T35" i="23"/>
  <c r="S35" i="23"/>
  <c r="R35" i="23"/>
  <c r="Q35" i="23"/>
  <c r="P35" i="23"/>
  <c r="E35" i="23"/>
  <c r="V33" i="23"/>
  <c r="S33" i="23"/>
  <c r="R33" i="23"/>
  <c r="O33" i="23"/>
  <c r="N33" i="23"/>
  <c r="M33" i="23"/>
  <c r="L33" i="23"/>
  <c r="K33" i="23"/>
  <c r="J33" i="23"/>
  <c r="I33" i="23"/>
  <c r="Q33" i="23" s="1"/>
  <c r="H33" i="23"/>
  <c r="G33" i="23"/>
  <c r="F33" i="23"/>
  <c r="C33" i="23"/>
  <c r="B33" i="23"/>
  <c r="U32" i="23"/>
  <c r="T32" i="23"/>
  <c r="S32" i="23"/>
  <c r="R32" i="23"/>
  <c r="Q32" i="23"/>
  <c r="P32" i="23"/>
  <c r="E32" i="23"/>
  <c r="V30" i="23"/>
  <c r="S30" i="23"/>
  <c r="R30" i="23"/>
  <c r="O30" i="23"/>
  <c r="N30" i="23"/>
  <c r="M30" i="23"/>
  <c r="L30" i="23"/>
  <c r="K30" i="23"/>
  <c r="J30" i="23"/>
  <c r="I30" i="23"/>
  <c r="H30" i="23"/>
  <c r="P30" i="23" s="1"/>
  <c r="G30" i="23"/>
  <c r="F30" i="23"/>
  <c r="C30" i="23"/>
  <c r="B30" i="23"/>
  <c r="E30" i="23" s="1"/>
  <c r="S29" i="23"/>
  <c r="R29" i="23"/>
  <c r="Q29" i="23"/>
  <c r="U29" i="23" s="1"/>
  <c r="P29" i="23"/>
  <c r="E29" i="23"/>
  <c r="S28" i="23"/>
  <c r="R28" i="23"/>
  <c r="Q28" i="23"/>
  <c r="P28" i="23"/>
  <c r="E28" i="23"/>
  <c r="U27" i="23"/>
  <c r="S27" i="23"/>
  <c r="R27" i="23"/>
  <c r="Q27" i="23"/>
  <c r="P27" i="23"/>
  <c r="E27" i="23"/>
  <c r="T27" i="23" s="1"/>
  <c r="S26" i="23"/>
  <c r="R26" i="23"/>
  <c r="Q26" i="23"/>
  <c r="P26" i="23"/>
  <c r="E26" i="23"/>
  <c r="V24" i="23"/>
  <c r="R24" i="23"/>
  <c r="O24" i="23"/>
  <c r="N24" i="23"/>
  <c r="M24" i="23"/>
  <c r="S24" i="23" s="1"/>
  <c r="L24" i="23"/>
  <c r="K24" i="23"/>
  <c r="J24" i="23"/>
  <c r="I24" i="23"/>
  <c r="H24" i="23"/>
  <c r="G24" i="23"/>
  <c r="F24" i="23"/>
  <c r="E24" i="23"/>
  <c r="C24" i="23"/>
  <c r="B24" i="23"/>
  <c r="U23" i="23"/>
  <c r="T23" i="23"/>
  <c r="S23" i="23"/>
  <c r="R23" i="23"/>
  <c r="Q23" i="23"/>
  <c r="P23" i="23"/>
  <c r="E23" i="23"/>
  <c r="S22" i="23"/>
  <c r="R22" i="23"/>
  <c r="Q22" i="23"/>
  <c r="P22" i="23"/>
  <c r="E22" i="23"/>
  <c r="S21" i="23"/>
  <c r="R21" i="23"/>
  <c r="Q21" i="23"/>
  <c r="P21" i="23"/>
  <c r="E21" i="23"/>
  <c r="U21" i="23" s="1"/>
  <c r="U20" i="23"/>
  <c r="S20" i="23"/>
  <c r="R20" i="23"/>
  <c r="Q20" i="23"/>
  <c r="P20" i="23"/>
  <c r="E20" i="23"/>
  <c r="T20" i="23" s="1"/>
  <c r="S19" i="23"/>
  <c r="R19" i="23"/>
  <c r="Q19" i="23"/>
  <c r="P19" i="23"/>
  <c r="E19" i="23"/>
  <c r="U18" i="23"/>
  <c r="T18" i="23"/>
  <c r="S18" i="23"/>
  <c r="R18" i="23"/>
  <c r="Q18" i="23"/>
  <c r="P18" i="23"/>
  <c r="E18" i="23"/>
  <c r="U17" i="23"/>
  <c r="S17" i="23"/>
  <c r="R17" i="23"/>
  <c r="Q17" i="23"/>
  <c r="P17" i="23"/>
  <c r="E17" i="23"/>
  <c r="T17" i="23" s="1"/>
  <c r="V15" i="23"/>
  <c r="O15" i="23"/>
  <c r="N15" i="23"/>
  <c r="R15" i="23" s="1"/>
  <c r="M15" i="23"/>
  <c r="S15" i="23" s="1"/>
  <c r="L15" i="23"/>
  <c r="K15" i="23"/>
  <c r="J15" i="23"/>
  <c r="I15" i="23"/>
  <c r="H15" i="23"/>
  <c r="G15" i="23"/>
  <c r="F15" i="23"/>
  <c r="C15" i="23"/>
  <c r="B15" i="23"/>
  <c r="T14" i="23"/>
  <c r="S14" i="23"/>
  <c r="R14" i="23"/>
  <c r="Q14" i="23"/>
  <c r="P14" i="23"/>
  <c r="E14" i="23"/>
  <c r="U14" i="23" s="1"/>
  <c r="S13" i="23"/>
  <c r="R13" i="23"/>
  <c r="Q13" i="23"/>
  <c r="P13" i="23"/>
  <c r="E13" i="23"/>
  <c r="U12" i="23"/>
  <c r="T12" i="23"/>
  <c r="S12" i="23"/>
  <c r="R12" i="23"/>
  <c r="Q12" i="23"/>
  <c r="P12" i="23"/>
  <c r="E12" i="23"/>
  <c r="U11" i="23"/>
  <c r="T11" i="23"/>
  <c r="S11" i="23"/>
  <c r="R11" i="23"/>
  <c r="Q11" i="23"/>
  <c r="P11" i="23"/>
  <c r="E11" i="23"/>
  <c r="S10" i="23"/>
  <c r="R10" i="23"/>
  <c r="Q10" i="23"/>
  <c r="P10" i="23"/>
  <c r="E10" i="23"/>
  <c r="S9" i="23"/>
  <c r="R9" i="23"/>
  <c r="Q9" i="23"/>
  <c r="P9" i="23"/>
  <c r="E9" i="23"/>
  <c r="U94" i="22"/>
  <c r="S94" i="22"/>
  <c r="R94" i="22"/>
  <c r="Q94" i="22"/>
  <c r="P94" i="22"/>
  <c r="E94" i="22"/>
  <c r="T94" i="22" s="1"/>
  <c r="S93" i="22"/>
  <c r="R93" i="22"/>
  <c r="Q93" i="22"/>
  <c r="P93" i="22"/>
  <c r="E93" i="22"/>
  <c r="U93" i="22" s="1"/>
  <c r="T92" i="22"/>
  <c r="S92" i="22"/>
  <c r="R92" i="22"/>
  <c r="Q92" i="22"/>
  <c r="P92" i="22"/>
  <c r="E92" i="22"/>
  <c r="U92" i="22" s="1"/>
  <c r="S91" i="22"/>
  <c r="R91" i="22"/>
  <c r="Q91" i="22"/>
  <c r="P91" i="22"/>
  <c r="E91" i="22"/>
  <c r="U91" i="22" s="1"/>
  <c r="U90" i="22"/>
  <c r="T90" i="22"/>
  <c r="S90" i="22"/>
  <c r="R90" i="22"/>
  <c r="Q90" i="22"/>
  <c r="P90" i="22"/>
  <c r="E90" i="22"/>
  <c r="U89" i="22"/>
  <c r="S89" i="22"/>
  <c r="R89" i="22"/>
  <c r="Q89" i="22"/>
  <c r="P89" i="22"/>
  <c r="E89" i="22"/>
  <c r="T89" i="22" s="1"/>
  <c r="S88" i="22"/>
  <c r="R88" i="22"/>
  <c r="Q88" i="22"/>
  <c r="P88" i="22"/>
  <c r="E88" i="22"/>
  <c r="U88" i="22" s="1"/>
  <c r="S87" i="22"/>
  <c r="R87" i="22"/>
  <c r="Q87" i="22"/>
  <c r="P87" i="22"/>
  <c r="E87" i="22"/>
  <c r="U87" i="22" s="1"/>
  <c r="V73" i="22"/>
  <c r="O73" i="22"/>
  <c r="N73" i="22"/>
  <c r="M73" i="22"/>
  <c r="S73" i="22" s="1"/>
  <c r="L73" i="22"/>
  <c r="K73" i="22"/>
  <c r="J73" i="22"/>
  <c r="I73" i="22"/>
  <c r="H73" i="22"/>
  <c r="G73" i="22"/>
  <c r="F73" i="22"/>
  <c r="C73" i="22"/>
  <c r="B73" i="22"/>
  <c r="V72" i="22"/>
  <c r="O72" i="22"/>
  <c r="N72" i="22"/>
  <c r="R72" i="22" s="1"/>
  <c r="M72" i="22"/>
  <c r="S72" i="22" s="1"/>
  <c r="L72" i="22"/>
  <c r="K72" i="22"/>
  <c r="J72" i="22"/>
  <c r="I72" i="22"/>
  <c r="H72" i="22"/>
  <c r="G72" i="22"/>
  <c r="F72" i="22"/>
  <c r="C72" i="22"/>
  <c r="B72" i="22"/>
  <c r="V71" i="22"/>
  <c r="O71" i="22"/>
  <c r="N71" i="22"/>
  <c r="M71" i="22"/>
  <c r="S71" i="22" s="1"/>
  <c r="L71" i="22"/>
  <c r="R71" i="22" s="1"/>
  <c r="K71" i="22"/>
  <c r="J71" i="22"/>
  <c r="I71" i="22"/>
  <c r="H71" i="22"/>
  <c r="G71" i="22"/>
  <c r="F71" i="22"/>
  <c r="C71" i="22"/>
  <c r="B71" i="22"/>
  <c r="E71" i="22" s="1"/>
  <c r="S70" i="22"/>
  <c r="R70" i="22"/>
  <c r="Q70" i="22"/>
  <c r="P70" i="22"/>
  <c r="E70" i="22"/>
  <c r="U69" i="22"/>
  <c r="S69" i="22"/>
  <c r="R69" i="22"/>
  <c r="Q69" i="22"/>
  <c r="P69" i="22"/>
  <c r="E69" i="22"/>
  <c r="T69" i="22" s="1"/>
  <c r="V67" i="22"/>
  <c r="O67" i="22"/>
  <c r="N67" i="22"/>
  <c r="M67" i="22"/>
  <c r="S67" i="22" s="1"/>
  <c r="L67" i="22"/>
  <c r="K67" i="22"/>
  <c r="J67" i="22"/>
  <c r="I67" i="22"/>
  <c r="H67" i="22"/>
  <c r="G67" i="22"/>
  <c r="F67" i="22"/>
  <c r="C67" i="22"/>
  <c r="B67" i="22"/>
  <c r="V66" i="22"/>
  <c r="R66" i="22"/>
  <c r="O66" i="22"/>
  <c r="N66" i="22"/>
  <c r="M66" i="22"/>
  <c r="S66" i="22" s="1"/>
  <c r="L66" i="22"/>
  <c r="K66" i="22"/>
  <c r="J66" i="22"/>
  <c r="I66" i="22"/>
  <c r="H66" i="22"/>
  <c r="G66" i="22"/>
  <c r="F66" i="22"/>
  <c r="C66" i="22"/>
  <c r="B66" i="22"/>
  <c r="S65" i="22"/>
  <c r="R65" i="22"/>
  <c r="Q65" i="22"/>
  <c r="P65" i="22"/>
  <c r="E65" i="22"/>
  <c r="T65" i="22" s="1"/>
  <c r="U64" i="22"/>
  <c r="T64" i="22"/>
  <c r="S64" i="22"/>
  <c r="R64" i="22"/>
  <c r="Q64" i="22"/>
  <c r="P64" i="22"/>
  <c r="E64" i="22"/>
  <c r="T63" i="22"/>
  <c r="S63" i="22"/>
  <c r="R63" i="22"/>
  <c r="Q63" i="22"/>
  <c r="P63" i="22"/>
  <c r="E63" i="22"/>
  <c r="U63" i="22" s="1"/>
  <c r="S62" i="22"/>
  <c r="R62" i="22"/>
  <c r="Q62" i="22"/>
  <c r="P62" i="22"/>
  <c r="E62" i="22"/>
  <c r="U62" i="22" s="1"/>
  <c r="S61" i="22"/>
  <c r="R61" i="22"/>
  <c r="Q61" i="22"/>
  <c r="P61" i="22"/>
  <c r="E61" i="22"/>
  <c r="T61" i="22" s="1"/>
  <c r="V59" i="22"/>
  <c r="O59" i="22"/>
  <c r="N59" i="22"/>
  <c r="M59" i="22"/>
  <c r="S59" i="22" s="1"/>
  <c r="L59" i="22"/>
  <c r="R59" i="22" s="1"/>
  <c r="K59" i="22"/>
  <c r="J59" i="22"/>
  <c r="I59" i="22"/>
  <c r="H59" i="22"/>
  <c r="P59" i="22" s="1"/>
  <c r="G59" i="22"/>
  <c r="F59" i="22"/>
  <c r="C59" i="22"/>
  <c r="B59" i="22"/>
  <c r="S58" i="22"/>
  <c r="R58" i="22"/>
  <c r="Q58" i="22"/>
  <c r="P58" i="22"/>
  <c r="E58" i="22"/>
  <c r="U58" i="22" s="1"/>
  <c r="S57" i="22"/>
  <c r="R57" i="22"/>
  <c r="Q57" i="22"/>
  <c r="P57" i="22"/>
  <c r="E57" i="22"/>
  <c r="U56" i="22"/>
  <c r="T56" i="22"/>
  <c r="S56" i="22"/>
  <c r="R56" i="22"/>
  <c r="Q56" i="22"/>
  <c r="P56" i="22"/>
  <c r="E56" i="22"/>
  <c r="S55" i="22"/>
  <c r="R55" i="22"/>
  <c r="Q55" i="22"/>
  <c r="P55" i="22"/>
  <c r="E55" i="22"/>
  <c r="U55" i="22" s="1"/>
  <c r="V53" i="22"/>
  <c r="O53" i="22"/>
  <c r="N53" i="22"/>
  <c r="M53" i="22"/>
  <c r="S53" i="22" s="1"/>
  <c r="L53" i="22"/>
  <c r="R53" i="22" s="1"/>
  <c r="K53" i="22"/>
  <c r="J53" i="22"/>
  <c r="I53" i="22"/>
  <c r="H53" i="22"/>
  <c r="G53" i="22"/>
  <c r="F53" i="22"/>
  <c r="C53" i="22"/>
  <c r="B53" i="22"/>
  <c r="E53" i="22" s="1"/>
  <c r="S52" i="22"/>
  <c r="R52" i="22"/>
  <c r="Q52" i="22"/>
  <c r="P52" i="22"/>
  <c r="E52" i="22"/>
  <c r="S51" i="22"/>
  <c r="R51" i="22"/>
  <c r="Q51" i="22"/>
  <c r="P51" i="22"/>
  <c r="E51" i="22"/>
  <c r="U51" i="22" s="1"/>
  <c r="S50" i="22"/>
  <c r="R50" i="22"/>
  <c r="Q50" i="22"/>
  <c r="P50" i="22"/>
  <c r="E50" i="22"/>
  <c r="U49" i="22"/>
  <c r="S49" i="22"/>
  <c r="R49" i="22"/>
  <c r="Q49" i="22"/>
  <c r="P49" i="22"/>
  <c r="E49" i="22"/>
  <c r="T49" i="22" s="1"/>
  <c r="U48" i="22"/>
  <c r="T48" i="22"/>
  <c r="S48" i="22"/>
  <c r="R48" i="22"/>
  <c r="Q48" i="22"/>
  <c r="P48" i="22"/>
  <c r="E48" i="22"/>
  <c r="T47" i="22"/>
  <c r="S47" i="22"/>
  <c r="R47" i="22"/>
  <c r="Q47" i="22"/>
  <c r="P47" i="22"/>
  <c r="E47" i="22"/>
  <c r="U47" i="22" s="1"/>
  <c r="S46" i="22"/>
  <c r="R46" i="22"/>
  <c r="Q46" i="22"/>
  <c r="P46" i="22"/>
  <c r="E46" i="22"/>
  <c r="U46" i="22" s="1"/>
  <c r="U45" i="22"/>
  <c r="S45" i="22"/>
  <c r="R45" i="22"/>
  <c r="Q45" i="22"/>
  <c r="P45" i="22"/>
  <c r="E45" i="22"/>
  <c r="T45" i="22" s="1"/>
  <c r="U44" i="22"/>
  <c r="T44" i="22"/>
  <c r="S44" i="22"/>
  <c r="R44" i="22"/>
  <c r="Q44" i="22"/>
  <c r="P44" i="22"/>
  <c r="E44" i="22"/>
  <c r="S43" i="22"/>
  <c r="R43" i="22"/>
  <c r="Q43" i="22"/>
  <c r="P43" i="22"/>
  <c r="E43" i="22"/>
  <c r="T43" i="22" s="1"/>
  <c r="S42" i="22"/>
  <c r="R42" i="22"/>
  <c r="Q42" i="22"/>
  <c r="P42" i="22"/>
  <c r="E42" i="22"/>
  <c r="V40" i="22"/>
  <c r="O40" i="22"/>
  <c r="N40" i="22"/>
  <c r="M40" i="22"/>
  <c r="S40" i="22" s="1"/>
  <c r="L40" i="22"/>
  <c r="R40" i="22" s="1"/>
  <c r="K40" i="22"/>
  <c r="J40" i="22"/>
  <c r="I40" i="22"/>
  <c r="Q40" i="22" s="1"/>
  <c r="H40" i="22"/>
  <c r="G40" i="22"/>
  <c r="F40" i="22"/>
  <c r="C40" i="22"/>
  <c r="B40" i="22"/>
  <c r="E40" i="22" s="1"/>
  <c r="S39" i="22"/>
  <c r="R39" i="22"/>
  <c r="Q39" i="22"/>
  <c r="P39" i="22"/>
  <c r="E39" i="22"/>
  <c r="U39" i="22" s="1"/>
  <c r="S38" i="22"/>
  <c r="R38" i="22"/>
  <c r="Q38" i="22"/>
  <c r="P38" i="22"/>
  <c r="E38" i="22"/>
  <c r="S37" i="22"/>
  <c r="R37" i="22"/>
  <c r="Q37" i="22"/>
  <c r="P37" i="22"/>
  <c r="E37" i="22"/>
  <c r="T37" i="22" s="1"/>
  <c r="S36" i="22"/>
  <c r="R36" i="22"/>
  <c r="Q36" i="22"/>
  <c r="P36" i="22"/>
  <c r="E36" i="22"/>
  <c r="U36" i="22" s="1"/>
  <c r="U35" i="22"/>
  <c r="S35" i="22"/>
  <c r="R35" i="22"/>
  <c r="Q35" i="22"/>
  <c r="P35" i="22"/>
  <c r="E35" i="22"/>
  <c r="T35" i="22" s="1"/>
  <c r="V33" i="22"/>
  <c r="O33" i="22"/>
  <c r="N33" i="22"/>
  <c r="M33" i="22"/>
  <c r="S33" i="22" s="1"/>
  <c r="L33" i="22"/>
  <c r="K33" i="22"/>
  <c r="J33" i="22"/>
  <c r="I33" i="22"/>
  <c r="H33" i="22"/>
  <c r="G33" i="22"/>
  <c r="F33" i="22"/>
  <c r="C33" i="22"/>
  <c r="B33" i="22"/>
  <c r="E33" i="22" s="1"/>
  <c r="S32" i="22"/>
  <c r="R32" i="22"/>
  <c r="Q32" i="22"/>
  <c r="U32" i="22" s="1"/>
  <c r="P32" i="22"/>
  <c r="T32" i="22" s="1"/>
  <c r="E32" i="22"/>
  <c r="V30" i="22"/>
  <c r="S30" i="22"/>
  <c r="O30" i="22"/>
  <c r="N30" i="22"/>
  <c r="M30" i="22"/>
  <c r="L30" i="22"/>
  <c r="R30" i="22" s="1"/>
  <c r="K30" i="22"/>
  <c r="J30" i="22"/>
  <c r="I30" i="22"/>
  <c r="H30" i="22"/>
  <c r="G30" i="22"/>
  <c r="F30" i="22"/>
  <c r="C30" i="22"/>
  <c r="B30" i="22"/>
  <c r="U29" i="22"/>
  <c r="S29" i="22"/>
  <c r="R29" i="22"/>
  <c r="Q29" i="22"/>
  <c r="P29" i="22"/>
  <c r="E29" i="22"/>
  <c r="T29" i="22" s="1"/>
  <c r="S28" i="22"/>
  <c r="R28" i="22"/>
  <c r="Q28" i="22"/>
  <c r="P28" i="22"/>
  <c r="E28" i="22"/>
  <c r="U27" i="22"/>
  <c r="T27" i="22"/>
  <c r="S27" i="22"/>
  <c r="R27" i="22"/>
  <c r="Q27" i="22"/>
  <c r="P27" i="22"/>
  <c r="E27" i="22"/>
  <c r="U26" i="22"/>
  <c r="T26" i="22"/>
  <c r="S26" i="22"/>
  <c r="R26" i="22"/>
  <c r="Q26" i="22"/>
  <c r="P26" i="22"/>
  <c r="E26" i="22"/>
  <c r="V24" i="22"/>
  <c r="O24" i="22"/>
  <c r="N24" i="22"/>
  <c r="M24" i="22"/>
  <c r="S24" i="22" s="1"/>
  <c r="L24" i="22"/>
  <c r="R24" i="22" s="1"/>
  <c r="K24" i="22"/>
  <c r="J24" i="22"/>
  <c r="I24" i="22"/>
  <c r="H24" i="22"/>
  <c r="G24" i="22"/>
  <c r="F24" i="22"/>
  <c r="C24" i="22"/>
  <c r="B24" i="22"/>
  <c r="E24" i="22" s="1"/>
  <c r="T23" i="22"/>
  <c r="S23" i="22"/>
  <c r="R23" i="22"/>
  <c r="Q23" i="22"/>
  <c r="P23" i="22"/>
  <c r="E23" i="22"/>
  <c r="U23" i="22" s="1"/>
  <c r="U22" i="22"/>
  <c r="S22" i="22"/>
  <c r="R22" i="22"/>
  <c r="Q22" i="22"/>
  <c r="P22" i="22"/>
  <c r="E22" i="22"/>
  <c r="T22" i="22" s="1"/>
  <c r="U21" i="22"/>
  <c r="T21" i="22"/>
  <c r="S21" i="22"/>
  <c r="R21" i="22"/>
  <c r="Q21" i="22"/>
  <c r="P21" i="22"/>
  <c r="E21" i="22"/>
  <c r="S20" i="22"/>
  <c r="R20" i="22"/>
  <c r="Q20" i="22"/>
  <c r="P20" i="22"/>
  <c r="E20" i="22"/>
  <c r="S19" i="22"/>
  <c r="R19" i="22"/>
  <c r="Q19" i="22"/>
  <c r="P19" i="22"/>
  <c r="E19" i="22"/>
  <c r="U19" i="22" s="1"/>
  <c r="S18" i="22"/>
  <c r="R18" i="22"/>
  <c r="Q18" i="22"/>
  <c r="P18" i="22"/>
  <c r="E18" i="22"/>
  <c r="S17" i="22"/>
  <c r="R17" i="22"/>
  <c r="Q17" i="22"/>
  <c r="P17" i="22"/>
  <c r="E17" i="22"/>
  <c r="T17" i="22" s="1"/>
  <c r="V15" i="22"/>
  <c r="O15" i="22"/>
  <c r="N15" i="22"/>
  <c r="M15" i="22"/>
  <c r="S15" i="22" s="1"/>
  <c r="L15" i="22"/>
  <c r="K15" i="22"/>
  <c r="J15" i="22"/>
  <c r="I15" i="22"/>
  <c r="H15" i="22"/>
  <c r="P15" i="22" s="1"/>
  <c r="G15" i="22"/>
  <c r="F15" i="22"/>
  <c r="C15" i="22"/>
  <c r="B15" i="22"/>
  <c r="S14" i="22"/>
  <c r="R14" i="22"/>
  <c r="Q14" i="22"/>
  <c r="P14" i="22"/>
  <c r="E14" i="22"/>
  <c r="S13" i="22"/>
  <c r="R13" i="22"/>
  <c r="Q13" i="22"/>
  <c r="P13" i="22"/>
  <c r="E13" i="22"/>
  <c r="T13" i="22" s="1"/>
  <c r="U12" i="22"/>
  <c r="T12" i="22"/>
  <c r="S12" i="22"/>
  <c r="R12" i="22"/>
  <c r="Q12" i="22"/>
  <c r="P12" i="22"/>
  <c r="E12" i="22"/>
  <c r="U11" i="22"/>
  <c r="T11" i="22"/>
  <c r="S11" i="22"/>
  <c r="R11" i="22"/>
  <c r="Q11" i="22"/>
  <c r="P11" i="22"/>
  <c r="E11" i="22"/>
  <c r="S10" i="22"/>
  <c r="R10" i="22"/>
  <c r="Q10" i="22"/>
  <c r="P10" i="22"/>
  <c r="E10" i="22"/>
  <c r="U10" i="22" s="1"/>
  <c r="S9" i="22"/>
  <c r="R9" i="22"/>
  <c r="Q9" i="22"/>
  <c r="P9" i="22"/>
  <c r="E9" i="22"/>
  <c r="U94" i="21"/>
  <c r="S94" i="21"/>
  <c r="R94" i="21"/>
  <c r="Q94" i="21"/>
  <c r="P94" i="21"/>
  <c r="E94" i="21"/>
  <c r="T94" i="21" s="1"/>
  <c r="T93" i="21"/>
  <c r="S93" i="21"/>
  <c r="R93" i="21"/>
  <c r="Q93" i="21"/>
  <c r="P93" i="21"/>
  <c r="E93" i="21"/>
  <c r="U93" i="21" s="1"/>
  <c r="S92" i="21"/>
  <c r="R92" i="21"/>
  <c r="Q92" i="21"/>
  <c r="P92" i="21"/>
  <c r="E92" i="21"/>
  <c r="S91" i="21"/>
  <c r="R91" i="21"/>
  <c r="Q91" i="21"/>
  <c r="P91" i="21"/>
  <c r="E91" i="21"/>
  <c r="T91" i="21" s="1"/>
  <c r="U90" i="21"/>
  <c r="T90" i="21"/>
  <c r="S90" i="21"/>
  <c r="R90" i="21"/>
  <c r="Q90" i="21"/>
  <c r="P90" i="21"/>
  <c r="E90" i="21"/>
  <c r="S89" i="21"/>
  <c r="R89" i="21"/>
  <c r="Q89" i="21"/>
  <c r="P89" i="21"/>
  <c r="E89" i="21"/>
  <c r="U89" i="21" s="1"/>
  <c r="S88" i="21"/>
  <c r="R88" i="21"/>
  <c r="Q88" i="21"/>
  <c r="P88" i="21"/>
  <c r="E88" i="21"/>
  <c r="S87" i="21"/>
  <c r="R87" i="21"/>
  <c r="Q87" i="21"/>
  <c r="P87" i="21"/>
  <c r="E87" i="21"/>
  <c r="V73" i="21"/>
  <c r="O73" i="21"/>
  <c r="N73" i="21"/>
  <c r="M73" i="21"/>
  <c r="L73" i="21"/>
  <c r="K73" i="21"/>
  <c r="J73" i="21"/>
  <c r="I73" i="21"/>
  <c r="H73" i="21"/>
  <c r="G73" i="21"/>
  <c r="F73" i="21"/>
  <c r="C73" i="21"/>
  <c r="B73" i="21"/>
  <c r="V72" i="21"/>
  <c r="O72" i="21"/>
  <c r="N72" i="21"/>
  <c r="M72" i="21"/>
  <c r="S72" i="21" s="1"/>
  <c r="L72" i="21"/>
  <c r="K72" i="21"/>
  <c r="J72" i="21"/>
  <c r="I72" i="21"/>
  <c r="H72" i="21"/>
  <c r="G72" i="21"/>
  <c r="F72" i="21"/>
  <c r="C72" i="21"/>
  <c r="E72" i="21" s="1"/>
  <c r="B72" i="21"/>
  <c r="V71" i="21"/>
  <c r="O71" i="21"/>
  <c r="N71" i="21"/>
  <c r="M71" i="21"/>
  <c r="S71" i="21" s="1"/>
  <c r="L71" i="21"/>
  <c r="K71" i="21"/>
  <c r="J71" i="21"/>
  <c r="I71" i="21"/>
  <c r="H71" i="21"/>
  <c r="G71" i="21"/>
  <c r="F71" i="21"/>
  <c r="C71" i="21"/>
  <c r="B71" i="21"/>
  <c r="E71" i="21" s="1"/>
  <c r="S70" i="21"/>
  <c r="R70" i="21"/>
  <c r="Q70" i="21"/>
  <c r="P70" i="21"/>
  <c r="E70" i="21"/>
  <c r="T70" i="21" s="1"/>
  <c r="T69" i="21"/>
  <c r="S69" i="21"/>
  <c r="R69" i="21"/>
  <c r="Q69" i="21"/>
  <c r="P69" i="21"/>
  <c r="E69" i="21"/>
  <c r="V67" i="21"/>
  <c r="O67" i="21"/>
  <c r="N67" i="21"/>
  <c r="M67" i="21"/>
  <c r="L67" i="21"/>
  <c r="R67" i="21" s="1"/>
  <c r="K67" i="21"/>
  <c r="J67" i="21"/>
  <c r="I67" i="21"/>
  <c r="H67" i="21"/>
  <c r="G67" i="21"/>
  <c r="F67" i="21"/>
  <c r="C67" i="21"/>
  <c r="B67" i="21"/>
  <c r="E67" i="21" s="1"/>
  <c r="V66" i="21"/>
  <c r="O66" i="21"/>
  <c r="N66" i="21"/>
  <c r="M66" i="21"/>
  <c r="S66" i="21" s="1"/>
  <c r="L66" i="21"/>
  <c r="R66" i="21" s="1"/>
  <c r="K66" i="21"/>
  <c r="J66" i="21"/>
  <c r="I66" i="21"/>
  <c r="Q66" i="21" s="1"/>
  <c r="H66" i="21"/>
  <c r="P66" i="21" s="1"/>
  <c r="G66" i="21"/>
  <c r="F66" i="21"/>
  <c r="C66" i="21"/>
  <c r="E66" i="21" s="1"/>
  <c r="B66" i="21"/>
  <c r="S65" i="21"/>
  <c r="R65" i="21"/>
  <c r="Q65" i="21"/>
  <c r="P65" i="21"/>
  <c r="E65" i="21"/>
  <c r="U65" i="21" s="1"/>
  <c r="S64" i="21"/>
  <c r="R64" i="21"/>
  <c r="Q64" i="21"/>
  <c r="P64" i="21"/>
  <c r="E64" i="21"/>
  <c r="U63" i="21"/>
  <c r="S63" i="21"/>
  <c r="R63" i="21"/>
  <c r="Q63" i="21"/>
  <c r="P63" i="21"/>
  <c r="E63" i="21"/>
  <c r="T63" i="21" s="1"/>
  <c r="U62" i="21"/>
  <c r="T62" i="21"/>
  <c r="S62" i="21"/>
  <c r="R62" i="21"/>
  <c r="Q62" i="21"/>
  <c r="P62" i="21"/>
  <c r="E62" i="21"/>
  <c r="U61" i="21"/>
  <c r="T61" i="21"/>
  <c r="S61" i="21"/>
  <c r="R61" i="21"/>
  <c r="Q61" i="21"/>
  <c r="P61" i="21"/>
  <c r="E61" i="21"/>
  <c r="V59" i="21"/>
  <c r="O59" i="21"/>
  <c r="N59" i="21"/>
  <c r="M59" i="21"/>
  <c r="S59" i="21" s="1"/>
  <c r="L59" i="21"/>
  <c r="R59" i="21" s="1"/>
  <c r="K59" i="21"/>
  <c r="J59" i="21"/>
  <c r="I59" i="21"/>
  <c r="H59" i="21"/>
  <c r="G59" i="21"/>
  <c r="F59" i="21"/>
  <c r="C59" i="21"/>
  <c r="B59" i="21"/>
  <c r="E59" i="21" s="1"/>
  <c r="S58" i="21"/>
  <c r="R58" i="21"/>
  <c r="Q58" i="21"/>
  <c r="P58" i="21"/>
  <c r="E58" i="21"/>
  <c r="U58" i="21" s="1"/>
  <c r="U57" i="21"/>
  <c r="S57" i="21"/>
  <c r="R57" i="21"/>
  <c r="Q57" i="21"/>
  <c r="P57" i="21"/>
  <c r="E57" i="21"/>
  <c r="T57" i="21" s="1"/>
  <c r="S56" i="21"/>
  <c r="R56" i="21"/>
  <c r="Q56" i="21"/>
  <c r="P56" i="21"/>
  <c r="E56" i="21"/>
  <c r="U56" i="21" s="1"/>
  <c r="S55" i="21"/>
  <c r="R55" i="21"/>
  <c r="Q55" i="21"/>
  <c r="P55" i="21"/>
  <c r="E55" i="21"/>
  <c r="U55" i="21" s="1"/>
  <c r="V53" i="21"/>
  <c r="O53" i="21"/>
  <c r="N53" i="21"/>
  <c r="M53" i="21"/>
  <c r="L53" i="21"/>
  <c r="K53" i="21"/>
  <c r="J53" i="21"/>
  <c r="I53" i="21"/>
  <c r="H53" i="21"/>
  <c r="G53" i="21"/>
  <c r="F53" i="21"/>
  <c r="C53" i="21"/>
  <c r="B53" i="21"/>
  <c r="S52" i="21"/>
  <c r="R52" i="21"/>
  <c r="Q52" i="21"/>
  <c r="P52" i="21"/>
  <c r="E52" i="21"/>
  <c r="U52" i="21" s="1"/>
  <c r="S51" i="21"/>
  <c r="R51" i="21"/>
  <c r="Q51" i="21"/>
  <c r="P51" i="21"/>
  <c r="E51" i="21"/>
  <c r="U51" i="21" s="1"/>
  <c r="U50" i="21"/>
  <c r="T50" i="21"/>
  <c r="S50" i="21"/>
  <c r="R50" i="21"/>
  <c r="Q50" i="21"/>
  <c r="P50" i="21"/>
  <c r="E50" i="21"/>
  <c r="S49" i="21"/>
  <c r="R49" i="21"/>
  <c r="Q49" i="21"/>
  <c r="P49" i="21"/>
  <c r="E49" i="21"/>
  <c r="U49" i="21" s="1"/>
  <c r="S48" i="21"/>
  <c r="R48" i="21"/>
  <c r="Q48" i="21"/>
  <c r="P48" i="21"/>
  <c r="E48" i="21"/>
  <c r="U48" i="21" s="1"/>
  <c r="S47" i="21"/>
  <c r="R47" i="21"/>
  <c r="Q47" i="21"/>
  <c r="P47" i="21"/>
  <c r="E47" i="21"/>
  <c r="T47" i="21" s="1"/>
  <c r="U46" i="21"/>
  <c r="T46" i="21"/>
  <c r="S46" i="21"/>
  <c r="R46" i="21"/>
  <c r="Q46" i="21"/>
  <c r="P46" i="21"/>
  <c r="E46" i="21"/>
  <c r="U45" i="21"/>
  <c r="T45" i="21"/>
  <c r="S45" i="21"/>
  <c r="R45" i="21"/>
  <c r="Q45" i="21"/>
  <c r="P45" i="21"/>
  <c r="E45" i="21"/>
  <c r="S44" i="21"/>
  <c r="R44" i="21"/>
  <c r="Q44" i="21"/>
  <c r="P44" i="21"/>
  <c r="E44" i="21"/>
  <c r="U44" i="21" s="1"/>
  <c r="S43" i="21"/>
  <c r="R43" i="21"/>
  <c r="Q43" i="21"/>
  <c r="P43" i="21"/>
  <c r="E43" i="21"/>
  <c r="U42" i="21"/>
  <c r="T42" i="21"/>
  <c r="S42" i="21"/>
  <c r="R42" i="21"/>
  <c r="Q42" i="21"/>
  <c r="P42" i="21"/>
  <c r="E42" i="21"/>
  <c r="V40" i="21"/>
  <c r="O40" i="21"/>
  <c r="N40" i="21"/>
  <c r="M40" i="21"/>
  <c r="S40" i="21" s="1"/>
  <c r="L40" i="21"/>
  <c r="R40" i="21" s="1"/>
  <c r="K40" i="21"/>
  <c r="J40" i="21"/>
  <c r="I40" i="21"/>
  <c r="H40" i="21"/>
  <c r="G40" i="21"/>
  <c r="F40" i="21"/>
  <c r="C40" i="21"/>
  <c r="B40" i="21"/>
  <c r="S39" i="21"/>
  <c r="R39" i="21"/>
  <c r="Q39" i="21"/>
  <c r="P39" i="21"/>
  <c r="E39" i="21"/>
  <c r="U39" i="21" s="1"/>
  <c r="U38" i="21"/>
  <c r="T38" i="21"/>
  <c r="S38" i="21"/>
  <c r="R38" i="21"/>
  <c r="Q38" i="21"/>
  <c r="P38" i="21"/>
  <c r="E38" i="21"/>
  <c r="S37" i="21"/>
  <c r="R37" i="21"/>
  <c r="Q37" i="21"/>
  <c r="P37" i="21"/>
  <c r="E37" i="21"/>
  <c r="U37" i="21" s="1"/>
  <c r="S36" i="21"/>
  <c r="R36" i="21"/>
  <c r="Q36" i="21"/>
  <c r="P36" i="21"/>
  <c r="E36" i="21"/>
  <c r="U35" i="21"/>
  <c r="S35" i="21"/>
  <c r="R35" i="21"/>
  <c r="Q35" i="21"/>
  <c r="P35" i="21"/>
  <c r="E35" i="21"/>
  <c r="T35" i="21" s="1"/>
  <c r="V33" i="21"/>
  <c r="S33" i="21"/>
  <c r="O33" i="21"/>
  <c r="N33" i="21"/>
  <c r="M33" i="21"/>
  <c r="L33" i="21"/>
  <c r="R33" i="21" s="1"/>
  <c r="K33" i="21"/>
  <c r="J33" i="21"/>
  <c r="I33" i="21"/>
  <c r="H33" i="21"/>
  <c r="P33" i="21" s="1"/>
  <c r="G33" i="21"/>
  <c r="F33" i="21"/>
  <c r="C33" i="21"/>
  <c r="B33" i="21"/>
  <c r="E33" i="21" s="1"/>
  <c r="S32" i="21"/>
  <c r="R32" i="21"/>
  <c r="Q32" i="21"/>
  <c r="P32" i="21"/>
  <c r="T32" i="21" s="1"/>
  <c r="E32" i="21"/>
  <c r="V30" i="21"/>
  <c r="O30" i="21"/>
  <c r="N30" i="21"/>
  <c r="M30" i="21"/>
  <c r="S30" i="21" s="1"/>
  <c r="L30" i="21"/>
  <c r="R30" i="21" s="1"/>
  <c r="K30" i="21"/>
  <c r="J30" i="21"/>
  <c r="I30" i="21"/>
  <c r="H30" i="21"/>
  <c r="G30" i="21"/>
  <c r="F30" i="21"/>
  <c r="C30" i="21"/>
  <c r="B30" i="21"/>
  <c r="S29" i="21"/>
  <c r="R29" i="21"/>
  <c r="Q29" i="21"/>
  <c r="P29" i="21"/>
  <c r="E29" i="21"/>
  <c r="U29" i="21" s="1"/>
  <c r="T28" i="21"/>
  <c r="S28" i="21"/>
  <c r="R28" i="21"/>
  <c r="Q28" i="21"/>
  <c r="P28" i="21"/>
  <c r="E28" i="21"/>
  <c r="U28" i="21" s="1"/>
  <c r="S27" i="21"/>
  <c r="R27" i="21"/>
  <c r="Q27" i="21"/>
  <c r="P27" i="21"/>
  <c r="E27" i="21"/>
  <c r="U26" i="21"/>
  <c r="S26" i="21"/>
  <c r="R26" i="21"/>
  <c r="Q26" i="21"/>
  <c r="P26" i="21"/>
  <c r="E26" i="21"/>
  <c r="T26" i="21" s="1"/>
  <c r="V24" i="21"/>
  <c r="S24" i="21"/>
  <c r="O24" i="21"/>
  <c r="N24" i="21"/>
  <c r="M24" i="21"/>
  <c r="L24" i="21"/>
  <c r="R24" i="21" s="1"/>
  <c r="K24" i="21"/>
  <c r="J24" i="21"/>
  <c r="I24" i="21"/>
  <c r="Q24" i="21" s="1"/>
  <c r="H24" i="21"/>
  <c r="G24" i="21"/>
  <c r="F24" i="21"/>
  <c r="C24" i="21"/>
  <c r="B24" i="21"/>
  <c r="E24" i="21" s="1"/>
  <c r="U23" i="21"/>
  <c r="S23" i="21"/>
  <c r="R23" i="21"/>
  <c r="Q23" i="21"/>
  <c r="P23" i="21"/>
  <c r="E23" i="21"/>
  <c r="T23" i="21" s="1"/>
  <c r="U22" i="21"/>
  <c r="T22" i="21"/>
  <c r="S22" i="21"/>
  <c r="R22" i="21"/>
  <c r="Q22" i="21"/>
  <c r="P22" i="21"/>
  <c r="E22" i="21"/>
  <c r="U21" i="21"/>
  <c r="T21" i="21"/>
  <c r="S21" i="21"/>
  <c r="R21" i="21"/>
  <c r="Q21" i="21"/>
  <c r="P21" i="21"/>
  <c r="E21" i="21"/>
  <c r="S20" i="21"/>
  <c r="R20" i="21"/>
  <c r="Q20" i="21"/>
  <c r="P20" i="21"/>
  <c r="E20" i="21"/>
  <c r="U20" i="21" s="1"/>
  <c r="S19" i="21"/>
  <c r="R19" i="21"/>
  <c r="Q19" i="21"/>
  <c r="P19" i="21"/>
  <c r="E19" i="21"/>
  <c r="U19" i="21" s="1"/>
  <c r="U18" i="21"/>
  <c r="T18" i="21"/>
  <c r="S18" i="21"/>
  <c r="R18" i="21"/>
  <c r="Q18" i="21"/>
  <c r="P18" i="21"/>
  <c r="E18" i="21"/>
  <c r="S17" i="21"/>
  <c r="R17" i="21"/>
  <c r="Q17" i="21"/>
  <c r="P17" i="21"/>
  <c r="E17" i="21"/>
  <c r="U17" i="21" s="1"/>
  <c r="V15" i="21"/>
  <c r="O15" i="21"/>
  <c r="N15" i="21"/>
  <c r="M15" i="21"/>
  <c r="S15" i="21" s="1"/>
  <c r="L15" i="21"/>
  <c r="R15" i="21" s="1"/>
  <c r="K15" i="21"/>
  <c r="J15" i="21"/>
  <c r="I15" i="21"/>
  <c r="Q15" i="21" s="1"/>
  <c r="H15" i="21"/>
  <c r="G15" i="21"/>
  <c r="F15" i="21"/>
  <c r="C15" i="21"/>
  <c r="B15" i="21"/>
  <c r="E15" i="21" s="1"/>
  <c r="U14" i="21"/>
  <c r="T14" i="21"/>
  <c r="S14" i="21"/>
  <c r="R14" i="21"/>
  <c r="Q14" i="21"/>
  <c r="P14" i="21"/>
  <c r="E14" i="21"/>
  <c r="S13" i="21"/>
  <c r="R13" i="21"/>
  <c r="Q13" i="21"/>
  <c r="P13" i="21"/>
  <c r="E13" i="21"/>
  <c r="U13" i="21" s="1"/>
  <c r="S12" i="21"/>
  <c r="R12" i="21"/>
  <c r="Q12" i="21"/>
  <c r="P12" i="21"/>
  <c r="E12" i="21"/>
  <c r="S11" i="21"/>
  <c r="R11" i="21"/>
  <c r="Q11" i="21"/>
  <c r="P11" i="21"/>
  <c r="E11" i="21"/>
  <c r="T11" i="21" s="1"/>
  <c r="T10" i="21"/>
  <c r="S10" i="21"/>
  <c r="R10" i="21"/>
  <c r="Q10" i="21"/>
  <c r="P10" i="21"/>
  <c r="E10" i="21"/>
  <c r="U9" i="21"/>
  <c r="T9" i="21"/>
  <c r="S9" i="21"/>
  <c r="R9" i="21"/>
  <c r="Q9" i="21"/>
  <c r="P9" i="21"/>
  <c r="E9" i="21"/>
  <c r="S94" i="20"/>
  <c r="R94" i="20"/>
  <c r="Q94" i="20"/>
  <c r="P94" i="20"/>
  <c r="E94" i="20"/>
  <c r="U94" i="20" s="1"/>
  <c r="S93" i="20"/>
  <c r="R93" i="20"/>
  <c r="Q93" i="20"/>
  <c r="P93" i="20"/>
  <c r="E93" i="20"/>
  <c r="U93" i="20" s="1"/>
  <c r="U92" i="20"/>
  <c r="T92" i="20"/>
  <c r="S92" i="20"/>
  <c r="R92" i="20"/>
  <c r="Q92" i="20"/>
  <c r="P92" i="20"/>
  <c r="E92" i="20"/>
  <c r="S91" i="20"/>
  <c r="R91" i="20"/>
  <c r="Q91" i="20"/>
  <c r="P91" i="20"/>
  <c r="E91" i="20"/>
  <c r="U91" i="20" s="1"/>
  <c r="S90" i="20"/>
  <c r="R90" i="20"/>
  <c r="Q90" i="20"/>
  <c r="P90" i="20"/>
  <c r="E90" i="20"/>
  <c r="U89" i="20"/>
  <c r="S89" i="20"/>
  <c r="R89" i="20"/>
  <c r="Q89" i="20"/>
  <c r="P89" i="20"/>
  <c r="E89" i="20"/>
  <c r="T89" i="20" s="1"/>
  <c r="U88" i="20"/>
  <c r="T88" i="20"/>
  <c r="S88" i="20"/>
  <c r="R88" i="20"/>
  <c r="Q88" i="20"/>
  <c r="P88" i="20"/>
  <c r="E88" i="20"/>
  <c r="U87" i="20"/>
  <c r="T87" i="20"/>
  <c r="S87" i="20"/>
  <c r="R87" i="20"/>
  <c r="Q87" i="20"/>
  <c r="P87" i="20"/>
  <c r="E87" i="20"/>
  <c r="V73" i="20"/>
  <c r="O73" i="20"/>
  <c r="N73" i="20"/>
  <c r="M73" i="20"/>
  <c r="L73" i="20"/>
  <c r="K73" i="20"/>
  <c r="J73" i="20"/>
  <c r="I73" i="20"/>
  <c r="H73" i="20"/>
  <c r="G73" i="20"/>
  <c r="F73" i="20"/>
  <c r="C73" i="20"/>
  <c r="B73" i="20"/>
  <c r="E73" i="20" s="1"/>
  <c r="V72" i="20"/>
  <c r="O72" i="20"/>
  <c r="N72" i="20"/>
  <c r="M72" i="20"/>
  <c r="S72" i="20" s="1"/>
  <c r="L72" i="20"/>
  <c r="R72" i="20" s="1"/>
  <c r="K72" i="20"/>
  <c r="J72" i="20"/>
  <c r="I72" i="20"/>
  <c r="H72" i="20"/>
  <c r="G72" i="20"/>
  <c r="F72" i="20"/>
  <c r="C72" i="20"/>
  <c r="B72" i="20"/>
  <c r="E72" i="20" s="1"/>
  <c r="V71" i="20"/>
  <c r="R71" i="20"/>
  <c r="O71" i="20"/>
  <c r="N71" i="20"/>
  <c r="M71" i="20"/>
  <c r="S71" i="20" s="1"/>
  <c r="L71" i="20"/>
  <c r="K71" i="20"/>
  <c r="J71" i="20"/>
  <c r="I71" i="20"/>
  <c r="Q71" i="20" s="1"/>
  <c r="H71" i="20"/>
  <c r="P71" i="20" s="1"/>
  <c r="G71" i="20"/>
  <c r="F71" i="20"/>
  <c r="C71" i="20"/>
  <c r="B71" i="20"/>
  <c r="E71" i="20" s="1"/>
  <c r="U70" i="20"/>
  <c r="T70" i="20"/>
  <c r="S70" i="20"/>
  <c r="R70" i="20"/>
  <c r="Q70" i="20"/>
  <c r="P70" i="20"/>
  <c r="E70" i="20"/>
  <c r="S69" i="20"/>
  <c r="R69" i="20"/>
  <c r="Q69" i="20"/>
  <c r="P69" i="20"/>
  <c r="E69" i="20"/>
  <c r="V67" i="20"/>
  <c r="O67" i="20"/>
  <c r="N67" i="20"/>
  <c r="M67" i="20"/>
  <c r="S67" i="20" s="1"/>
  <c r="L67" i="20"/>
  <c r="K67" i="20"/>
  <c r="J67" i="20"/>
  <c r="I67" i="20"/>
  <c r="H67" i="20"/>
  <c r="G67" i="20"/>
  <c r="F67" i="20"/>
  <c r="C67" i="20"/>
  <c r="B67" i="20"/>
  <c r="E67" i="20" s="1"/>
  <c r="V66" i="20"/>
  <c r="O66" i="20"/>
  <c r="N66" i="20"/>
  <c r="M66" i="20"/>
  <c r="S66" i="20" s="1"/>
  <c r="L66" i="20"/>
  <c r="R66" i="20" s="1"/>
  <c r="K66" i="20"/>
  <c r="J66" i="20"/>
  <c r="I66" i="20"/>
  <c r="H66" i="20"/>
  <c r="P66" i="20" s="1"/>
  <c r="G66" i="20"/>
  <c r="F66" i="20"/>
  <c r="C66" i="20"/>
  <c r="B66" i="20"/>
  <c r="S65" i="20"/>
  <c r="R65" i="20"/>
  <c r="Q65" i="20"/>
  <c r="P65" i="20"/>
  <c r="E65" i="20"/>
  <c r="U65" i="20" s="1"/>
  <c r="S64" i="20"/>
  <c r="R64" i="20"/>
  <c r="Q64" i="20"/>
  <c r="P64" i="20"/>
  <c r="E64" i="20"/>
  <c r="U64" i="20" s="1"/>
  <c r="U63" i="20"/>
  <c r="T63" i="20"/>
  <c r="S63" i="20"/>
  <c r="R63" i="20"/>
  <c r="Q63" i="20"/>
  <c r="P63" i="20"/>
  <c r="E63" i="20"/>
  <c r="S62" i="20"/>
  <c r="R62" i="20"/>
  <c r="Q62" i="20"/>
  <c r="P62" i="20"/>
  <c r="E62" i="20"/>
  <c r="U62" i="20" s="1"/>
  <c r="S61" i="20"/>
  <c r="R61" i="20"/>
  <c r="Q61" i="20"/>
  <c r="P61" i="20"/>
  <c r="E61" i="20"/>
  <c r="V59" i="20"/>
  <c r="O59" i="20"/>
  <c r="N59" i="20"/>
  <c r="M59" i="20"/>
  <c r="S59" i="20" s="1"/>
  <c r="L59" i="20"/>
  <c r="R59" i="20" s="1"/>
  <c r="K59" i="20"/>
  <c r="J59" i="20"/>
  <c r="I59" i="20"/>
  <c r="H59" i="20"/>
  <c r="G59" i="20"/>
  <c r="F59" i="20"/>
  <c r="C59" i="20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U56" i="20"/>
  <c r="S56" i="20"/>
  <c r="R56" i="20"/>
  <c r="Q56" i="20"/>
  <c r="P56" i="20"/>
  <c r="E56" i="20"/>
  <c r="T56" i="20" s="1"/>
  <c r="U55" i="20"/>
  <c r="T55" i="20"/>
  <c r="S55" i="20"/>
  <c r="R55" i="20"/>
  <c r="Q55" i="20"/>
  <c r="P55" i="20"/>
  <c r="E55" i="20"/>
  <c r="V53" i="20"/>
  <c r="O53" i="20"/>
  <c r="N53" i="20"/>
  <c r="M53" i="20"/>
  <c r="L53" i="20"/>
  <c r="K53" i="20"/>
  <c r="J53" i="20"/>
  <c r="I53" i="20"/>
  <c r="H53" i="20"/>
  <c r="G53" i="20"/>
  <c r="F53" i="20"/>
  <c r="C53" i="20"/>
  <c r="B53" i="20"/>
  <c r="S52" i="20"/>
  <c r="R52" i="20"/>
  <c r="Q52" i="20"/>
  <c r="P52" i="20"/>
  <c r="E52" i="20"/>
  <c r="T52" i="20" s="1"/>
  <c r="T51" i="20"/>
  <c r="S51" i="20"/>
  <c r="R51" i="20"/>
  <c r="Q51" i="20"/>
  <c r="P51" i="20"/>
  <c r="E51" i="20"/>
  <c r="U50" i="20"/>
  <c r="T50" i="20"/>
  <c r="S50" i="20"/>
  <c r="R50" i="20"/>
  <c r="Q50" i="20"/>
  <c r="P50" i="20"/>
  <c r="E50" i="20"/>
  <c r="S49" i="20"/>
  <c r="R49" i="20"/>
  <c r="Q49" i="20"/>
  <c r="P49" i="20"/>
  <c r="E49" i="20"/>
  <c r="U49" i="20" s="1"/>
  <c r="S48" i="20"/>
  <c r="R48" i="20"/>
  <c r="Q48" i="20"/>
  <c r="P48" i="20"/>
  <c r="E48" i="20"/>
  <c r="U48" i="20" s="1"/>
  <c r="U47" i="20"/>
  <c r="S47" i="20"/>
  <c r="R47" i="20"/>
  <c r="Q47" i="20"/>
  <c r="P47" i="20"/>
  <c r="E47" i="20"/>
  <c r="T47" i="20" s="1"/>
  <c r="S46" i="20"/>
  <c r="R46" i="20"/>
  <c r="Q46" i="20"/>
  <c r="P46" i="20"/>
  <c r="E46" i="20"/>
  <c r="U46" i="20" s="1"/>
  <c r="S45" i="20"/>
  <c r="R45" i="20"/>
  <c r="Q45" i="20"/>
  <c r="P45" i="20"/>
  <c r="E45" i="20"/>
  <c r="U45" i="20" s="1"/>
  <c r="U44" i="20"/>
  <c r="S44" i="20"/>
  <c r="R44" i="20"/>
  <c r="Q44" i="20"/>
  <c r="P44" i="20"/>
  <c r="E44" i="20"/>
  <c r="T44" i="20" s="1"/>
  <c r="U43" i="20"/>
  <c r="T43" i="20"/>
  <c r="S43" i="20"/>
  <c r="R43" i="20"/>
  <c r="Q43" i="20"/>
  <c r="P43" i="20"/>
  <c r="E43" i="20"/>
  <c r="U42" i="20"/>
  <c r="T42" i="20"/>
  <c r="S42" i="20"/>
  <c r="R42" i="20"/>
  <c r="Q42" i="20"/>
  <c r="P42" i="20"/>
  <c r="E42" i="20"/>
  <c r="V40" i="20"/>
  <c r="R40" i="20"/>
  <c r="O40" i="20"/>
  <c r="N40" i="20"/>
  <c r="M40" i="20"/>
  <c r="S40" i="20" s="1"/>
  <c r="L40" i="20"/>
  <c r="K40" i="20"/>
  <c r="J40" i="20"/>
  <c r="I40" i="20"/>
  <c r="H40" i="20"/>
  <c r="G40" i="20"/>
  <c r="F40" i="20"/>
  <c r="C40" i="20"/>
  <c r="B40" i="20"/>
  <c r="S39" i="20"/>
  <c r="R39" i="20"/>
  <c r="Q39" i="20"/>
  <c r="P39" i="20"/>
  <c r="E39" i="20"/>
  <c r="S38" i="20"/>
  <c r="R38" i="20"/>
  <c r="Q38" i="20"/>
  <c r="P38" i="20"/>
  <c r="E38" i="20"/>
  <c r="S37" i="20"/>
  <c r="R37" i="20"/>
  <c r="Q37" i="20"/>
  <c r="P37" i="20"/>
  <c r="E37" i="20"/>
  <c r="U37" i="20" s="1"/>
  <c r="S36" i="20"/>
  <c r="R36" i="20"/>
  <c r="Q36" i="20"/>
  <c r="P36" i="20"/>
  <c r="E36" i="20"/>
  <c r="S35" i="20"/>
  <c r="R35" i="20"/>
  <c r="Q35" i="20"/>
  <c r="P35" i="20"/>
  <c r="E35" i="20"/>
  <c r="V33" i="20"/>
  <c r="O33" i="20"/>
  <c r="N33" i="20"/>
  <c r="M33" i="20"/>
  <c r="S33" i="20" s="1"/>
  <c r="L33" i="20"/>
  <c r="R33" i="20" s="1"/>
  <c r="K33" i="20"/>
  <c r="J33" i="20"/>
  <c r="I33" i="20"/>
  <c r="H33" i="20"/>
  <c r="G33" i="20"/>
  <c r="F33" i="20"/>
  <c r="C33" i="20"/>
  <c r="B33" i="20"/>
  <c r="E33" i="20" s="1"/>
  <c r="S32" i="20"/>
  <c r="R32" i="20"/>
  <c r="Q32" i="20"/>
  <c r="P32" i="20"/>
  <c r="E32" i="20"/>
  <c r="V30" i="20"/>
  <c r="O30" i="20"/>
  <c r="N30" i="20"/>
  <c r="M30" i="20"/>
  <c r="S30" i="20" s="1"/>
  <c r="L30" i="20"/>
  <c r="R30" i="20" s="1"/>
  <c r="K30" i="20"/>
  <c r="J30" i="20"/>
  <c r="I30" i="20"/>
  <c r="H30" i="20"/>
  <c r="G30" i="20"/>
  <c r="F30" i="20"/>
  <c r="C30" i="20"/>
  <c r="E30" i="20" s="1"/>
  <c r="B30" i="20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U27" i="20"/>
  <c r="T27" i="20"/>
  <c r="S27" i="20"/>
  <c r="R27" i="20"/>
  <c r="Q27" i="20"/>
  <c r="P27" i="20"/>
  <c r="E27" i="20"/>
  <c r="S26" i="20"/>
  <c r="R26" i="20"/>
  <c r="Q26" i="20"/>
  <c r="P26" i="20"/>
  <c r="E26" i="20"/>
  <c r="V24" i="20"/>
  <c r="O24" i="20"/>
  <c r="N24" i="20"/>
  <c r="M24" i="20"/>
  <c r="S24" i="20" s="1"/>
  <c r="L24" i="20"/>
  <c r="R24" i="20" s="1"/>
  <c r="K24" i="20"/>
  <c r="J24" i="20"/>
  <c r="I24" i="20"/>
  <c r="Q24" i="20" s="1"/>
  <c r="H24" i="20"/>
  <c r="G24" i="20"/>
  <c r="F24" i="20"/>
  <c r="C24" i="20"/>
  <c r="B24" i="20"/>
  <c r="E24" i="20" s="1"/>
  <c r="U23" i="20"/>
  <c r="T23" i="20"/>
  <c r="S23" i="20"/>
  <c r="R23" i="20"/>
  <c r="Q23" i="20"/>
  <c r="P23" i="20"/>
  <c r="E23" i="20"/>
  <c r="S22" i="20"/>
  <c r="R22" i="20"/>
  <c r="Q22" i="20"/>
  <c r="P22" i="20"/>
  <c r="E22" i="20"/>
  <c r="S21" i="20"/>
  <c r="R21" i="20"/>
  <c r="Q21" i="20"/>
  <c r="P21" i="20"/>
  <c r="E21" i="20"/>
  <c r="S20" i="20"/>
  <c r="R20" i="20"/>
  <c r="Q20" i="20"/>
  <c r="P20" i="20"/>
  <c r="E20" i="20"/>
  <c r="T20" i="20" s="1"/>
  <c r="U19" i="20"/>
  <c r="T19" i="20"/>
  <c r="S19" i="20"/>
  <c r="R19" i="20"/>
  <c r="Q19" i="20"/>
  <c r="P19" i="20"/>
  <c r="E19" i="20"/>
  <c r="U18" i="20"/>
  <c r="T18" i="20"/>
  <c r="S18" i="20"/>
  <c r="R18" i="20"/>
  <c r="Q18" i="20"/>
  <c r="P18" i="20"/>
  <c r="E18" i="20"/>
  <c r="S17" i="20"/>
  <c r="R17" i="20"/>
  <c r="Q17" i="20"/>
  <c r="P17" i="20"/>
  <c r="E17" i="20"/>
  <c r="U17" i="20" s="1"/>
  <c r="V15" i="20"/>
  <c r="O15" i="20"/>
  <c r="N15" i="20"/>
  <c r="M15" i="20"/>
  <c r="S15" i="20" s="1"/>
  <c r="L15" i="20"/>
  <c r="K15" i="20"/>
  <c r="J15" i="20"/>
  <c r="I15" i="20"/>
  <c r="H15" i="20"/>
  <c r="G15" i="20"/>
  <c r="F15" i="20"/>
  <c r="C15" i="20"/>
  <c r="B15" i="20"/>
  <c r="E15" i="20" s="1"/>
  <c r="U14" i="20"/>
  <c r="S14" i="20"/>
  <c r="R14" i="20"/>
  <c r="Q14" i="20"/>
  <c r="P14" i="20"/>
  <c r="E14" i="20"/>
  <c r="T14" i="20" s="1"/>
  <c r="S13" i="20"/>
  <c r="R13" i="20"/>
  <c r="Q13" i="20"/>
  <c r="P13" i="20"/>
  <c r="E13" i="20"/>
  <c r="U13" i="20" s="1"/>
  <c r="S12" i="20"/>
  <c r="R12" i="20"/>
  <c r="Q12" i="20"/>
  <c r="P12" i="20"/>
  <c r="E12" i="20"/>
  <c r="U12" i="20" s="1"/>
  <c r="S11" i="20"/>
  <c r="R11" i="20"/>
  <c r="Q11" i="20"/>
  <c r="P11" i="20"/>
  <c r="E11" i="20"/>
  <c r="S10" i="20"/>
  <c r="R10" i="20"/>
  <c r="Q10" i="20"/>
  <c r="P10" i="20"/>
  <c r="E10" i="20"/>
  <c r="T9" i="20"/>
  <c r="S9" i="20"/>
  <c r="R9" i="20"/>
  <c r="Q9" i="20"/>
  <c r="P9" i="20"/>
  <c r="E9" i="20"/>
  <c r="U9" i="20" s="1"/>
  <c r="S94" i="19"/>
  <c r="R94" i="19"/>
  <c r="Q94" i="19"/>
  <c r="P94" i="19"/>
  <c r="E94" i="19"/>
  <c r="S93" i="19"/>
  <c r="R93" i="19"/>
  <c r="Q93" i="19"/>
  <c r="P93" i="19"/>
  <c r="E93" i="19"/>
  <c r="U92" i="19"/>
  <c r="S92" i="19"/>
  <c r="R92" i="19"/>
  <c r="Q92" i="19"/>
  <c r="P92" i="19"/>
  <c r="E92" i="19"/>
  <c r="T92" i="19" s="1"/>
  <c r="S91" i="19"/>
  <c r="R91" i="19"/>
  <c r="Q91" i="19"/>
  <c r="P91" i="19"/>
  <c r="E91" i="19"/>
  <c r="U91" i="19" s="1"/>
  <c r="S90" i="19"/>
  <c r="R90" i="19"/>
  <c r="Q90" i="19"/>
  <c r="P90" i="19"/>
  <c r="E90" i="19"/>
  <c r="U90" i="19" s="1"/>
  <c r="S89" i="19"/>
  <c r="R89" i="19"/>
  <c r="Q89" i="19"/>
  <c r="P89" i="19"/>
  <c r="E89" i="19"/>
  <c r="S88" i="19"/>
  <c r="R88" i="19"/>
  <c r="Q88" i="19"/>
  <c r="P88" i="19"/>
  <c r="E88" i="19"/>
  <c r="T87" i="19"/>
  <c r="S87" i="19"/>
  <c r="R87" i="19"/>
  <c r="Q87" i="19"/>
  <c r="P87" i="19"/>
  <c r="E87" i="19"/>
  <c r="U87" i="19" s="1"/>
  <c r="V73" i="19"/>
  <c r="O73" i="19"/>
  <c r="N73" i="19"/>
  <c r="M73" i="19"/>
  <c r="L73" i="19"/>
  <c r="K73" i="19"/>
  <c r="J73" i="19"/>
  <c r="I73" i="19"/>
  <c r="H73" i="19"/>
  <c r="G73" i="19"/>
  <c r="F73" i="19"/>
  <c r="C73" i="19"/>
  <c r="B73" i="19"/>
  <c r="V72" i="19"/>
  <c r="O72" i="19"/>
  <c r="N72" i="19"/>
  <c r="M72" i="19"/>
  <c r="L72" i="19"/>
  <c r="K72" i="19"/>
  <c r="J72" i="19"/>
  <c r="I72" i="19"/>
  <c r="Q72" i="19" s="1"/>
  <c r="H72" i="19"/>
  <c r="P72" i="19" s="1"/>
  <c r="G72" i="19"/>
  <c r="F72" i="19"/>
  <c r="C72" i="19"/>
  <c r="B72" i="19"/>
  <c r="V71" i="19"/>
  <c r="O71" i="19"/>
  <c r="N71" i="19"/>
  <c r="R71" i="19" s="1"/>
  <c r="M71" i="19"/>
  <c r="S71" i="19" s="1"/>
  <c r="L71" i="19"/>
  <c r="K71" i="19"/>
  <c r="J71" i="19"/>
  <c r="I71" i="19"/>
  <c r="H71" i="19"/>
  <c r="G71" i="19"/>
  <c r="F71" i="19"/>
  <c r="E71" i="19"/>
  <c r="C71" i="19"/>
  <c r="B71" i="19"/>
  <c r="U70" i="19"/>
  <c r="T70" i="19"/>
  <c r="S70" i="19"/>
  <c r="R70" i="19"/>
  <c r="Q70" i="19"/>
  <c r="P70" i="19"/>
  <c r="E70" i="19"/>
  <c r="S69" i="19"/>
  <c r="R69" i="19"/>
  <c r="Q69" i="19"/>
  <c r="P69" i="19"/>
  <c r="E69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V66" i="19"/>
  <c r="S66" i="19"/>
  <c r="R66" i="19"/>
  <c r="O66" i="19"/>
  <c r="N66" i="19"/>
  <c r="M66" i="19"/>
  <c r="L66" i="19"/>
  <c r="K66" i="19"/>
  <c r="J66" i="19"/>
  <c r="I66" i="19"/>
  <c r="H66" i="19"/>
  <c r="G66" i="19"/>
  <c r="F66" i="19"/>
  <c r="C66" i="19"/>
  <c r="B66" i="19"/>
  <c r="E66" i="19" s="1"/>
  <c r="S65" i="19"/>
  <c r="R65" i="19"/>
  <c r="Q65" i="19"/>
  <c r="P65" i="19"/>
  <c r="E65" i="19"/>
  <c r="S64" i="19"/>
  <c r="R64" i="19"/>
  <c r="Q64" i="19"/>
  <c r="P64" i="19"/>
  <c r="E64" i="19"/>
  <c r="U63" i="19"/>
  <c r="S63" i="19"/>
  <c r="R63" i="19"/>
  <c r="Q63" i="19"/>
  <c r="P63" i="19"/>
  <c r="E63" i="19"/>
  <c r="T63" i="19" s="1"/>
  <c r="S62" i="19"/>
  <c r="R62" i="19"/>
  <c r="Q62" i="19"/>
  <c r="P62" i="19"/>
  <c r="E62" i="19"/>
  <c r="U62" i="19" s="1"/>
  <c r="S61" i="19"/>
  <c r="R61" i="19"/>
  <c r="Q61" i="19"/>
  <c r="P61" i="19"/>
  <c r="E61" i="19"/>
  <c r="V59" i="19"/>
  <c r="O59" i="19"/>
  <c r="N59" i="19"/>
  <c r="M59" i="19"/>
  <c r="S59" i="19" s="1"/>
  <c r="L59" i="19"/>
  <c r="R59" i="19" s="1"/>
  <c r="K59" i="19"/>
  <c r="J59" i="19"/>
  <c r="I59" i="19"/>
  <c r="H59" i="19"/>
  <c r="G59" i="19"/>
  <c r="F59" i="19"/>
  <c r="C59" i="19"/>
  <c r="B59" i="19"/>
  <c r="E59" i="19" s="1"/>
  <c r="S58" i="19"/>
  <c r="R58" i="19"/>
  <c r="Q58" i="19"/>
  <c r="P58" i="19"/>
  <c r="E58" i="19"/>
  <c r="U58" i="19" s="1"/>
  <c r="S57" i="19"/>
  <c r="R57" i="19"/>
  <c r="Q57" i="19"/>
  <c r="P57" i="19"/>
  <c r="E57" i="19"/>
  <c r="S56" i="19"/>
  <c r="R56" i="19"/>
  <c r="Q56" i="19"/>
  <c r="P56" i="19"/>
  <c r="E56" i="19"/>
  <c r="S55" i="19"/>
  <c r="R55" i="19"/>
  <c r="Q55" i="19"/>
  <c r="P55" i="19"/>
  <c r="E55" i="19"/>
  <c r="T55" i="19" s="1"/>
  <c r="V53" i="19"/>
  <c r="O53" i="19"/>
  <c r="N53" i="19"/>
  <c r="M53" i="19"/>
  <c r="S53" i="19" s="1"/>
  <c r="L53" i="19"/>
  <c r="R53" i="19" s="1"/>
  <c r="K53" i="19"/>
  <c r="J53" i="19"/>
  <c r="I53" i="19"/>
  <c r="H53" i="19"/>
  <c r="G53" i="19"/>
  <c r="F53" i="19"/>
  <c r="C53" i="19"/>
  <c r="B53" i="19"/>
  <c r="S52" i="19"/>
  <c r="R52" i="19"/>
  <c r="Q52" i="19"/>
  <c r="P52" i="19"/>
  <c r="E52" i="19"/>
  <c r="S51" i="19"/>
  <c r="R51" i="19"/>
  <c r="Q51" i="19"/>
  <c r="P51" i="19"/>
  <c r="E51" i="19"/>
  <c r="T51" i="19" s="1"/>
  <c r="T50" i="19"/>
  <c r="S50" i="19"/>
  <c r="R50" i="19"/>
  <c r="Q50" i="19"/>
  <c r="P50" i="19"/>
  <c r="E50" i="19"/>
  <c r="U50" i="19" s="1"/>
  <c r="S49" i="19"/>
  <c r="R49" i="19"/>
  <c r="Q49" i="19"/>
  <c r="P49" i="19"/>
  <c r="E49" i="19"/>
  <c r="U48" i="19"/>
  <c r="S48" i="19"/>
  <c r="R48" i="19"/>
  <c r="Q48" i="19"/>
  <c r="P48" i="19"/>
  <c r="E48" i="19"/>
  <c r="T48" i="19" s="1"/>
  <c r="U47" i="19"/>
  <c r="T47" i="19"/>
  <c r="S47" i="19"/>
  <c r="R47" i="19"/>
  <c r="Q47" i="19"/>
  <c r="P47" i="19"/>
  <c r="E47" i="19"/>
  <c r="S46" i="19"/>
  <c r="R46" i="19"/>
  <c r="Q46" i="19"/>
  <c r="P46" i="19"/>
  <c r="E46" i="19"/>
  <c r="S45" i="19"/>
  <c r="R45" i="19"/>
  <c r="Q45" i="19"/>
  <c r="P45" i="19"/>
  <c r="E45" i="19"/>
  <c r="U44" i="19"/>
  <c r="S44" i="19"/>
  <c r="R44" i="19"/>
  <c r="Q44" i="19"/>
  <c r="P44" i="19"/>
  <c r="E44" i="19"/>
  <c r="T44" i="19" s="1"/>
  <c r="S43" i="19"/>
  <c r="R43" i="19"/>
  <c r="Q43" i="19"/>
  <c r="P43" i="19"/>
  <c r="E43" i="19"/>
  <c r="U43" i="19" s="1"/>
  <c r="S42" i="19"/>
  <c r="R42" i="19"/>
  <c r="Q42" i="19"/>
  <c r="P42" i="19"/>
  <c r="E42" i="19"/>
  <c r="U42" i="19" s="1"/>
  <c r="V40" i="19"/>
  <c r="O40" i="19"/>
  <c r="N40" i="19"/>
  <c r="M40" i="19"/>
  <c r="S40" i="19" s="1"/>
  <c r="L40" i="19"/>
  <c r="R40" i="19" s="1"/>
  <c r="K40" i="19"/>
  <c r="J40" i="19"/>
  <c r="I40" i="19"/>
  <c r="H40" i="19"/>
  <c r="G40" i="19"/>
  <c r="F40" i="19"/>
  <c r="C40" i="19"/>
  <c r="B40" i="19"/>
  <c r="U39" i="19"/>
  <c r="T39" i="19"/>
  <c r="S39" i="19"/>
  <c r="R39" i="19"/>
  <c r="Q39" i="19"/>
  <c r="P39" i="19"/>
  <c r="E39" i="19"/>
  <c r="S38" i="19"/>
  <c r="R38" i="19"/>
  <c r="Q38" i="19"/>
  <c r="P38" i="19"/>
  <c r="E38" i="19"/>
  <c r="U38" i="19" s="1"/>
  <c r="S37" i="19"/>
  <c r="R37" i="19"/>
  <c r="Q37" i="19"/>
  <c r="P37" i="19"/>
  <c r="E37" i="19"/>
  <c r="T37" i="19" s="1"/>
  <c r="U36" i="19"/>
  <c r="S36" i="19"/>
  <c r="R36" i="19"/>
  <c r="Q36" i="19"/>
  <c r="P36" i="19"/>
  <c r="E36" i="19"/>
  <c r="T36" i="19" s="1"/>
  <c r="U35" i="19"/>
  <c r="T35" i="19"/>
  <c r="S35" i="19"/>
  <c r="R35" i="19"/>
  <c r="Q35" i="19"/>
  <c r="P35" i="19"/>
  <c r="E35" i="19"/>
  <c r="V33" i="19"/>
  <c r="R33" i="19"/>
  <c r="O33" i="19"/>
  <c r="N33" i="19"/>
  <c r="M33" i="19"/>
  <c r="L33" i="19"/>
  <c r="K33" i="19"/>
  <c r="J33" i="19"/>
  <c r="I33" i="19"/>
  <c r="H33" i="19"/>
  <c r="P33" i="19" s="1"/>
  <c r="G33" i="19"/>
  <c r="F33" i="19"/>
  <c r="C33" i="19"/>
  <c r="B33" i="19"/>
  <c r="E33" i="19" s="1"/>
  <c r="T32" i="19"/>
  <c r="S32" i="19"/>
  <c r="R32" i="19"/>
  <c r="Q32" i="19"/>
  <c r="U32" i="19" s="1"/>
  <c r="P32" i="19"/>
  <c r="E32" i="19"/>
  <c r="V30" i="19"/>
  <c r="R30" i="19"/>
  <c r="O30" i="19"/>
  <c r="N30" i="19"/>
  <c r="M30" i="19"/>
  <c r="S30" i="19" s="1"/>
  <c r="L30" i="19"/>
  <c r="K30" i="19"/>
  <c r="J30" i="19"/>
  <c r="I30" i="19"/>
  <c r="H30" i="19"/>
  <c r="G30" i="19"/>
  <c r="F30" i="19"/>
  <c r="C30" i="19"/>
  <c r="B30" i="19"/>
  <c r="S29" i="19"/>
  <c r="R29" i="19"/>
  <c r="Q29" i="19"/>
  <c r="P29" i="19"/>
  <c r="E29" i="19"/>
  <c r="U28" i="19"/>
  <c r="S28" i="19"/>
  <c r="R28" i="19"/>
  <c r="Q28" i="19"/>
  <c r="P28" i="19"/>
  <c r="E28" i="19"/>
  <c r="T28" i="19" s="1"/>
  <c r="S27" i="19"/>
  <c r="R27" i="19"/>
  <c r="Q27" i="19"/>
  <c r="P27" i="19"/>
  <c r="E27" i="19"/>
  <c r="U27" i="19" s="1"/>
  <c r="S26" i="19"/>
  <c r="R26" i="19"/>
  <c r="Q26" i="19"/>
  <c r="P26" i="19"/>
  <c r="E26" i="19"/>
  <c r="U26" i="19" s="1"/>
  <c r="V24" i="19"/>
  <c r="O24" i="19"/>
  <c r="N24" i="19"/>
  <c r="M24" i="19"/>
  <c r="S24" i="19" s="1"/>
  <c r="L24" i="19"/>
  <c r="R24" i="19" s="1"/>
  <c r="K24" i="19"/>
  <c r="J24" i="19"/>
  <c r="I24" i="19"/>
  <c r="H24" i="19"/>
  <c r="G24" i="19"/>
  <c r="F24" i="19"/>
  <c r="C24" i="19"/>
  <c r="B24" i="19"/>
  <c r="E24" i="19" s="1"/>
  <c r="U23" i="19"/>
  <c r="S23" i="19"/>
  <c r="R23" i="19"/>
  <c r="Q23" i="19"/>
  <c r="P23" i="19"/>
  <c r="E23" i="19"/>
  <c r="T23" i="19" s="1"/>
  <c r="T22" i="19"/>
  <c r="S22" i="19"/>
  <c r="R22" i="19"/>
  <c r="Q22" i="19"/>
  <c r="P22" i="19"/>
  <c r="E22" i="19"/>
  <c r="U22" i="19" s="1"/>
  <c r="U21" i="19"/>
  <c r="S21" i="19"/>
  <c r="R21" i="19"/>
  <c r="Q21" i="19"/>
  <c r="P21" i="19"/>
  <c r="E21" i="19"/>
  <c r="T21" i="19" s="1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U18" i="19" s="1"/>
  <c r="S17" i="19"/>
  <c r="R17" i="19"/>
  <c r="Q17" i="19"/>
  <c r="P17" i="19"/>
  <c r="E17" i="19"/>
  <c r="T17" i="19" s="1"/>
  <c r="V15" i="19"/>
  <c r="O15" i="19"/>
  <c r="N15" i="19"/>
  <c r="M15" i="19"/>
  <c r="L15" i="19"/>
  <c r="R15" i="19" s="1"/>
  <c r="K15" i="19"/>
  <c r="J15" i="19"/>
  <c r="I15" i="19"/>
  <c r="H15" i="19"/>
  <c r="P15" i="19" s="1"/>
  <c r="G15" i="19"/>
  <c r="F15" i="19"/>
  <c r="C15" i="19"/>
  <c r="B15" i="19"/>
  <c r="E15" i="19" s="1"/>
  <c r="S14" i="19"/>
  <c r="R14" i="19"/>
  <c r="Q14" i="19"/>
  <c r="P14" i="19"/>
  <c r="E14" i="19"/>
  <c r="U14" i="19" s="1"/>
  <c r="S13" i="19"/>
  <c r="R13" i="19"/>
  <c r="Q13" i="19"/>
  <c r="P13" i="19"/>
  <c r="E13" i="19"/>
  <c r="T13" i="19" s="1"/>
  <c r="U12" i="19"/>
  <c r="T12" i="19"/>
  <c r="S12" i="19"/>
  <c r="R12" i="19"/>
  <c r="Q12" i="19"/>
  <c r="P12" i="19"/>
  <c r="E12" i="19"/>
  <c r="S11" i="19"/>
  <c r="R11" i="19"/>
  <c r="Q11" i="19"/>
  <c r="P11" i="19"/>
  <c r="E11" i="19"/>
  <c r="U11" i="19" s="1"/>
  <c r="S10" i="19"/>
  <c r="R10" i="19"/>
  <c r="Q10" i="19"/>
  <c r="P10" i="19"/>
  <c r="E10" i="19"/>
  <c r="U10" i="19" s="1"/>
  <c r="S9" i="19"/>
  <c r="R9" i="19"/>
  <c r="Q9" i="19"/>
  <c r="P9" i="19"/>
  <c r="E9" i="19"/>
  <c r="U9" i="19" s="1"/>
  <c r="U94" i="18"/>
  <c r="T94" i="18"/>
  <c r="S94" i="18"/>
  <c r="R94" i="18"/>
  <c r="Q94" i="18"/>
  <c r="P94" i="18"/>
  <c r="E94" i="18"/>
  <c r="U93" i="18"/>
  <c r="T93" i="18"/>
  <c r="S93" i="18"/>
  <c r="R93" i="18"/>
  <c r="Q93" i="18"/>
  <c r="P93" i="18"/>
  <c r="E93" i="18"/>
  <c r="S92" i="18"/>
  <c r="R92" i="18"/>
  <c r="Q92" i="18"/>
  <c r="P92" i="18"/>
  <c r="E92" i="18"/>
  <c r="U92" i="18" s="1"/>
  <c r="S91" i="18"/>
  <c r="R91" i="18"/>
  <c r="Q91" i="18"/>
  <c r="P91" i="18"/>
  <c r="E91" i="18"/>
  <c r="T91" i="18" s="1"/>
  <c r="U90" i="18"/>
  <c r="T90" i="18"/>
  <c r="S90" i="18"/>
  <c r="R90" i="18"/>
  <c r="Q90" i="18"/>
  <c r="P90" i="18"/>
  <c r="E90" i="18"/>
  <c r="U89" i="18"/>
  <c r="S89" i="18"/>
  <c r="R89" i="18"/>
  <c r="Q89" i="18"/>
  <c r="P89" i="18"/>
  <c r="E89" i="18"/>
  <c r="T89" i="18" s="1"/>
  <c r="S88" i="18"/>
  <c r="R88" i="18"/>
  <c r="Q88" i="18"/>
  <c r="P88" i="18"/>
  <c r="E88" i="18"/>
  <c r="S87" i="18"/>
  <c r="R87" i="18"/>
  <c r="Q87" i="18"/>
  <c r="P87" i="18"/>
  <c r="E87" i="18"/>
  <c r="T87" i="18" s="1"/>
  <c r="V73" i="18"/>
  <c r="O73" i="18"/>
  <c r="N73" i="18"/>
  <c r="M73" i="18"/>
  <c r="L73" i="18"/>
  <c r="K73" i="18"/>
  <c r="J73" i="18"/>
  <c r="I73" i="18"/>
  <c r="H73" i="18"/>
  <c r="G73" i="18"/>
  <c r="F73" i="18"/>
  <c r="C73" i="18"/>
  <c r="B73" i="18"/>
  <c r="V72" i="18"/>
  <c r="O72" i="18"/>
  <c r="N72" i="18"/>
  <c r="M72" i="18"/>
  <c r="S72" i="18" s="1"/>
  <c r="L72" i="18"/>
  <c r="R72" i="18" s="1"/>
  <c r="K72" i="18"/>
  <c r="J72" i="18"/>
  <c r="I72" i="18"/>
  <c r="H72" i="18"/>
  <c r="G72" i="18"/>
  <c r="F72" i="18"/>
  <c r="E72" i="18"/>
  <c r="C72" i="18"/>
  <c r="B72" i="18"/>
  <c r="V71" i="18"/>
  <c r="O71" i="18"/>
  <c r="N71" i="18"/>
  <c r="M71" i="18"/>
  <c r="S71" i="18" s="1"/>
  <c r="L71" i="18"/>
  <c r="R71" i="18" s="1"/>
  <c r="K71" i="18"/>
  <c r="J71" i="18"/>
  <c r="I71" i="18"/>
  <c r="H71" i="18"/>
  <c r="G71" i="18"/>
  <c r="F71" i="18"/>
  <c r="C71" i="18"/>
  <c r="B71" i="18"/>
  <c r="E71" i="18" s="1"/>
  <c r="S70" i="18"/>
  <c r="R70" i="18"/>
  <c r="Q70" i="18"/>
  <c r="P70" i="18"/>
  <c r="E70" i="18"/>
  <c r="U70" i="18" s="1"/>
  <c r="S69" i="18"/>
  <c r="R69" i="18"/>
  <c r="Q69" i="18"/>
  <c r="P69" i="18"/>
  <c r="E69" i="18"/>
  <c r="V67" i="18"/>
  <c r="O67" i="18"/>
  <c r="N67" i="18"/>
  <c r="M67" i="18"/>
  <c r="S67" i="18" s="1"/>
  <c r="L67" i="18"/>
  <c r="R67" i="18" s="1"/>
  <c r="K67" i="18"/>
  <c r="J67" i="18"/>
  <c r="I67" i="18"/>
  <c r="H67" i="18"/>
  <c r="G67" i="18"/>
  <c r="F67" i="18"/>
  <c r="C67" i="18"/>
  <c r="B67" i="18"/>
  <c r="E67" i="18" s="1"/>
  <c r="V66" i="18"/>
  <c r="R66" i="18"/>
  <c r="O66" i="18"/>
  <c r="N66" i="18"/>
  <c r="M66" i="18"/>
  <c r="S66" i="18" s="1"/>
  <c r="L66" i="18"/>
  <c r="K66" i="18"/>
  <c r="J66" i="18"/>
  <c r="I66" i="18"/>
  <c r="H66" i="18"/>
  <c r="G66" i="18"/>
  <c r="F66" i="18"/>
  <c r="C66" i="18"/>
  <c r="B66" i="18"/>
  <c r="E66" i="18" s="1"/>
  <c r="U65" i="18"/>
  <c r="T65" i="18"/>
  <c r="S65" i="18"/>
  <c r="R65" i="18"/>
  <c r="Q65" i="18"/>
  <c r="P65" i="18"/>
  <c r="E65" i="18"/>
  <c r="S64" i="18"/>
  <c r="R64" i="18"/>
  <c r="Q64" i="18"/>
  <c r="P64" i="18"/>
  <c r="E64" i="18"/>
  <c r="S63" i="18"/>
  <c r="R63" i="18"/>
  <c r="Q63" i="18"/>
  <c r="P63" i="18"/>
  <c r="E63" i="18"/>
  <c r="U62" i="18"/>
  <c r="S62" i="18"/>
  <c r="R62" i="18"/>
  <c r="Q62" i="18"/>
  <c r="P62" i="18"/>
  <c r="E62" i="18"/>
  <c r="T62" i="18" s="1"/>
  <c r="U61" i="18"/>
  <c r="T61" i="18"/>
  <c r="S61" i="18"/>
  <c r="R61" i="18"/>
  <c r="Q61" i="18"/>
  <c r="P61" i="18"/>
  <c r="E61" i="18"/>
  <c r="V59" i="18"/>
  <c r="O59" i="18"/>
  <c r="N59" i="18"/>
  <c r="M59" i="18"/>
  <c r="S59" i="18" s="1"/>
  <c r="L59" i="18"/>
  <c r="R59" i="18" s="1"/>
  <c r="K59" i="18"/>
  <c r="J59" i="18"/>
  <c r="I59" i="18"/>
  <c r="H59" i="18"/>
  <c r="G59" i="18"/>
  <c r="F59" i="18"/>
  <c r="C59" i="18"/>
  <c r="B59" i="18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V53" i="18"/>
  <c r="R53" i="18"/>
  <c r="O53" i="18"/>
  <c r="N53" i="18"/>
  <c r="M53" i="18"/>
  <c r="S53" i="18" s="1"/>
  <c r="L53" i="18"/>
  <c r="K53" i="18"/>
  <c r="J53" i="18"/>
  <c r="I53" i="18"/>
  <c r="H53" i="18"/>
  <c r="G53" i="18"/>
  <c r="F53" i="18"/>
  <c r="C53" i="18"/>
  <c r="B53" i="18"/>
  <c r="S52" i="18"/>
  <c r="R52" i="18"/>
  <c r="Q52" i="18"/>
  <c r="U52" i="18" s="1"/>
  <c r="P52" i="18"/>
  <c r="E52" i="18"/>
  <c r="S51" i="18"/>
  <c r="R51" i="18"/>
  <c r="Q51" i="18"/>
  <c r="P51" i="18"/>
  <c r="E51" i="18"/>
  <c r="S50" i="18"/>
  <c r="R50" i="18"/>
  <c r="Q50" i="18"/>
  <c r="P50" i="18"/>
  <c r="E50" i="18"/>
  <c r="T50" i="18" s="1"/>
  <c r="U49" i="18"/>
  <c r="T49" i="18"/>
  <c r="S49" i="18"/>
  <c r="R49" i="18"/>
  <c r="Q49" i="18"/>
  <c r="P49" i="18"/>
  <c r="E49" i="18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U46" i="18"/>
  <c r="S46" i="18"/>
  <c r="R46" i="18"/>
  <c r="Q46" i="18"/>
  <c r="P46" i="18"/>
  <c r="E46" i="18"/>
  <c r="T46" i="18" s="1"/>
  <c r="U45" i="18"/>
  <c r="T45" i="18"/>
  <c r="S45" i="18"/>
  <c r="R45" i="18"/>
  <c r="Q45" i="18"/>
  <c r="P45" i="18"/>
  <c r="E45" i="18"/>
  <c r="S44" i="18"/>
  <c r="R44" i="18"/>
  <c r="Q44" i="18"/>
  <c r="P44" i="18"/>
  <c r="E44" i="18"/>
  <c r="U44" i="18" s="1"/>
  <c r="S43" i="18"/>
  <c r="R43" i="18"/>
  <c r="Q43" i="18"/>
  <c r="P43" i="18"/>
  <c r="E43" i="18"/>
  <c r="T43" i="18" s="1"/>
  <c r="S42" i="18"/>
  <c r="R42" i="18"/>
  <c r="Q42" i="18"/>
  <c r="P42" i="18"/>
  <c r="E42" i="18"/>
  <c r="T42" i="18" s="1"/>
  <c r="V40" i="18"/>
  <c r="O40" i="18"/>
  <c r="N40" i="18"/>
  <c r="M40" i="18"/>
  <c r="S40" i="18" s="1"/>
  <c r="L40" i="18"/>
  <c r="R40" i="18" s="1"/>
  <c r="K40" i="18"/>
  <c r="J40" i="18"/>
  <c r="I40" i="18"/>
  <c r="H40" i="18"/>
  <c r="G40" i="18"/>
  <c r="F40" i="18"/>
  <c r="C40" i="18"/>
  <c r="B40" i="18"/>
  <c r="E40" i="18" s="1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T38" i="18" s="1"/>
  <c r="S37" i="18"/>
  <c r="R37" i="18"/>
  <c r="Q37" i="18"/>
  <c r="P37" i="18"/>
  <c r="E37" i="18"/>
  <c r="U37" i="18" s="1"/>
  <c r="U36" i="18"/>
  <c r="S36" i="18"/>
  <c r="R36" i="18"/>
  <c r="Q36" i="18"/>
  <c r="P36" i="18"/>
  <c r="E36" i="18"/>
  <c r="T36" i="18" s="1"/>
  <c r="S35" i="18"/>
  <c r="R35" i="18"/>
  <c r="Q35" i="18"/>
  <c r="P35" i="18"/>
  <c r="E35" i="18"/>
  <c r="V33" i="18"/>
  <c r="O33" i="18"/>
  <c r="N33" i="18"/>
  <c r="M33" i="18"/>
  <c r="L33" i="18"/>
  <c r="K33" i="18"/>
  <c r="J33" i="18"/>
  <c r="I33" i="18"/>
  <c r="H33" i="18"/>
  <c r="G33" i="18"/>
  <c r="F33" i="18"/>
  <c r="C33" i="18"/>
  <c r="E33" i="18" s="1"/>
  <c r="B33" i="18"/>
  <c r="S32" i="18"/>
  <c r="R32" i="18"/>
  <c r="Q32" i="18"/>
  <c r="P32" i="18"/>
  <c r="E32" i="18"/>
  <c r="V30" i="18"/>
  <c r="O30" i="18"/>
  <c r="N30" i="18"/>
  <c r="M30" i="18"/>
  <c r="S30" i="18" s="1"/>
  <c r="L30" i="18"/>
  <c r="R30" i="18" s="1"/>
  <c r="K30" i="18"/>
  <c r="Q30" i="18" s="1"/>
  <c r="J30" i="18"/>
  <c r="I30" i="18"/>
  <c r="H30" i="18"/>
  <c r="G30" i="18"/>
  <c r="F30" i="18"/>
  <c r="C30" i="18"/>
  <c r="B30" i="18"/>
  <c r="E30" i="18" s="1"/>
  <c r="U29" i="18"/>
  <c r="S29" i="18"/>
  <c r="R29" i="18"/>
  <c r="Q29" i="18"/>
  <c r="P29" i="18"/>
  <c r="E29" i="18"/>
  <c r="T29" i="18" s="1"/>
  <c r="S28" i="18"/>
  <c r="R28" i="18"/>
  <c r="Q28" i="18"/>
  <c r="P28" i="18"/>
  <c r="E28" i="18"/>
  <c r="U28" i="18" s="1"/>
  <c r="S27" i="18"/>
  <c r="R27" i="18"/>
  <c r="Q27" i="18"/>
  <c r="P27" i="18"/>
  <c r="E27" i="18"/>
  <c r="U26" i="18"/>
  <c r="S26" i="18"/>
  <c r="R26" i="18"/>
  <c r="Q26" i="18"/>
  <c r="P26" i="18"/>
  <c r="E26" i="18"/>
  <c r="T26" i="18" s="1"/>
  <c r="V24" i="18"/>
  <c r="S24" i="18"/>
  <c r="O24" i="18"/>
  <c r="N24" i="18"/>
  <c r="M24" i="18"/>
  <c r="L24" i="18"/>
  <c r="R24" i="18" s="1"/>
  <c r="K24" i="18"/>
  <c r="J24" i="18"/>
  <c r="I24" i="18"/>
  <c r="H24" i="18"/>
  <c r="G24" i="18"/>
  <c r="F24" i="18"/>
  <c r="C24" i="18"/>
  <c r="B24" i="18"/>
  <c r="E24" i="18" s="1"/>
  <c r="S23" i="18"/>
  <c r="R23" i="18"/>
  <c r="Q23" i="18"/>
  <c r="P23" i="18"/>
  <c r="E23" i="18"/>
  <c r="S22" i="18"/>
  <c r="R22" i="18"/>
  <c r="Q22" i="18"/>
  <c r="P22" i="18"/>
  <c r="E22" i="18"/>
  <c r="S21" i="18"/>
  <c r="R21" i="18"/>
  <c r="Q21" i="18"/>
  <c r="P21" i="18"/>
  <c r="E21" i="18"/>
  <c r="U20" i="18"/>
  <c r="T20" i="18"/>
  <c r="S20" i="18"/>
  <c r="R20" i="18"/>
  <c r="Q20" i="18"/>
  <c r="P20" i="18"/>
  <c r="E20" i="18"/>
  <c r="S19" i="18"/>
  <c r="R19" i="18"/>
  <c r="Q19" i="18"/>
  <c r="P19" i="18"/>
  <c r="E19" i="18"/>
  <c r="U19" i="18" s="1"/>
  <c r="S18" i="18"/>
  <c r="R18" i="18"/>
  <c r="Q18" i="18"/>
  <c r="P18" i="18"/>
  <c r="E18" i="18"/>
  <c r="T18" i="18" s="1"/>
  <c r="T17" i="18"/>
  <c r="S17" i="18"/>
  <c r="R17" i="18"/>
  <c r="Q17" i="18"/>
  <c r="P17" i="18"/>
  <c r="E17" i="18"/>
  <c r="U17" i="18" s="1"/>
  <c r="V15" i="18"/>
  <c r="O15" i="18"/>
  <c r="N15" i="18"/>
  <c r="R15" i="18" s="1"/>
  <c r="M15" i="18"/>
  <c r="L15" i="18"/>
  <c r="K15" i="18"/>
  <c r="J15" i="18"/>
  <c r="I15" i="18"/>
  <c r="H15" i="18"/>
  <c r="G15" i="18"/>
  <c r="F15" i="18"/>
  <c r="C15" i="18"/>
  <c r="B15" i="18"/>
  <c r="E15" i="18" s="1"/>
  <c r="S14" i="18"/>
  <c r="R14" i="18"/>
  <c r="Q14" i="18"/>
  <c r="P14" i="18"/>
  <c r="E14" i="18"/>
  <c r="T14" i="18" s="1"/>
  <c r="S13" i="18"/>
  <c r="R13" i="18"/>
  <c r="Q13" i="18"/>
  <c r="P13" i="18"/>
  <c r="E13" i="18"/>
  <c r="U12" i="18"/>
  <c r="S12" i="18"/>
  <c r="R12" i="18"/>
  <c r="Q12" i="18"/>
  <c r="P12" i="18"/>
  <c r="E12" i="18"/>
  <c r="T12" i="18" s="1"/>
  <c r="S11" i="18"/>
  <c r="R11" i="18"/>
  <c r="Q11" i="18"/>
  <c r="P11" i="18"/>
  <c r="E11" i="18"/>
  <c r="U11" i="18" s="1"/>
  <c r="S10" i="18"/>
  <c r="R10" i="18"/>
  <c r="Q10" i="18"/>
  <c r="P10" i="18"/>
  <c r="E10" i="18"/>
  <c r="U10" i="18" s="1"/>
  <c r="S9" i="18"/>
  <c r="R9" i="18"/>
  <c r="Q9" i="18"/>
  <c r="P9" i="18"/>
  <c r="E9" i="18"/>
  <c r="T9" i="18" s="1"/>
  <c r="S94" i="17"/>
  <c r="R94" i="17"/>
  <c r="Q94" i="17"/>
  <c r="P94" i="17"/>
  <c r="E94" i="17"/>
  <c r="U94" i="17" s="1"/>
  <c r="T93" i="17"/>
  <c r="S93" i="17"/>
  <c r="R93" i="17"/>
  <c r="Q93" i="17"/>
  <c r="P93" i="17"/>
  <c r="E93" i="17"/>
  <c r="U93" i="17" s="1"/>
  <c r="S92" i="17"/>
  <c r="R92" i="17"/>
  <c r="Q92" i="17"/>
  <c r="P92" i="17"/>
  <c r="E92" i="17"/>
  <c r="U91" i="17"/>
  <c r="S91" i="17"/>
  <c r="R91" i="17"/>
  <c r="Q91" i="17"/>
  <c r="P91" i="17"/>
  <c r="E91" i="17"/>
  <c r="T91" i="17" s="1"/>
  <c r="S90" i="17"/>
  <c r="R90" i="17"/>
  <c r="Q90" i="17"/>
  <c r="P90" i="17"/>
  <c r="E90" i="17"/>
  <c r="S89" i="17"/>
  <c r="R89" i="17"/>
  <c r="Q89" i="17"/>
  <c r="P89" i="17"/>
  <c r="E89" i="17"/>
  <c r="U89" i="17" s="1"/>
  <c r="S88" i="17"/>
  <c r="R88" i="17"/>
  <c r="Q88" i="17"/>
  <c r="P88" i="17"/>
  <c r="E88" i="17"/>
  <c r="U88" i="17" s="1"/>
  <c r="S87" i="17"/>
  <c r="R87" i="17"/>
  <c r="Q87" i="17"/>
  <c r="P87" i="17"/>
  <c r="E87" i="17"/>
  <c r="V73" i="17"/>
  <c r="O73" i="17"/>
  <c r="S73" i="17" s="1"/>
  <c r="N73" i="17"/>
  <c r="M73" i="17"/>
  <c r="L73" i="17"/>
  <c r="R73" i="17" s="1"/>
  <c r="K73" i="17"/>
  <c r="J73" i="17"/>
  <c r="I73" i="17"/>
  <c r="H73" i="17"/>
  <c r="G73" i="17"/>
  <c r="F73" i="17"/>
  <c r="C73" i="17"/>
  <c r="B73" i="17"/>
  <c r="V72" i="17"/>
  <c r="O72" i="17"/>
  <c r="N72" i="17"/>
  <c r="R72" i="17" s="1"/>
  <c r="M72" i="17"/>
  <c r="L72" i="17"/>
  <c r="K72" i="17"/>
  <c r="J72" i="17"/>
  <c r="I72" i="17"/>
  <c r="H72" i="17"/>
  <c r="P72" i="17" s="1"/>
  <c r="G72" i="17"/>
  <c r="F72" i="17"/>
  <c r="C72" i="17"/>
  <c r="E72" i="17" s="1"/>
  <c r="B72" i="17"/>
  <c r="V71" i="17"/>
  <c r="O71" i="17"/>
  <c r="S71" i="17" s="1"/>
  <c r="N71" i="17"/>
  <c r="R71" i="17" s="1"/>
  <c r="M71" i="17"/>
  <c r="L71" i="17"/>
  <c r="K71" i="17"/>
  <c r="J71" i="17"/>
  <c r="I71" i="17"/>
  <c r="H71" i="17"/>
  <c r="G71" i="17"/>
  <c r="F71" i="17"/>
  <c r="C71" i="17"/>
  <c r="B71" i="17"/>
  <c r="S70" i="17"/>
  <c r="R70" i="17"/>
  <c r="Q70" i="17"/>
  <c r="P70" i="17"/>
  <c r="E70" i="17"/>
  <c r="T69" i="17"/>
  <c r="S69" i="17"/>
  <c r="R69" i="17"/>
  <c r="Q69" i="17"/>
  <c r="P69" i="17"/>
  <c r="E69" i="17"/>
  <c r="V67" i="17"/>
  <c r="O67" i="17"/>
  <c r="S67" i="17" s="1"/>
  <c r="N67" i="17"/>
  <c r="R67" i="17" s="1"/>
  <c r="M67" i="17"/>
  <c r="L67" i="17"/>
  <c r="K67" i="17"/>
  <c r="J67" i="17"/>
  <c r="I67" i="17"/>
  <c r="H67" i="17"/>
  <c r="G67" i="17"/>
  <c r="F67" i="17"/>
  <c r="C67" i="17"/>
  <c r="B67" i="17"/>
  <c r="V66" i="17"/>
  <c r="O66" i="17"/>
  <c r="N66" i="17"/>
  <c r="M66" i="17"/>
  <c r="S66" i="17" s="1"/>
  <c r="L66" i="17"/>
  <c r="R66" i="17" s="1"/>
  <c r="K66" i="17"/>
  <c r="J66" i="17"/>
  <c r="I66" i="17"/>
  <c r="H66" i="17"/>
  <c r="G66" i="17"/>
  <c r="F66" i="17"/>
  <c r="C66" i="17"/>
  <c r="E66" i="17" s="1"/>
  <c r="B66" i="17"/>
  <c r="S65" i="17"/>
  <c r="R65" i="17"/>
  <c r="Q65" i="17"/>
  <c r="P65" i="17"/>
  <c r="E65" i="17"/>
  <c r="U65" i="17" s="1"/>
  <c r="S64" i="17"/>
  <c r="R64" i="17"/>
  <c r="Q64" i="17"/>
  <c r="P64" i="17"/>
  <c r="E64" i="17"/>
  <c r="U64" i="17" s="1"/>
  <c r="S63" i="17"/>
  <c r="R63" i="17"/>
  <c r="Q63" i="17"/>
  <c r="P63" i="17"/>
  <c r="E63" i="17"/>
  <c r="S62" i="17"/>
  <c r="R62" i="17"/>
  <c r="Q62" i="17"/>
  <c r="P62" i="17"/>
  <c r="E62" i="17"/>
  <c r="U61" i="17"/>
  <c r="T61" i="17"/>
  <c r="S61" i="17"/>
  <c r="R61" i="17"/>
  <c r="Q61" i="17"/>
  <c r="P61" i="17"/>
  <c r="E61" i="17"/>
  <c r="V59" i="17"/>
  <c r="S59" i="17"/>
  <c r="O59" i="17"/>
  <c r="N59" i="17"/>
  <c r="M59" i="17"/>
  <c r="L59" i="17"/>
  <c r="R59" i="17" s="1"/>
  <c r="K59" i="17"/>
  <c r="J59" i="17"/>
  <c r="I59" i="17"/>
  <c r="Q59" i="17" s="1"/>
  <c r="H59" i="17"/>
  <c r="G59" i="17"/>
  <c r="F59" i="17"/>
  <c r="C59" i="17"/>
  <c r="B59" i="17"/>
  <c r="E59" i="17" s="1"/>
  <c r="U58" i="17"/>
  <c r="T58" i="17"/>
  <c r="S58" i="17"/>
  <c r="R58" i="17"/>
  <c r="Q58" i="17"/>
  <c r="P58" i="17"/>
  <c r="E58" i="17"/>
  <c r="T57" i="17"/>
  <c r="S57" i="17"/>
  <c r="R57" i="17"/>
  <c r="Q57" i="17"/>
  <c r="P57" i="17"/>
  <c r="E57" i="17"/>
  <c r="U57" i="17" s="1"/>
  <c r="S56" i="17"/>
  <c r="R56" i="17"/>
  <c r="Q56" i="17"/>
  <c r="P56" i="17"/>
  <c r="E56" i="17"/>
  <c r="U56" i="17" s="1"/>
  <c r="S55" i="17"/>
  <c r="R55" i="17"/>
  <c r="Q55" i="17"/>
  <c r="P55" i="17"/>
  <c r="E55" i="17"/>
  <c r="U55" i="17" s="1"/>
  <c r="V53" i="17"/>
  <c r="O53" i="17"/>
  <c r="N53" i="17"/>
  <c r="M53" i="17"/>
  <c r="L53" i="17"/>
  <c r="K53" i="17"/>
  <c r="J53" i="17"/>
  <c r="I53" i="17"/>
  <c r="H53" i="17"/>
  <c r="G53" i="17"/>
  <c r="F53" i="17"/>
  <c r="C53" i="17"/>
  <c r="B53" i="17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S49" i="17"/>
  <c r="R49" i="17"/>
  <c r="Q49" i="17"/>
  <c r="P49" i="17"/>
  <c r="E49" i="17"/>
  <c r="U49" i="17" s="1"/>
  <c r="T48" i="17"/>
  <c r="S48" i="17"/>
  <c r="R48" i="17"/>
  <c r="Q48" i="17"/>
  <c r="P48" i="17"/>
  <c r="E48" i="17"/>
  <c r="U48" i="17" s="1"/>
  <c r="S47" i="17"/>
  <c r="R47" i="17"/>
  <c r="Q47" i="17"/>
  <c r="P47" i="17"/>
  <c r="E47" i="17"/>
  <c r="S46" i="17"/>
  <c r="R46" i="17"/>
  <c r="Q46" i="17"/>
  <c r="P46" i="17"/>
  <c r="E46" i="17"/>
  <c r="U45" i="17"/>
  <c r="S45" i="17"/>
  <c r="R45" i="17"/>
  <c r="Q45" i="17"/>
  <c r="P45" i="17"/>
  <c r="E45" i="17"/>
  <c r="T45" i="17" s="1"/>
  <c r="S44" i="17"/>
  <c r="R44" i="17"/>
  <c r="Q44" i="17"/>
  <c r="P44" i="17"/>
  <c r="E44" i="17"/>
  <c r="U44" i="17" s="1"/>
  <c r="S43" i="17"/>
  <c r="R43" i="17"/>
  <c r="Q43" i="17"/>
  <c r="P43" i="17"/>
  <c r="E43" i="17"/>
  <c r="S42" i="17"/>
  <c r="R42" i="17"/>
  <c r="Q42" i="17"/>
  <c r="P42" i="17"/>
  <c r="E42" i="17"/>
  <c r="V40" i="17"/>
  <c r="S40" i="17"/>
  <c r="O40" i="17"/>
  <c r="N40" i="17"/>
  <c r="M40" i="17"/>
  <c r="L40" i="17"/>
  <c r="R40" i="17" s="1"/>
  <c r="K40" i="17"/>
  <c r="J40" i="17"/>
  <c r="I40" i="17"/>
  <c r="H40" i="17"/>
  <c r="G40" i="17"/>
  <c r="F40" i="17"/>
  <c r="C40" i="17"/>
  <c r="B40" i="17"/>
  <c r="E40" i="17" s="1"/>
  <c r="S39" i="17"/>
  <c r="R39" i="17"/>
  <c r="Q39" i="17"/>
  <c r="P39" i="17"/>
  <c r="E39" i="17"/>
  <c r="U39" i="17" s="1"/>
  <c r="S38" i="17"/>
  <c r="R38" i="17"/>
  <c r="Q38" i="17"/>
  <c r="P38" i="17"/>
  <c r="E38" i="17"/>
  <c r="S37" i="17"/>
  <c r="R37" i="17"/>
  <c r="Q37" i="17"/>
  <c r="P37" i="17"/>
  <c r="E37" i="17"/>
  <c r="U37" i="17" s="1"/>
  <c r="T36" i="17"/>
  <c r="S36" i="17"/>
  <c r="R36" i="17"/>
  <c r="Q36" i="17"/>
  <c r="P36" i="17"/>
  <c r="E36" i="17"/>
  <c r="U36" i="17" s="1"/>
  <c r="U35" i="17"/>
  <c r="S35" i="17"/>
  <c r="R35" i="17"/>
  <c r="Q35" i="17"/>
  <c r="P35" i="17"/>
  <c r="E35" i="17"/>
  <c r="T35" i="17" s="1"/>
  <c r="V33" i="17"/>
  <c r="O33" i="17"/>
  <c r="N33" i="17"/>
  <c r="M33" i="17"/>
  <c r="S33" i="17" s="1"/>
  <c r="L33" i="17"/>
  <c r="R33" i="17" s="1"/>
  <c r="K33" i="17"/>
  <c r="J33" i="17"/>
  <c r="I33" i="17"/>
  <c r="H33" i="17"/>
  <c r="G33" i="17"/>
  <c r="F33" i="17"/>
  <c r="C33" i="17"/>
  <c r="B33" i="17"/>
  <c r="E33" i="17" s="1"/>
  <c r="S32" i="17"/>
  <c r="R32" i="17"/>
  <c r="Q32" i="17"/>
  <c r="P32" i="17"/>
  <c r="T32" i="17" s="1"/>
  <c r="E32" i="17"/>
  <c r="V30" i="17"/>
  <c r="O30" i="17"/>
  <c r="N30" i="17"/>
  <c r="M30" i="17"/>
  <c r="L30" i="17"/>
  <c r="K30" i="17"/>
  <c r="J30" i="17"/>
  <c r="I30" i="17"/>
  <c r="H30" i="17"/>
  <c r="P30" i="17" s="1"/>
  <c r="G30" i="17"/>
  <c r="F30" i="17"/>
  <c r="C30" i="17"/>
  <c r="E30" i="17" s="1"/>
  <c r="B30" i="17"/>
  <c r="S29" i="17"/>
  <c r="R29" i="17"/>
  <c r="Q29" i="17"/>
  <c r="P29" i="17"/>
  <c r="E29" i="17"/>
  <c r="U29" i="17" s="1"/>
  <c r="T28" i="17"/>
  <c r="S28" i="17"/>
  <c r="R28" i="17"/>
  <c r="Q28" i="17"/>
  <c r="P28" i="17"/>
  <c r="E28" i="17"/>
  <c r="U28" i="17" s="1"/>
  <c r="U27" i="17"/>
  <c r="S27" i="17"/>
  <c r="R27" i="17"/>
  <c r="Q27" i="17"/>
  <c r="P27" i="17"/>
  <c r="E27" i="17"/>
  <c r="T27" i="17" s="1"/>
  <c r="U26" i="17"/>
  <c r="T26" i="17"/>
  <c r="S26" i="17"/>
  <c r="R26" i="17"/>
  <c r="Q26" i="17"/>
  <c r="P26" i="17"/>
  <c r="E26" i="17"/>
  <c r="V24" i="17"/>
  <c r="S24" i="17"/>
  <c r="R24" i="17"/>
  <c r="O24" i="17"/>
  <c r="N24" i="17"/>
  <c r="M24" i="17"/>
  <c r="L24" i="17"/>
  <c r="K24" i="17"/>
  <c r="J24" i="17"/>
  <c r="I24" i="17"/>
  <c r="H24" i="17"/>
  <c r="G24" i="17"/>
  <c r="F24" i="17"/>
  <c r="C24" i="17"/>
  <c r="B24" i="17"/>
  <c r="S23" i="17"/>
  <c r="R23" i="17"/>
  <c r="Q23" i="17"/>
  <c r="P23" i="17"/>
  <c r="E23" i="17"/>
  <c r="U22" i="17"/>
  <c r="T22" i="17"/>
  <c r="S22" i="17"/>
  <c r="R22" i="17"/>
  <c r="Q22" i="17"/>
  <c r="P22" i="17"/>
  <c r="E22" i="17"/>
  <c r="U21" i="17"/>
  <c r="T21" i="17"/>
  <c r="S21" i="17"/>
  <c r="R21" i="17"/>
  <c r="Q21" i="17"/>
  <c r="P21" i="17"/>
  <c r="E21" i="17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U18" i="17"/>
  <c r="S18" i="17"/>
  <c r="R18" i="17"/>
  <c r="Q18" i="17"/>
  <c r="P18" i="17"/>
  <c r="E18" i="17"/>
  <c r="T18" i="17" s="1"/>
  <c r="S17" i="17"/>
  <c r="R17" i="17"/>
  <c r="Q17" i="17"/>
  <c r="P17" i="17"/>
  <c r="E17" i="17"/>
  <c r="U17" i="17" s="1"/>
  <c r="V15" i="17"/>
  <c r="O15" i="17"/>
  <c r="N15" i="17"/>
  <c r="M15" i="17"/>
  <c r="S15" i="17" s="1"/>
  <c r="L15" i="17"/>
  <c r="R15" i="17" s="1"/>
  <c r="K15" i="17"/>
  <c r="J15" i="17"/>
  <c r="I15" i="17"/>
  <c r="H15" i="17"/>
  <c r="P15" i="17" s="1"/>
  <c r="G15" i="17"/>
  <c r="F15" i="17"/>
  <c r="E15" i="17"/>
  <c r="C15" i="17"/>
  <c r="B15" i="17"/>
  <c r="S14" i="17"/>
  <c r="R14" i="17"/>
  <c r="Q14" i="17"/>
  <c r="P14" i="17"/>
  <c r="E14" i="17"/>
  <c r="S13" i="17"/>
  <c r="R13" i="17"/>
  <c r="Q13" i="17"/>
  <c r="P13" i="17"/>
  <c r="E13" i="17"/>
  <c r="U13" i="17" s="1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S10" i="17"/>
  <c r="R10" i="17"/>
  <c r="Q10" i="17"/>
  <c r="P10" i="17"/>
  <c r="T10" i="17" s="1"/>
  <c r="E10" i="17"/>
  <c r="S9" i="17"/>
  <c r="R9" i="17"/>
  <c r="Q9" i="17"/>
  <c r="P9" i="17"/>
  <c r="E9" i="17"/>
  <c r="S94" i="16"/>
  <c r="R94" i="16"/>
  <c r="Q94" i="16"/>
  <c r="P94" i="16"/>
  <c r="E94" i="16"/>
  <c r="U94" i="16" s="1"/>
  <c r="S93" i="16"/>
  <c r="R93" i="16"/>
  <c r="Q93" i="16"/>
  <c r="P93" i="16"/>
  <c r="E93" i="16"/>
  <c r="U93" i="16" s="1"/>
  <c r="S92" i="16"/>
  <c r="R92" i="16"/>
  <c r="Q92" i="16"/>
  <c r="P92" i="16"/>
  <c r="E92" i="16"/>
  <c r="S91" i="16"/>
  <c r="R91" i="16"/>
  <c r="Q91" i="16"/>
  <c r="P91" i="16"/>
  <c r="E91" i="16"/>
  <c r="U91" i="16" s="1"/>
  <c r="S90" i="16"/>
  <c r="R90" i="16"/>
  <c r="Q90" i="16"/>
  <c r="P90" i="16"/>
  <c r="E90" i="16"/>
  <c r="U89" i="16"/>
  <c r="S89" i="16"/>
  <c r="R89" i="16"/>
  <c r="Q89" i="16"/>
  <c r="P89" i="16"/>
  <c r="E89" i="16"/>
  <c r="T89" i="16" s="1"/>
  <c r="T88" i="16"/>
  <c r="S88" i="16"/>
  <c r="R88" i="16"/>
  <c r="Q88" i="16"/>
  <c r="P88" i="16"/>
  <c r="E88" i="16"/>
  <c r="U88" i="16" s="1"/>
  <c r="U87" i="16"/>
  <c r="T87" i="16"/>
  <c r="S87" i="16"/>
  <c r="R87" i="16"/>
  <c r="Q87" i="16"/>
  <c r="P87" i="16"/>
  <c r="E87" i="16"/>
  <c r="V73" i="16"/>
  <c r="O73" i="16"/>
  <c r="N73" i="16"/>
  <c r="M73" i="16"/>
  <c r="L73" i="16"/>
  <c r="K73" i="16"/>
  <c r="J73" i="16"/>
  <c r="I73" i="16"/>
  <c r="H73" i="16"/>
  <c r="G73" i="16"/>
  <c r="F73" i="16"/>
  <c r="C73" i="16"/>
  <c r="B73" i="16"/>
  <c r="V72" i="16"/>
  <c r="O72" i="16"/>
  <c r="N72" i="16"/>
  <c r="M72" i="16"/>
  <c r="S72" i="16" s="1"/>
  <c r="L72" i="16"/>
  <c r="K72" i="16"/>
  <c r="J72" i="16"/>
  <c r="I72" i="16"/>
  <c r="H72" i="16"/>
  <c r="G72" i="16"/>
  <c r="F72" i="16"/>
  <c r="C72" i="16"/>
  <c r="B72" i="16"/>
  <c r="V71" i="16"/>
  <c r="O71" i="16"/>
  <c r="N71" i="16"/>
  <c r="M71" i="16"/>
  <c r="L71" i="16"/>
  <c r="R71" i="16" s="1"/>
  <c r="K71" i="16"/>
  <c r="J71" i="16"/>
  <c r="I71" i="16"/>
  <c r="Q71" i="16" s="1"/>
  <c r="H71" i="16"/>
  <c r="G71" i="16"/>
  <c r="F71" i="16"/>
  <c r="C71" i="16"/>
  <c r="B71" i="16"/>
  <c r="E71" i="16" s="1"/>
  <c r="T70" i="16"/>
  <c r="S70" i="16"/>
  <c r="R70" i="16"/>
  <c r="Q70" i="16"/>
  <c r="P70" i="16"/>
  <c r="E70" i="16"/>
  <c r="U70" i="16" s="1"/>
  <c r="S69" i="16"/>
  <c r="R69" i="16"/>
  <c r="Q69" i="16"/>
  <c r="P69" i="16"/>
  <c r="E69" i="16"/>
  <c r="V67" i="16"/>
  <c r="O67" i="16"/>
  <c r="N67" i="16"/>
  <c r="M67" i="16"/>
  <c r="S67" i="16" s="1"/>
  <c r="L67" i="16"/>
  <c r="K67" i="16"/>
  <c r="J67" i="16"/>
  <c r="I67" i="16"/>
  <c r="H67" i="16"/>
  <c r="G67" i="16"/>
  <c r="F67" i="16"/>
  <c r="C67" i="16"/>
  <c r="E67" i="16" s="1"/>
  <c r="B67" i="16"/>
  <c r="V66" i="16"/>
  <c r="O66" i="16"/>
  <c r="N66" i="16"/>
  <c r="M66" i="16"/>
  <c r="S66" i="16" s="1"/>
  <c r="L66" i="16"/>
  <c r="R66" i="16" s="1"/>
  <c r="K66" i="16"/>
  <c r="J66" i="16"/>
  <c r="I66" i="16"/>
  <c r="H66" i="16"/>
  <c r="P66" i="16" s="1"/>
  <c r="G66" i="16"/>
  <c r="F66" i="16"/>
  <c r="C66" i="16"/>
  <c r="B66" i="16"/>
  <c r="S65" i="16"/>
  <c r="R65" i="16"/>
  <c r="Q65" i="16"/>
  <c r="P65" i="16"/>
  <c r="E65" i="16"/>
  <c r="U65" i="16" s="1"/>
  <c r="S64" i="16"/>
  <c r="R64" i="16"/>
  <c r="Q64" i="16"/>
  <c r="P64" i="16"/>
  <c r="E64" i="16"/>
  <c r="U64" i="16" s="1"/>
  <c r="U63" i="16"/>
  <c r="S63" i="16"/>
  <c r="R63" i="16"/>
  <c r="Q63" i="16"/>
  <c r="P63" i="16"/>
  <c r="E63" i="16"/>
  <c r="T63" i="16" s="1"/>
  <c r="S62" i="16"/>
  <c r="R62" i="16"/>
  <c r="Q62" i="16"/>
  <c r="P62" i="16"/>
  <c r="E62" i="16"/>
  <c r="U62" i="16" s="1"/>
  <c r="S61" i="16"/>
  <c r="R61" i="16"/>
  <c r="Q61" i="16"/>
  <c r="P61" i="16"/>
  <c r="E61" i="16"/>
  <c r="U61" i="16" s="1"/>
  <c r="V59" i="16"/>
  <c r="O59" i="16"/>
  <c r="N59" i="16"/>
  <c r="M59" i="16"/>
  <c r="S59" i="16" s="1"/>
  <c r="L59" i="16"/>
  <c r="R59" i="16" s="1"/>
  <c r="K59" i="16"/>
  <c r="J59" i="16"/>
  <c r="I59" i="16"/>
  <c r="H59" i="16"/>
  <c r="G59" i="16"/>
  <c r="F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U56" i="16"/>
  <c r="S56" i="16"/>
  <c r="R56" i="16"/>
  <c r="Q56" i="16"/>
  <c r="P56" i="16"/>
  <c r="E56" i="16"/>
  <c r="T56" i="16" s="1"/>
  <c r="U55" i="16"/>
  <c r="T55" i="16"/>
  <c r="S55" i="16"/>
  <c r="R55" i="16"/>
  <c r="Q55" i="16"/>
  <c r="P55" i="16"/>
  <c r="E55" i="16"/>
  <c r="V53" i="16"/>
  <c r="R53" i="16"/>
  <c r="O53" i="16"/>
  <c r="N53" i="16"/>
  <c r="M53" i="16"/>
  <c r="S53" i="16" s="1"/>
  <c r="L53" i="16"/>
  <c r="K53" i="16"/>
  <c r="J53" i="16"/>
  <c r="I53" i="16"/>
  <c r="H53" i="16"/>
  <c r="G53" i="16"/>
  <c r="F53" i="16"/>
  <c r="C53" i="16"/>
  <c r="B53" i="16"/>
  <c r="S52" i="16"/>
  <c r="R52" i="16"/>
  <c r="Q52" i="16"/>
  <c r="P52" i="16"/>
  <c r="E52" i="16"/>
  <c r="U51" i="16"/>
  <c r="S51" i="16"/>
  <c r="R51" i="16"/>
  <c r="Q51" i="16"/>
  <c r="P51" i="16"/>
  <c r="E51" i="16"/>
  <c r="T51" i="16" s="1"/>
  <c r="U50" i="16"/>
  <c r="T50" i="16"/>
  <c r="S50" i="16"/>
  <c r="R50" i="16"/>
  <c r="Q50" i="16"/>
  <c r="P50" i="16"/>
  <c r="E50" i="16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T47" i="16" s="1"/>
  <c r="S46" i="16"/>
  <c r="R46" i="16"/>
  <c r="Q46" i="16"/>
  <c r="P46" i="16"/>
  <c r="E46" i="16"/>
  <c r="U46" i="16" s="1"/>
  <c r="S45" i="16"/>
  <c r="R45" i="16"/>
  <c r="Q45" i="16"/>
  <c r="P45" i="16"/>
  <c r="E45" i="16"/>
  <c r="U44" i="16"/>
  <c r="S44" i="16"/>
  <c r="R44" i="16"/>
  <c r="Q44" i="16"/>
  <c r="P44" i="16"/>
  <c r="E44" i="16"/>
  <c r="T44" i="16" s="1"/>
  <c r="T43" i="16"/>
  <c r="S43" i="16"/>
  <c r="R43" i="16"/>
  <c r="Q43" i="16"/>
  <c r="P43" i="16"/>
  <c r="E43" i="16"/>
  <c r="U43" i="16" s="1"/>
  <c r="U42" i="16"/>
  <c r="T42" i="16"/>
  <c r="S42" i="16"/>
  <c r="R42" i="16"/>
  <c r="Q42" i="16"/>
  <c r="P42" i="16"/>
  <c r="E42" i="16"/>
  <c r="V40" i="16"/>
  <c r="S40" i="16"/>
  <c r="R40" i="16"/>
  <c r="O40" i="16"/>
  <c r="N40" i="16"/>
  <c r="M40" i="16"/>
  <c r="L40" i="16"/>
  <c r="K40" i="16"/>
  <c r="J40" i="16"/>
  <c r="I40" i="16"/>
  <c r="H40" i="16"/>
  <c r="G40" i="16"/>
  <c r="F40" i="16"/>
  <c r="C40" i="16"/>
  <c r="B40" i="16"/>
  <c r="T39" i="16"/>
  <c r="S39" i="16"/>
  <c r="R39" i="16"/>
  <c r="Q39" i="16"/>
  <c r="P39" i="16"/>
  <c r="E39" i="16"/>
  <c r="U39" i="16" s="1"/>
  <c r="S38" i="16"/>
  <c r="R38" i="16"/>
  <c r="Q38" i="16"/>
  <c r="P38" i="16"/>
  <c r="E38" i="16"/>
  <c r="S37" i="16"/>
  <c r="R37" i="16"/>
  <c r="Q37" i="16"/>
  <c r="P37" i="16"/>
  <c r="E37" i="16"/>
  <c r="U37" i="16" s="1"/>
  <c r="S36" i="16"/>
  <c r="R36" i="16"/>
  <c r="Q36" i="16"/>
  <c r="P36" i="16"/>
  <c r="E36" i="16"/>
  <c r="S35" i="16"/>
  <c r="R35" i="16"/>
  <c r="Q35" i="16"/>
  <c r="P35" i="16"/>
  <c r="T35" i="16" s="1"/>
  <c r="E35" i="16"/>
  <c r="U35" i="16" s="1"/>
  <c r="V33" i="16"/>
  <c r="O33" i="16"/>
  <c r="N33" i="16"/>
  <c r="M33" i="16"/>
  <c r="S33" i="16" s="1"/>
  <c r="L33" i="16"/>
  <c r="K33" i="16"/>
  <c r="J33" i="16"/>
  <c r="I33" i="16"/>
  <c r="H33" i="16"/>
  <c r="G33" i="16"/>
  <c r="F33" i="16"/>
  <c r="C33" i="16"/>
  <c r="B33" i="16"/>
  <c r="S32" i="16"/>
  <c r="R32" i="16"/>
  <c r="Q32" i="16"/>
  <c r="P32" i="16"/>
  <c r="E32" i="16"/>
  <c r="V30" i="16"/>
  <c r="O30" i="16"/>
  <c r="N30" i="16"/>
  <c r="M30" i="16"/>
  <c r="S30" i="16" s="1"/>
  <c r="L30" i="16"/>
  <c r="R30" i="16" s="1"/>
  <c r="K30" i="16"/>
  <c r="J30" i="16"/>
  <c r="I30" i="16"/>
  <c r="H30" i="16"/>
  <c r="P30" i="16" s="1"/>
  <c r="G30" i="16"/>
  <c r="F30" i="16"/>
  <c r="C30" i="16"/>
  <c r="B30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T27" i="16"/>
  <c r="S27" i="16"/>
  <c r="R27" i="16"/>
  <c r="Q27" i="16"/>
  <c r="P27" i="16"/>
  <c r="E27" i="16"/>
  <c r="U27" i="16" s="1"/>
  <c r="S26" i="16"/>
  <c r="R26" i="16"/>
  <c r="Q26" i="16"/>
  <c r="P26" i="16"/>
  <c r="E26" i="16"/>
  <c r="U26" i="16" s="1"/>
  <c r="V24" i="16"/>
  <c r="O24" i="16"/>
  <c r="N24" i="16"/>
  <c r="M24" i="16"/>
  <c r="S24" i="16" s="1"/>
  <c r="L24" i="16"/>
  <c r="R24" i="16" s="1"/>
  <c r="K24" i="16"/>
  <c r="J24" i="16"/>
  <c r="I24" i="16"/>
  <c r="Q24" i="16" s="1"/>
  <c r="H24" i="16"/>
  <c r="G24" i="16"/>
  <c r="F24" i="16"/>
  <c r="C24" i="16"/>
  <c r="B24" i="16"/>
  <c r="E24" i="16" s="1"/>
  <c r="T23" i="16"/>
  <c r="S23" i="16"/>
  <c r="R23" i="16"/>
  <c r="Q23" i="16"/>
  <c r="P23" i="16"/>
  <c r="E23" i="16"/>
  <c r="U23" i="16" s="1"/>
  <c r="S22" i="16"/>
  <c r="R22" i="16"/>
  <c r="Q22" i="16"/>
  <c r="P22" i="16"/>
  <c r="E22" i="16"/>
  <c r="U22" i="16" s="1"/>
  <c r="S21" i="16"/>
  <c r="R21" i="16"/>
  <c r="Q21" i="16"/>
  <c r="P21" i="16"/>
  <c r="E21" i="16"/>
  <c r="U20" i="16"/>
  <c r="S20" i="16"/>
  <c r="R20" i="16"/>
  <c r="Q20" i="16"/>
  <c r="P20" i="16"/>
  <c r="E20" i="16"/>
  <c r="S19" i="16"/>
  <c r="R19" i="16"/>
  <c r="Q19" i="16"/>
  <c r="P19" i="16"/>
  <c r="E19" i="16"/>
  <c r="U19" i="16" s="1"/>
  <c r="U18" i="16"/>
  <c r="T18" i="16"/>
  <c r="S18" i="16"/>
  <c r="R18" i="16"/>
  <c r="Q18" i="16"/>
  <c r="P18" i="16"/>
  <c r="E18" i="16"/>
  <c r="S17" i="16"/>
  <c r="R17" i="16"/>
  <c r="Q17" i="16"/>
  <c r="P17" i="16"/>
  <c r="E17" i="16"/>
  <c r="U17" i="16" s="1"/>
  <c r="V15" i="16"/>
  <c r="O15" i="16"/>
  <c r="N15" i="16"/>
  <c r="M15" i="16"/>
  <c r="S15" i="16" s="1"/>
  <c r="L15" i="16"/>
  <c r="K15" i="16"/>
  <c r="J15" i="16"/>
  <c r="I15" i="16"/>
  <c r="Q15" i="16" s="1"/>
  <c r="H15" i="16"/>
  <c r="G15" i="16"/>
  <c r="F15" i="16"/>
  <c r="E15" i="16"/>
  <c r="C15" i="16"/>
  <c r="B15" i="16"/>
  <c r="U14" i="16"/>
  <c r="T14" i="16"/>
  <c r="S14" i="16"/>
  <c r="R14" i="16"/>
  <c r="Q14" i="16"/>
  <c r="P14" i="16"/>
  <c r="E14" i="16"/>
  <c r="S13" i="16"/>
  <c r="R13" i="16"/>
  <c r="Q13" i="16"/>
  <c r="P13" i="16"/>
  <c r="E13" i="16"/>
  <c r="U13" i="16" s="1"/>
  <c r="S12" i="16"/>
  <c r="R12" i="16"/>
  <c r="Q12" i="16"/>
  <c r="P12" i="16"/>
  <c r="E12" i="16"/>
  <c r="U12" i="16" s="1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U10" i="16" s="1"/>
  <c r="T9" i="16"/>
  <c r="S9" i="16"/>
  <c r="R9" i="16"/>
  <c r="Q9" i="16"/>
  <c r="P9" i="16"/>
  <c r="E9" i="16"/>
  <c r="U9" i="16" s="1"/>
  <c r="S94" i="15"/>
  <c r="R94" i="15"/>
  <c r="Q94" i="15"/>
  <c r="P94" i="15"/>
  <c r="E94" i="15"/>
  <c r="U93" i="15"/>
  <c r="S93" i="15"/>
  <c r="R93" i="15"/>
  <c r="Q93" i="15"/>
  <c r="P93" i="15"/>
  <c r="E93" i="15"/>
  <c r="T93" i="15" s="1"/>
  <c r="U92" i="15"/>
  <c r="T92" i="15"/>
  <c r="S92" i="15"/>
  <c r="R92" i="15"/>
  <c r="Q92" i="15"/>
  <c r="P92" i="15"/>
  <c r="E92" i="15"/>
  <c r="S91" i="15"/>
  <c r="R91" i="15"/>
  <c r="Q91" i="15"/>
  <c r="P91" i="15"/>
  <c r="E91" i="15"/>
  <c r="U91" i="15" s="1"/>
  <c r="S90" i="15"/>
  <c r="R90" i="15"/>
  <c r="Q90" i="15"/>
  <c r="P90" i="15"/>
  <c r="E90" i="15"/>
  <c r="U90" i="15" s="1"/>
  <c r="U89" i="15"/>
  <c r="S89" i="15"/>
  <c r="R89" i="15"/>
  <c r="Q89" i="15"/>
  <c r="P89" i="15"/>
  <c r="E89" i="15"/>
  <c r="T89" i="15" s="1"/>
  <c r="S88" i="15"/>
  <c r="R88" i="15"/>
  <c r="Q88" i="15"/>
  <c r="P88" i="15"/>
  <c r="E88" i="15"/>
  <c r="U88" i="15" s="1"/>
  <c r="T87" i="15"/>
  <c r="S87" i="15"/>
  <c r="R87" i="15"/>
  <c r="Q87" i="15"/>
  <c r="P87" i="15"/>
  <c r="E87" i="15"/>
  <c r="U87" i="15" s="1"/>
  <c r="V73" i="15"/>
  <c r="O73" i="15"/>
  <c r="N73" i="15"/>
  <c r="M73" i="15"/>
  <c r="L73" i="15"/>
  <c r="K73" i="15"/>
  <c r="J73" i="15"/>
  <c r="I73" i="15"/>
  <c r="H73" i="15"/>
  <c r="G73" i="15"/>
  <c r="F73" i="15"/>
  <c r="C73" i="15"/>
  <c r="B73" i="15"/>
  <c r="V72" i="15"/>
  <c r="S72" i="15"/>
  <c r="O72" i="15"/>
  <c r="N72" i="15"/>
  <c r="M72" i="15"/>
  <c r="L72" i="15"/>
  <c r="R72" i="15" s="1"/>
  <c r="K72" i="15"/>
  <c r="J72" i="15"/>
  <c r="I72" i="15"/>
  <c r="Q72" i="15" s="1"/>
  <c r="H72" i="15"/>
  <c r="G72" i="15"/>
  <c r="F72" i="15"/>
  <c r="C72" i="15"/>
  <c r="B72" i="15"/>
  <c r="E72" i="15" s="1"/>
  <c r="V71" i="15"/>
  <c r="R71" i="15"/>
  <c r="O71" i="15"/>
  <c r="N71" i="15"/>
  <c r="M71" i="15"/>
  <c r="S71" i="15" s="1"/>
  <c r="L71" i="15"/>
  <c r="K71" i="15"/>
  <c r="J71" i="15"/>
  <c r="I71" i="15"/>
  <c r="H71" i="15"/>
  <c r="G71" i="15"/>
  <c r="F71" i="15"/>
  <c r="C71" i="15"/>
  <c r="B71" i="15"/>
  <c r="E71" i="15" s="1"/>
  <c r="U70" i="15"/>
  <c r="T70" i="15"/>
  <c r="S70" i="15"/>
  <c r="R70" i="15"/>
  <c r="Q70" i="15"/>
  <c r="P70" i="15"/>
  <c r="E70" i="15"/>
  <c r="S69" i="15"/>
  <c r="R69" i="15"/>
  <c r="Q69" i="15"/>
  <c r="P69" i="15"/>
  <c r="E69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V66" i="15"/>
  <c r="S66" i="15"/>
  <c r="R66" i="15"/>
  <c r="O66" i="15"/>
  <c r="N66" i="15"/>
  <c r="M66" i="15"/>
  <c r="L66" i="15"/>
  <c r="K66" i="15"/>
  <c r="J66" i="15"/>
  <c r="I66" i="15"/>
  <c r="H66" i="15"/>
  <c r="P66" i="15" s="1"/>
  <c r="G66" i="15"/>
  <c r="F66" i="15"/>
  <c r="C66" i="15"/>
  <c r="B66" i="15"/>
  <c r="E66" i="15" s="1"/>
  <c r="U65" i="15"/>
  <c r="S65" i="15"/>
  <c r="R65" i="15"/>
  <c r="Q65" i="15"/>
  <c r="P65" i="15"/>
  <c r="E65" i="15"/>
  <c r="T65" i="15" s="1"/>
  <c r="S64" i="15"/>
  <c r="R64" i="15"/>
  <c r="Q64" i="15"/>
  <c r="P64" i="15"/>
  <c r="E64" i="15"/>
  <c r="S63" i="15"/>
  <c r="R63" i="15"/>
  <c r="Q63" i="15"/>
  <c r="P63" i="15"/>
  <c r="E63" i="15"/>
  <c r="S62" i="15"/>
  <c r="R62" i="15"/>
  <c r="Q62" i="15"/>
  <c r="P62" i="15"/>
  <c r="E62" i="15"/>
  <c r="U62" i="15" s="1"/>
  <c r="S61" i="15"/>
  <c r="R61" i="15"/>
  <c r="Q61" i="15"/>
  <c r="P61" i="15"/>
  <c r="E61" i="15"/>
  <c r="V59" i="15"/>
  <c r="O59" i="15"/>
  <c r="N59" i="15"/>
  <c r="M59" i="15"/>
  <c r="S59" i="15" s="1"/>
  <c r="L59" i="15"/>
  <c r="R59" i="15" s="1"/>
  <c r="K59" i="15"/>
  <c r="J59" i="15"/>
  <c r="I59" i="15"/>
  <c r="H59" i="15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S56" i="15"/>
  <c r="R56" i="15"/>
  <c r="Q56" i="15"/>
  <c r="P56" i="15"/>
  <c r="E56" i="15"/>
  <c r="S55" i="15"/>
  <c r="R55" i="15"/>
  <c r="Q55" i="15"/>
  <c r="P55" i="15"/>
  <c r="E55" i="15"/>
  <c r="U55" i="15" s="1"/>
  <c r="V53" i="15"/>
  <c r="O53" i="15"/>
  <c r="N53" i="15"/>
  <c r="M53" i="15"/>
  <c r="S53" i="15" s="1"/>
  <c r="L53" i="15"/>
  <c r="K53" i="15"/>
  <c r="J53" i="15"/>
  <c r="I53" i="15"/>
  <c r="H53" i="15"/>
  <c r="G53" i="15"/>
  <c r="F53" i="15"/>
  <c r="E53" i="15"/>
  <c r="C53" i="15"/>
  <c r="B53" i="15"/>
  <c r="U52" i="15"/>
  <c r="T52" i="15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U49" i="15"/>
  <c r="S49" i="15"/>
  <c r="R49" i="15"/>
  <c r="Q49" i="15"/>
  <c r="P49" i="15"/>
  <c r="E49" i="15"/>
  <c r="T49" i="15" s="1"/>
  <c r="U48" i="15"/>
  <c r="T48" i="15"/>
  <c r="S48" i="15"/>
  <c r="R48" i="15"/>
  <c r="Q48" i="15"/>
  <c r="P48" i="15"/>
  <c r="E48" i="15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S45" i="15"/>
  <c r="R45" i="15"/>
  <c r="Q45" i="15"/>
  <c r="P45" i="15"/>
  <c r="E45" i="15"/>
  <c r="U45" i="15" s="1"/>
  <c r="S44" i="15"/>
  <c r="R44" i="15"/>
  <c r="Q44" i="15"/>
  <c r="P44" i="15"/>
  <c r="E44" i="15"/>
  <c r="S43" i="15"/>
  <c r="R43" i="15"/>
  <c r="Q43" i="15"/>
  <c r="P43" i="15"/>
  <c r="E43" i="15"/>
  <c r="U43" i="15" s="1"/>
  <c r="T42" i="15"/>
  <c r="S42" i="15"/>
  <c r="R42" i="15"/>
  <c r="Q42" i="15"/>
  <c r="P42" i="15"/>
  <c r="E42" i="15"/>
  <c r="U42" i="15" s="1"/>
  <c r="V40" i="15"/>
  <c r="O40" i="15"/>
  <c r="N40" i="15"/>
  <c r="M40" i="15"/>
  <c r="L40" i="15"/>
  <c r="R40" i="15" s="1"/>
  <c r="K40" i="15"/>
  <c r="J40" i="15"/>
  <c r="I40" i="15"/>
  <c r="H40" i="15"/>
  <c r="G40" i="15"/>
  <c r="F40" i="15"/>
  <c r="C40" i="15"/>
  <c r="B40" i="15"/>
  <c r="S39" i="15"/>
  <c r="R39" i="15"/>
  <c r="Q39" i="15"/>
  <c r="P39" i="15"/>
  <c r="E39" i="15"/>
  <c r="U39" i="15" s="1"/>
  <c r="S38" i="15"/>
  <c r="R38" i="15"/>
  <c r="Q38" i="15"/>
  <c r="P38" i="15"/>
  <c r="T38" i="15" s="1"/>
  <c r="E38" i="15"/>
  <c r="S37" i="15"/>
  <c r="R37" i="15"/>
  <c r="Q37" i="15"/>
  <c r="P37" i="15"/>
  <c r="E37" i="15"/>
  <c r="T36" i="15"/>
  <c r="S36" i="15"/>
  <c r="R36" i="15"/>
  <c r="Q36" i="15"/>
  <c r="U36" i="15" s="1"/>
  <c r="P36" i="15"/>
  <c r="E36" i="15"/>
  <c r="S35" i="15"/>
  <c r="R35" i="15"/>
  <c r="Q35" i="15"/>
  <c r="U35" i="15" s="1"/>
  <c r="P35" i="15"/>
  <c r="T35" i="15" s="1"/>
  <c r="E35" i="15"/>
  <c r="V33" i="15"/>
  <c r="O33" i="15"/>
  <c r="N33" i="15"/>
  <c r="M33" i="15"/>
  <c r="L33" i="15"/>
  <c r="K33" i="15"/>
  <c r="J33" i="15"/>
  <c r="I33" i="15"/>
  <c r="H33" i="15"/>
  <c r="G33" i="15"/>
  <c r="F33" i="15"/>
  <c r="C33" i="15"/>
  <c r="B33" i="15"/>
  <c r="E33" i="15" s="1"/>
  <c r="T32" i="15"/>
  <c r="S32" i="15"/>
  <c r="R32" i="15"/>
  <c r="Q32" i="15"/>
  <c r="U32" i="15" s="1"/>
  <c r="P32" i="15"/>
  <c r="E32" i="15"/>
  <c r="V30" i="15"/>
  <c r="R30" i="15"/>
  <c r="O30" i="15"/>
  <c r="S30" i="15" s="1"/>
  <c r="N30" i="15"/>
  <c r="M30" i="15"/>
  <c r="L30" i="15"/>
  <c r="K30" i="15"/>
  <c r="J30" i="15"/>
  <c r="I30" i="15"/>
  <c r="Q30" i="15" s="1"/>
  <c r="H30" i="15"/>
  <c r="P30" i="15" s="1"/>
  <c r="G30" i="15"/>
  <c r="F30" i="15"/>
  <c r="C30" i="15"/>
  <c r="B30" i="15"/>
  <c r="E30" i="15" s="1"/>
  <c r="U29" i="15"/>
  <c r="S29" i="15"/>
  <c r="R29" i="15"/>
  <c r="Q29" i="15"/>
  <c r="P29" i="15"/>
  <c r="E29" i="15"/>
  <c r="T29" i="15" s="1"/>
  <c r="S28" i="15"/>
  <c r="R28" i="15"/>
  <c r="Q28" i="15"/>
  <c r="P28" i="15"/>
  <c r="E28" i="15"/>
  <c r="T28" i="15" s="1"/>
  <c r="S27" i="15"/>
  <c r="R27" i="15"/>
  <c r="Q27" i="15"/>
  <c r="P27" i="15"/>
  <c r="E27" i="15"/>
  <c r="S26" i="15"/>
  <c r="R26" i="15"/>
  <c r="Q26" i="15"/>
  <c r="P26" i="15"/>
  <c r="E26" i="15"/>
  <c r="U26" i="15" s="1"/>
  <c r="V24" i="15"/>
  <c r="O24" i="15"/>
  <c r="N24" i="15"/>
  <c r="R24" i="15" s="1"/>
  <c r="M24" i="15"/>
  <c r="S24" i="15" s="1"/>
  <c r="L24" i="15"/>
  <c r="K24" i="15"/>
  <c r="J24" i="15"/>
  <c r="I24" i="15"/>
  <c r="Q24" i="15" s="1"/>
  <c r="H24" i="15"/>
  <c r="G24" i="15"/>
  <c r="F24" i="15"/>
  <c r="E24" i="15"/>
  <c r="C24" i="15"/>
  <c r="B24" i="15"/>
  <c r="T23" i="15"/>
  <c r="S23" i="15"/>
  <c r="R23" i="15"/>
  <c r="Q23" i="15"/>
  <c r="P23" i="15"/>
  <c r="E23" i="15"/>
  <c r="U23" i="15" s="1"/>
  <c r="S22" i="15"/>
  <c r="R22" i="15"/>
  <c r="Q22" i="15"/>
  <c r="P22" i="15"/>
  <c r="E22" i="15"/>
  <c r="U22" i="15" s="1"/>
  <c r="S21" i="15"/>
  <c r="R21" i="15"/>
  <c r="Q21" i="15"/>
  <c r="P21" i="15"/>
  <c r="E21" i="15"/>
  <c r="U20" i="15"/>
  <c r="S20" i="15"/>
  <c r="R20" i="15"/>
  <c r="Q20" i="15"/>
  <c r="P20" i="15"/>
  <c r="T20" i="15" s="1"/>
  <c r="E20" i="15"/>
  <c r="S19" i="15"/>
  <c r="R19" i="15"/>
  <c r="Q19" i="15"/>
  <c r="P19" i="15"/>
  <c r="E19" i="15"/>
  <c r="U19" i="15" s="1"/>
  <c r="S18" i="15"/>
  <c r="R18" i="15"/>
  <c r="Q18" i="15"/>
  <c r="P18" i="15"/>
  <c r="E18" i="15"/>
  <c r="S17" i="15"/>
  <c r="R17" i="15"/>
  <c r="Q17" i="15"/>
  <c r="U17" i="15" s="1"/>
  <c r="P17" i="15"/>
  <c r="E17" i="15"/>
  <c r="V15" i="15"/>
  <c r="S15" i="15"/>
  <c r="O15" i="15"/>
  <c r="N15" i="15"/>
  <c r="M15" i="15"/>
  <c r="L15" i="15"/>
  <c r="R15" i="15" s="1"/>
  <c r="K15" i="15"/>
  <c r="J15" i="15"/>
  <c r="I15" i="15"/>
  <c r="H15" i="15"/>
  <c r="P15" i="15" s="1"/>
  <c r="G15" i="15"/>
  <c r="F15" i="15"/>
  <c r="C15" i="15"/>
  <c r="B15" i="15"/>
  <c r="E15" i="15" s="1"/>
  <c r="T14" i="15"/>
  <c r="S14" i="15"/>
  <c r="R14" i="15"/>
  <c r="Q14" i="15"/>
  <c r="P14" i="15"/>
  <c r="E14" i="15"/>
  <c r="U14" i="15" s="1"/>
  <c r="S13" i="15"/>
  <c r="R13" i="15"/>
  <c r="Q13" i="15"/>
  <c r="P13" i="15"/>
  <c r="E13" i="15"/>
  <c r="U12" i="15"/>
  <c r="T12" i="15"/>
  <c r="S12" i="15"/>
  <c r="R12" i="15"/>
  <c r="Q12" i="15"/>
  <c r="P12" i="15"/>
  <c r="E12" i="15"/>
  <c r="S11" i="15"/>
  <c r="R11" i="15"/>
  <c r="Q11" i="15"/>
  <c r="P11" i="15"/>
  <c r="E11" i="15"/>
  <c r="S10" i="15"/>
  <c r="R10" i="15"/>
  <c r="Q10" i="15"/>
  <c r="P10" i="15"/>
  <c r="E10" i="15"/>
  <c r="U10" i="15" s="1"/>
  <c r="S9" i="15"/>
  <c r="R9" i="15"/>
  <c r="Q9" i="15"/>
  <c r="P9" i="15"/>
  <c r="E9" i="15"/>
  <c r="T94" i="14"/>
  <c r="S94" i="14"/>
  <c r="R94" i="14"/>
  <c r="Q94" i="14"/>
  <c r="P94" i="14"/>
  <c r="E94" i="14"/>
  <c r="U94" i="14" s="1"/>
  <c r="S93" i="14"/>
  <c r="R93" i="14"/>
  <c r="Q93" i="14"/>
  <c r="P93" i="14"/>
  <c r="E93" i="14"/>
  <c r="U93" i="14" s="1"/>
  <c r="S92" i="14"/>
  <c r="R92" i="14"/>
  <c r="Q92" i="14"/>
  <c r="P92" i="14"/>
  <c r="E92" i="14"/>
  <c r="U92" i="14" s="1"/>
  <c r="U91" i="14"/>
  <c r="S91" i="14"/>
  <c r="R91" i="14"/>
  <c r="Q91" i="14"/>
  <c r="P91" i="14"/>
  <c r="E91" i="14"/>
  <c r="T91" i="14" s="1"/>
  <c r="T90" i="14"/>
  <c r="S90" i="14"/>
  <c r="R90" i="14"/>
  <c r="Q90" i="14"/>
  <c r="P90" i="14"/>
  <c r="E90" i="14"/>
  <c r="U90" i="14" s="1"/>
  <c r="S89" i="14"/>
  <c r="R89" i="14"/>
  <c r="Q89" i="14"/>
  <c r="P89" i="14"/>
  <c r="E89" i="14"/>
  <c r="S88" i="14"/>
  <c r="R88" i="14"/>
  <c r="Q88" i="14"/>
  <c r="P88" i="14"/>
  <c r="E88" i="14"/>
  <c r="U88" i="14" s="1"/>
  <c r="S87" i="14"/>
  <c r="R87" i="14"/>
  <c r="Q87" i="14"/>
  <c r="P87" i="14"/>
  <c r="E87" i="14"/>
  <c r="U87" i="14" s="1"/>
  <c r="V73" i="14"/>
  <c r="O73" i="14"/>
  <c r="N73" i="14"/>
  <c r="M73" i="14"/>
  <c r="L73" i="14"/>
  <c r="R73" i="14" s="1"/>
  <c r="K73" i="14"/>
  <c r="J73" i="14"/>
  <c r="I73" i="14"/>
  <c r="H73" i="14"/>
  <c r="G73" i="14"/>
  <c r="F73" i="14"/>
  <c r="C73" i="14"/>
  <c r="B73" i="14"/>
  <c r="V72" i="14"/>
  <c r="O72" i="14"/>
  <c r="S72" i="14" s="1"/>
  <c r="N72" i="14"/>
  <c r="M72" i="14"/>
  <c r="L72" i="14"/>
  <c r="K72" i="14"/>
  <c r="J72" i="14"/>
  <c r="I72" i="14"/>
  <c r="Q72" i="14" s="1"/>
  <c r="H72" i="14"/>
  <c r="P72" i="14" s="1"/>
  <c r="G72" i="14"/>
  <c r="F72" i="14"/>
  <c r="C72" i="14"/>
  <c r="B72" i="14"/>
  <c r="E72" i="14" s="1"/>
  <c r="V71" i="14"/>
  <c r="O71" i="14"/>
  <c r="N71" i="14"/>
  <c r="M71" i="14"/>
  <c r="S71" i="14" s="1"/>
  <c r="L71" i="14"/>
  <c r="K71" i="14"/>
  <c r="J71" i="14"/>
  <c r="I71" i="14"/>
  <c r="H71" i="14"/>
  <c r="G71" i="14"/>
  <c r="F71" i="14"/>
  <c r="C71" i="14"/>
  <c r="B71" i="14"/>
  <c r="S70" i="14"/>
  <c r="R70" i="14"/>
  <c r="Q70" i="14"/>
  <c r="P70" i="14"/>
  <c r="E70" i="14"/>
  <c r="S69" i="14"/>
  <c r="R69" i="14"/>
  <c r="Q69" i="14"/>
  <c r="U69" i="14" s="1"/>
  <c r="P69" i="14"/>
  <c r="E69" i="14"/>
  <c r="V67" i="14"/>
  <c r="O67" i="14"/>
  <c r="S67" i="14" s="1"/>
  <c r="N67" i="14"/>
  <c r="M67" i="14"/>
  <c r="L67" i="14"/>
  <c r="K67" i="14"/>
  <c r="J67" i="14"/>
  <c r="I67" i="14"/>
  <c r="H67" i="14"/>
  <c r="P67" i="14" s="1"/>
  <c r="G67" i="14"/>
  <c r="F67" i="14"/>
  <c r="C67" i="14"/>
  <c r="B67" i="14"/>
  <c r="V66" i="14"/>
  <c r="O66" i="14"/>
  <c r="N66" i="14"/>
  <c r="M66" i="14"/>
  <c r="S66" i="14" s="1"/>
  <c r="L66" i="14"/>
  <c r="R66" i="14" s="1"/>
  <c r="K66" i="14"/>
  <c r="J66" i="14"/>
  <c r="I66" i="14"/>
  <c r="Q66" i="14" s="1"/>
  <c r="H66" i="14"/>
  <c r="G66" i="14"/>
  <c r="F66" i="14"/>
  <c r="E66" i="14"/>
  <c r="C66" i="14"/>
  <c r="B66" i="14"/>
  <c r="T65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S63" i="14"/>
  <c r="R63" i="14"/>
  <c r="Q63" i="14"/>
  <c r="P63" i="14"/>
  <c r="E63" i="14"/>
  <c r="U63" i="14" s="1"/>
  <c r="U62" i="14"/>
  <c r="S62" i="14"/>
  <c r="R62" i="14"/>
  <c r="Q62" i="14"/>
  <c r="P62" i="14"/>
  <c r="E62" i="14"/>
  <c r="T62" i="14" s="1"/>
  <c r="T61" i="14"/>
  <c r="S61" i="14"/>
  <c r="R61" i="14"/>
  <c r="Q61" i="14"/>
  <c r="P61" i="14"/>
  <c r="E61" i="14"/>
  <c r="U61" i="14" s="1"/>
  <c r="V59" i="14"/>
  <c r="O59" i="14"/>
  <c r="N59" i="14"/>
  <c r="M59" i="14"/>
  <c r="S59" i="14" s="1"/>
  <c r="L59" i="14"/>
  <c r="R59" i="14" s="1"/>
  <c r="K59" i="14"/>
  <c r="J59" i="14"/>
  <c r="I59" i="14"/>
  <c r="H59" i="14"/>
  <c r="G59" i="14"/>
  <c r="F59" i="14"/>
  <c r="C59" i="14"/>
  <c r="B59" i="14"/>
  <c r="E59" i="14" s="1"/>
  <c r="S58" i="14"/>
  <c r="R58" i="14"/>
  <c r="Q58" i="14"/>
  <c r="P58" i="14"/>
  <c r="E58" i="14"/>
  <c r="T58" i="14" s="1"/>
  <c r="U57" i="14"/>
  <c r="T57" i="14"/>
  <c r="S57" i="14"/>
  <c r="R57" i="14"/>
  <c r="Q57" i="14"/>
  <c r="P57" i="14"/>
  <c r="E57" i="14"/>
  <c r="U56" i="14"/>
  <c r="T56" i="14"/>
  <c r="S56" i="14"/>
  <c r="R56" i="14"/>
  <c r="Q56" i="14"/>
  <c r="P56" i="14"/>
  <c r="E56" i="14"/>
  <c r="S55" i="14"/>
  <c r="R55" i="14"/>
  <c r="Q55" i="14"/>
  <c r="P55" i="14"/>
  <c r="E55" i="14"/>
  <c r="U55" i="14" s="1"/>
  <c r="V53" i="14"/>
  <c r="R53" i="14"/>
  <c r="O53" i="14"/>
  <c r="N53" i="14"/>
  <c r="M53" i="14"/>
  <c r="S53" i="14" s="1"/>
  <c r="L53" i="14"/>
  <c r="K53" i="14"/>
  <c r="J53" i="14"/>
  <c r="I53" i="14"/>
  <c r="H53" i="14"/>
  <c r="G53" i="14"/>
  <c r="F53" i="14"/>
  <c r="C53" i="14"/>
  <c r="B53" i="14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S50" i="14"/>
  <c r="R50" i="14"/>
  <c r="Q50" i="14"/>
  <c r="P50" i="14"/>
  <c r="E50" i="14"/>
  <c r="U50" i="14" s="1"/>
  <c r="U49" i="14"/>
  <c r="T49" i="14"/>
  <c r="S49" i="14"/>
  <c r="R49" i="14"/>
  <c r="Q49" i="14"/>
  <c r="P49" i="14"/>
  <c r="E49" i="14"/>
  <c r="S48" i="14"/>
  <c r="R48" i="14"/>
  <c r="Q48" i="14"/>
  <c r="P48" i="14"/>
  <c r="E48" i="14"/>
  <c r="U48" i="14" s="1"/>
  <c r="S47" i="14"/>
  <c r="R47" i="14"/>
  <c r="Q47" i="14"/>
  <c r="P47" i="14"/>
  <c r="E47" i="14"/>
  <c r="U47" i="14" s="1"/>
  <c r="U46" i="14"/>
  <c r="S46" i="14"/>
  <c r="R46" i="14"/>
  <c r="Q46" i="14"/>
  <c r="P46" i="14"/>
  <c r="E46" i="14"/>
  <c r="T46" i="14" s="1"/>
  <c r="S45" i="14"/>
  <c r="R45" i="14"/>
  <c r="Q45" i="14"/>
  <c r="P45" i="14"/>
  <c r="E45" i="14"/>
  <c r="U45" i="14" s="1"/>
  <c r="U44" i="14"/>
  <c r="T44" i="14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U42" i="14" s="1"/>
  <c r="V40" i="14"/>
  <c r="O40" i="14"/>
  <c r="N40" i="14"/>
  <c r="M40" i="14"/>
  <c r="L40" i="14"/>
  <c r="K40" i="14"/>
  <c r="J40" i="14"/>
  <c r="I40" i="14"/>
  <c r="H40" i="14"/>
  <c r="G40" i="14"/>
  <c r="F40" i="14"/>
  <c r="C40" i="14"/>
  <c r="E40" i="14" s="1"/>
  <c r="B40" i="14"/>
  <c r="S39" i="14"/>
  <c r="R39" i="14"/>
  <c r="Q39" i="14"/>
  <c r="P39" i="14"/>
  <c r="E39" i="14"/>
  <c r="U39" i="14" s="1"/>
  <c r="S38" i="14"/>
  <c r="R38" i="14"/>
  <c r="Q38" i="14"/>
  <c r="P38" i="14"/>
  <c r="E38" i="14"/>
  <c r="U38" i="14" s="1"/>
  <c r="U37" i="14"/>
  <c r="T37" i="14"/>
  <c r="S37" i="14"/>
  <c r="R37" i="14"/>
  <c r="Q37" i="14"/>
  <c r="P37" i="14"/>
  <c r="E37" i="14"/>
  <c r="S36" i="14"/>
  <c r="R36" i="14"/>
  <c r="Q36" i="14"/>
  <c r="P36" i="14"/>
  <c r="E36" i="14"/>
  <c r="U36" i="14" s="1"/>
  <c r="S35" i="14"/>
  <c r="R35" i="14"/>
  <c r="Q35" i="14"/>
  <c r="P35" i="14"/>
  <c r="T35" i="14" s="1"/>
  <c r="E35" i="14"/>
  <c r="U35" i="14" s="1"/>
  <c r="V33" i="14"/>
  <c r="O33" i="14"/>
  <c r="N33" i="14"/>
  <c r="M33" i="14"/>
  <c r="L33" i="14"/>
  <c r="K33" i="14"/>
  <c r="J33" i="14"/>
  <c r="I33" i="14"/>
  <c r="H33" i="14"/>
  <c r="G33" i="14"/>
  <c r="F33" i="14"/>
  <c r="C33" i="14"/>
  <c r="E33" i="14" s="1"/>
  <c r="B33" i="14"/>
  <c r="S32" i="14"/>
  <c r="R32" i="14"/>
  <c r="Q32" i="14"/>
  <c r="P32" i="14"/>
  <c r="E32" i="14"/>
  <c r="U32" i="14" s="1"/>
  <c r="V30" i="14"/>
  <c r="R30" i="14"/>
  <c r="O30" i="14"/>
  <c r="N30" i="14"/>
  <c r="M30" i="14"/>
  <c r="S30" i="14" s="1"/>
  <c r="L30" i="14"/>
  <c r="K30" i="14"/>
  <c r="J30" i="14"/>
  <c r="I30" i="14"/>
  <c r="Q30" i="14" s="1"/>
  <c r="H30" i="14"/>
  <c r="G30" i="14"/>
  <c r="F30" i="14"/>
  <c r="E30" i="14"/>
  <c r="C30" i="14"/>
  <c r="B30" i="14"/>
  <c r="U29" i="14"/>
  <c r="T29" i="14"/>
  <c r="S29" i="14"/>
  <c r="R29" i="14"/>
  <c r="Q29" i="14"/>
  <c r="P29" i="14"/>
  <c r="E29" i="14"/>
  <c r="S28" i="14"/>
  <c r="R28" i="14"/>
  <c r="Q28" i="14"/>
  <c r="P28" i="14"/>
  <c r="E28" i="14"/>
  <c r="U28" i="14" s="1"/>
  <c r="S27" i="14"/>
  <c r="R27" i="14"/>
  <c r="Q27" i="14"/>
  <c r="P27" i="14"/>
  <c r="E27" i="14"/>
  <c r="U26" i="14"/>
  <c r="S26" i="14"/>
  <c r="R26" i="14"/>
  <c r="Q26" i="14"/>
  <c r="P26" i="14"/>
  <c r="E26" i="14"/>
  <c r="T26" i="14" s="1"/>
  <c r="V24" i="14"/>
  <c r="S24" i="14"/>
  <c r="O24" i="14"/>
  <c r="N24" i="14"/>
  <c r="M24" i="14"/>
  <c r="L24" i="14"/>
  <c r="R24" i="14" s="1"/>
  <c r="K24" i="14"/>
  <c r="J24" i="14"/>
  <c r="I24" i="14"/>
  <c r="Q24" i="14" s="1"/>
  <c r="H24" i="14"/>
  <c r="P24" i="14" s="1"/>
  <c r="G24" i="14"/>
  <c r="F24" i="14"/>
  <c r="C24" i="14"/>
  <c r="B24" i="14"/>
  <c r="E24" i="14" s="1"/>
  <c r="T23" i="14"/>
  <c r="S23" i="14"/>
  <c r="R23" i="14"/>
  <c r="Q23" i="14"/>
  <c r="P23" i="14"/>
  <c r="E23" i="14"/>
  <c r="U23" i="14" s="1"/>
  <c r="S22" i="14"/>
  <c r="R22" i="14"/>
  <c r="Q22" i="14"/>
  <c r="P22" i="14"/>
  <c r="E22" i="14"/>
  <c r="S21" i="14"/>
  <c r="R21" i="14"/>
  <c r="Q21" i="14"/>
  <c r="P21" i="14"/>
  <c r="E21" i="14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U18" i="14" s="1"/>
  <c r="U17" i="14"/>
  <c r="T17" i="14"/>
  <c r="S17" i="14"/>
  <c r="R17" i="14"/>
  <c r="Q17" i="14"/>
  <c r="P17" i="14"/>
  <c r="E17" i="14"/>
  <c r="V15" i="14"/>
  <c r="O15" i="14"/>
  <c r="S15" i="14" s="1"/>
  <c r="N15" i="14"/>
  <c r="M15" i="14"/>
  <c r="L15" i="14"/>
  <c r="K15" i="14"/>
  <c r="J15" i="14"/>
  <c r="I15" i="14"/>
  <c r="H15" i="14"/>
  <c r="P15" i="14" s="1"/>
  <c r="G15" i="14"/>
  <c r="F15" i="14"/>
  <c r="C15" i="14"/>
  <c r="B15" i="14"/>
  <c r="S14" i="14"/>
  <c r="R14" i="14"/>
  <c r="Q14" i="14"/>
  <c r="P14" i="14"/>
  <c r="E14" i="14"/>
  <c r="U14" i="14" s="1"/>
  <c r="S13" i="14"/>
  <c r="R13" i="14"/>
  <c r="Q13" i="14"/>
  <c r="P13" i="14"/>
  <c r="E13" i="14"/>
  <c r="S12" i="14"/>
  <c r="R12" i="14"/>
  <c r="Q12" i="14"/>
  <c r="P12" i="14"/>
  <c r="E12" i="14"/>
  <c r="U12" i="14" s="1"/>
  <c r="T11" i="14"/>
  <c r="S11" i="14"/>
  <c r="R11" i="14"/>
  <c r="Q11" i="14"/>
  <c r="P11" i="14"/>
  <c r="E11" i="14"/>
  <c r="U11" i="14" s="1"/>
  <c r="S10" i="14"/>
  <c r="R10" i="14"/>
  <c r="Q10" i="14"/>
  <c r="P10" i="14"/>
  <c r="E10" i="14"/>
  <c r="S9" i="14"/>
  <c r="R9" i="14"/>
  <c r="Q9" i="14"/>
  <c r="P9" i="14"/>
  <c r="E9" i="14"/>
  <c r="U94" i="13"/>
  <c r="T94" i="13"/>
  <c r="S94" i="13"/>
  <c r="R94" i="13"/>
  <c r="Q94" i="13"/>
  <c r="P94" i="13"/>
  <c r="E94" i="13"/>
  <c r="S93" i="13"/>
  <c r="R93" i="13"/>
  <c r="Q93" i="13"/>
  <c r="P93" i="13"/>
  <c r="E93" i="13"/>
  <c r="U93" i="13" s="1"/>
  <c r="S92" i="13"/>
  <c r="R92" i="13"/>
  <c r="Q92" i="13"/>
  <c r="P92" i="13"/>
  <c r="E92" i="13"/>
  <c r="U92" i="13" s="1"/>
  <c r="S91" i="13"/>
  <c r="R91" i="13"/>
  <c r="Q91" i="13"/>
  <c r="P91" i="13"/>
  <c r="E91" i="13"/>
  <c r="S90" i="13"/>
  <c r="R90" i="13"/>
  <c r="Q90" i="13"/>
  <c r="P90" i="13"/>
  <c r="E90" i="13"/>
  <c r="T89" i="13"/>
  <c r="S89" i="13"/>
  <c r="R89" i="13"/>
  <c r="Q89" i="13"/>
  <c r="P89" i="13"/>
  <c r="E89" i="13"/>
  <c r="U89" i="13" s="1"/>
  <c r="S88" i="13"/>
  <c r="R88" i="13"/>
  <c r="Q88" i="13"/>
  <c r="P88" i="13"/>
  <c r="E88" i="13"/>
  <c r="S87" i="13"/>
  <c r="R87" i="13"/>
  <c r="Q87" i="13"/>
  <c r="P87" i="13"/>
  <c r="E87" i="13"/>
  <c r="V73" i="13"/>
  <c r="O73" i="13"/>
  <c r="N73" i="13"/>
  <c r="M73" i="13"/>
  <c r="L73" i="13"/>
  <c r="R73" i="13" s="1"/>
  <c r="K73" i="13"/>
  <c r="J73" i="13"/>
  <c r="I73" i="13"/>
  <c r="H73" i="13"/>
  <c r="G73" i="13"/>
  <c r="F73" i="13"/>
  <c r="C73" i="13"/>
  <c r="B73" i="13"/>
  <c r="E73" i="13" s="1"/>
  <c r="V72" i="13"/>
  <c r="O72" i="13"/>
  <c r="N72" i="13"/>
  <c r="M72" i="13"/>
  <c r="S72" i="13" s="1"/>
  <c r="L72" i="13"/>
  <c r="K72" i="13"/>
  <c r="J72" i="13"/>
  <c r="I72" i="13"/>
  <c r="H72" i="13"/>
  <c r="G72" i="13"/>
  <c r="F72" i="13"/>
  <c r="C72" i="13"/>
  <c r="E72" i="13" s="1"/>
  <c r="B72" i="13"/>
  <c r="V71" i="13"/>
  <c r="O71" i="13"/>
  <c r="N71" i="13"/>
  <c r="M71" i="13"/>
  <c r="L71" i="13"/>
  <c r="K71" i="13"/>
  <c r="J71" i="13"/>
  <c r="I71" i="13"/>
  <c r="H71" i="13"/>
  <c r="G71" i="13"/>
  <c r="F71" i="13"/>
  <c r="C71" i="13"/>
  <c r="B71" i="13"/>
  <c r="E71" i="13" s="1"/>
  <c r="S70" i="13"/>
  <c r="R70" i="13"/>
  <c r="Q70" i="13"/>
  <c r="P70" i="13"/>
  <c r="E70" i="13"/>
  <c r="U70" i="13" s="1"/>
  <c r="S69" i="13"/>
  <c r="R69" i="13"/>
  <c r="Q69" i="13"/>
  <c r="P69" i="13"/>
  <c r="T69" i="13" s="1"/>
  <c r="E69" i="13"/>
  <c r="U69" i="13" s="1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V66" i="13"/>
  <c r="R66" i="13"/>
  <c r="O66" i="13"/>
  <c r="N66" i="13"/>
  <c r="M66" i="13"/>
  <c r="S66" i="13" s="1"/>
  <c r="L66" i="13"/>
  <c r="K66" i="13"/>
  <c r="J66" i="13"/>
  <c r="I66" i="13"/>
  <c r="Q66" i="13" s="1"/>
  <c r="H66" i="13"/>
  <c r="G66" i="13"/>
  <c r="F66" i="13"/>
  <c r="E66" i="13"/>
  <c r="C66" i="13"/>
  <c r="B66" i="13"/>
  <c r="U65" i="13"/>
  <c r="T65" i="13"/>
  <c r="S65" i="13"/>
  <c r="R65" i="13"/>
  <c r="Q65" i="13"/>
  <c r="P65" i="13"/>
  <c r="E65" i="13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U62" i="13"/>
  <c r="T62" i="13"/>
  <c r="S62" i="13"/>
  <c r="R62" i="13"/>
  <c r="Q62" i="13"/>
  <c r="P62" i="13"/>
  <c r="E62" i="13"/>
  <c r="S61" i="13"/>
  <c r="R61" i="13"/>
  <c r="Q61" i="13"/>
  <c r="P61" i="13"/>
  <c r="E61" i="13"/>
  <c r="V59" i="13"/>
  <c r="O59" i="13"/>
  <c r="N59" i="13"/>
  <c r="M59" i="13"/>
  <c r="S59" i="13" s="1"/>
  <c r="L59" i="13"/>
  <c r="R59" i="13" s="1"/>
  <c r="K59" i="13"/>
  <c r="J59" i="13"/>
  <c r="I59" i="13"/>
  <c r="H59" i="13"/>
  <c r="G59" i="13"/>
  <c r="F59" i="13"/>
  <c r="C59" i="13"/>
  <c r="B59" i="13"/>
  <c r="S58" i="13"/>
  <c r="R58" i="13"/>
  <c r="Q58" i="13"/>
  <c r="P58" i="13"/>
  <c r="E58" i="13"/>
  <c r="S57" i="13"/>
  <c r="R57" i="13"/>
  <c r="Q57" i="13"/>
  <c r="P57" i="13"/>
  <c r="E57" i="13"/>
  <c r="T56" i="13"/>
  <c r="S56" i="13"/>
  <c r="R56" i="13"/>
  <c r="Q56" i="13"/>
  <c r="P56" i="13"/>
  <c r="E56" i="13"/>
  <c r="U56" i="13" s="1"/>
  <c r="U55" i="13"/>
  <c r="S55" i="13"/>
  <c r="R55" i="13"/>
  <c r="Q55" i="13"/>
  <c r="P55" i="13"/>
  <c r="E55" i="13"/>
  <c r="T55" i="13" s="1"/>
  <c r="V53" i="13"/>
  <c r="O53" i="13"/>
  <c r="N53" i="13"/>
  <c r="M53" i="13"/>
  <c r="S53" i="13" s="1"/>
  <c r="L53" i="13"/>
  <c r="R53" i="13" s="1"/>
  <c r="K53" i="13"/>
  <c r="J53" i="13"/>
  <c r="I53" i="13"/>
  <c r="H53" i="13"/>
  <c r="G53" i="13"/>
  <c r="F53" i="13"/>
  <c r="C53" i="13"/>
  <c r="B53" i="13"/>
  <c r="S52" i="13"/>
  <c r="R52" i="13"/>
  <c r="Q52" i="13"/>
  <c r="P52" i="13"/>
  <c r="E52" i="13"/>
  <c r="S51" i="13"/>
  <c r="R51" i="13"/>
  <c r="Q51" i="13"/>
  <c r="P51" i="13"/>
  <c r="E51" i="13"/>
  <c r="T51" i="13" s="1"/>
  <c r="T50" i="13"/>
  <c r="S50" i="13"/>
  <c r="R50" i="13"/>
  <c r="Q50" i="13"/>
  <c r="P50" i="13"/>
  <c r="E50" i="13"/>
  <c r="U50" i="13" s="1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T46" i="13"/>
  <c r="S46" i="13"/>
  <c r="R46" i="13"/>
  <c r="Q46" i="13"/>
  <c r="P46" i="13"/>
  <c r="E46" i="13"/>
  <c r="U46" i="13" s="1"/>
  <c r="S45" i="13"/>
  <c r="R45" i="13"/>
  <c r="Q45" i="13"/>
  <c r="P45" i="13"/>
  <c r="E45" i="13"/>
  <c r="S44" i="13"/>
  <c r="R44" i="13"/>
  <c r="Q44" i="13"/>
  <c r="P44" i="13"/>
  <c r="E44" i="13"/>
  <c r="U44" i="13" s="1"/>
  <c r="S43" i="13"/>
  <c r="R43" i="13"/>
  <c r="Q43" i="13"/>
  <c r="P43" i="13"/>
  <c r="E43" i="13"/>
  <c r="T43" i="13" s="1"/>
  <c r="T42" i="13"/>
  <c r="S42" i="13"/>
  <c r="R42" i="13"/>
  <c r="Q42" i="13"/>
  <c r="P42" i="13"/>
  <c r="E42" i="13"/>
  <c r="U42" i="13" s="1"/>
  <c r="V40" i="13"/>
  <c r="O40" i="13"/>
  <c r="S40" i="13" s="1"/>
  <c r="N40" i="13"/>
  <c r="M40" i="13"/>
  <c r="L40" i="13"/>
  <c r="R40" i="13" s="1"/>
  <c r="K40" i="13"/>
  <c r="J40" i="13"/>
  <c r="I40" i="13"/>
  <c r="H40" i="13"/>
  <c r="G40" i="13"/>
  <c r="F40" i="13"/>
  <c r="C40" i="13"/>
  <c r="B40" i="13"/>
  <c r="E40" i="13" s="1"/>
  <c r="U39" i="13"/>
  <c r="S39" i="13"/>
  <c r="R39" i="13"/>
  <c r="Q39" i="13"/>
  <c r="P39" i="13"/>
  <c r="E39" i="13"/>
  <c r="T39" i="13" s="1"/>
  <c r="S38" i="13"/>
  <c r="R38" i="13"/>
  <c r="Q38" i="13"/>
  <c r="P38" i="13"/>
  <c r="E38" i="13"/>
  <c r="U38" i="13" s="1"/>
  <c r="T37" i="13"/>
  <c r="S37" i="13"/>
  <c r="R37" i="13"/>
  <c r="Q37" i="13"/>
  <c r="P37" i="13"/>
  <c r="E37" i="13"/>
  <c r="U37" i="13" s="1"/>
  <c r="T36" i="13"/>
  <c r="S36" i="13"/>
  <c r="R36" i="13"/>
  <c r="Q36" i="13"/>
  <c r="P36" i="13"/>
  <c r="E36" i="13"/>
  <c r="S35" i="13"/>
  <c r="R35" i="13"/>
  <c r="Q35" i="13"/>
  <c r="P35" i="13"/>
  <c r="E35" i="13"/>
  <c r="V33" i="13"/>
  <c r="O33" i="13"/>
  <c r="N33" i="13"/>
  <c r="M33" i="13"/>
  <c r="S33" i="13" s="1"/>
  <c r="L33" i="13"/>
  <c r="R33" i="13" s="1"/>
  <c r="K33" i="13"/>
  <c r="J33" i="13"/>
  <c r="I33" i="13"/>
  <c r="H33" i="13"/>
  <c r="G33" i="13"/>
  <c r="F33" i="13"/>
  <c r="C33" i="13"/>
  <c r="E33" i="13" s="1"/>
  <c r="B33" i="13"/>
  <c r="T32" i="13"/>
  <c r="S32" i="13"/>
  <c r="R32" i="13"/>
  <c r="Q32" i="13"/>
  <c r="P32" i="13"/>
  <c r="E32" i="13"/>
  <c r="V30" i="13"/>
  <c r="O30" i="13"/>
  <c r="N30" i="13"/>
  <c r="M30" i="13"/>
  <c r="S30" i="13" s="1"/>
  <c r="L30" i="13"/>
  <c r="R30" i="13" s="1"/>
  <c r="K30" i="13"/>
  <c r="J30" i="13"/>
  <c r="I30" i="13"/>
  <c r="H30" i="13"/>
  <c r="G30" i="13"/>
  <c r="F30" i="13"/>
  <c r="C30" i="13"/>
  <c r="B30" i="13"/>
  <c r="E30" i="13" s="1"/>
  <c r="S29" i="13"/>
  <c r="R29" i="13"/>
  <c r="Q29" i="13"/>
  <c r="P29" i="13"/>
  <c r="E29" i="13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T26" i="13"/>
  <c r="S26" i="13"/>
  <c r="R26" i="13"/>
  <c r="Q26" i="13"/>
  <c r="P26" i="13"/>
  <c r="E26" i="13"/>
  <c r="U26" i="13" s="1"/>
  <c r="V24" i="13"/>
  <c r="O24" i="13"/>
  <c r="N24" i="13"/>
  <c r="M24" i="13"/>
  <c r="L24" i="13"/>
  <c r="R24" i="13" s="1"/>
  <c r="K24" i="13"/>
  <c r="J24" i="13"/>
  <c r="I24" i="13"/>
  <c r="H24" i="13"/>
  <c r="G24" i="13"/>
  <c r="F24" i="13"/>
  <c r="C24" i="13"/>
  <c r="B24" i="13"/>
  <c r="S23" i="13"/>
  <c r="R23" i="13"/>
  <c r="Q23" i="13"/>
  <c r="P23" i="13"/>
  <c r="E23" i="13"/>
  <c r="T22" i="13"/>
  <c r="S22" i="13"/>
  <c r="R22" i="13"/>
  <c r="Q22" i="13"/>
  <c r="P22" i="13"/>
  <c r="E22" i="13"/>
  <c r="U22" i="13" s="1"/>
  <c r="S21" i="13"/>
  <c r="R21" i="13"/>
  <c r="Q21" i="13"/>
  <c r="P21" i="13"/>
  <c r="E21" i="13"/>
  <c r="U21" i="13" s="1"/>
  <c r="T20" i="13"/>
  <c r="S20" i="13"/>
  <c r="R20" i="13"/>
  <c r="Q20" i="13"/>
  <c r="P20" i="13"/>
  <c r="E20" i="13"/>
  <c r="S19" i="13"/>
  <c r="R19" i="13"/>
  <c r="Q19" i="13"/>
  <c r="P19" i="13"/>
  <c r="E19" i="13"/>
  <c r="T19" i="13" s="1"/>
  <c r="T18" i="13"/>
  <c r="S18" i="13"/>
  <c r="R18" i="13"/>
  <c r="Q18" i="13"/>
  <c r="P18" i="13"/>
  <c r="E18" i="13"/>
  <c r="U18" i="13" s="1"/>
  <c r="U17" i="13"/>
  <c r="S17" i="13"/>
  <c r="R17" i="13"/>
  <c r="Q17" i="13"/>
  <c r="P17" i="13"/>
  <c r="E17" i="13"/>
  <c r="T17" i="13" s="1"/>
  <c r="V15" i="13"/>
  <c r="O15" i="13"/>
  <c r="S15" i="13" s="1"/>
  <c r="N15" i="13"/>
  <c r="M15" i="13"/>
  <c r="L15" i="13"/>
  <c r="K15" i="13"/>
  <c r="J15" i="13"/>
  <c r="I15" i="13"/>
  <c r="H15" i="13"/>
  <c r="G15" i="13"/>
  <c r="F15" i="13"/>
  <c r="C15" i="13"/>
  <c r="B15" i="13"/>
  <c r="E15" i="13" s="1"/>
  <c r="U14" i="13"/>
  <c r="T14" i="13"/>
  <c r="S14" i="13"/>
  <c r="R14" i="13"/>
  <c r="Q14" i="13"/>
  <c r="P14" i="13"/>
  <c r="E14" i="13"/>
  <c r="U13" i="13"/>
  <c r="T13" i="13"/>
  <c r="S13" i="13"/>
  <c r="R13" i="13"/>
  <c r="Q13" i="13"/>
  <c r="P13" i="13"/>
  <c r="E13" i="13"/>
  <c r="T12" i="13"/>
  <c r="S12" i="13"/>
  <c r="R12" i="13"/>
  <c r="Q12" i="13"/>
  <c r="P12" i="13"/>
  <c r="E12" i="13"/>
  <c r="U12" i="13" s="1"/>
  <c r="S11" i="13"/>
  <c r="R11" i="13"/>
  <c r="Q11" i="13"/>
  <c r="P11" i="13"/>
  <c r="E11" i="13"/>
  <c r="S10" i="13"/>
  <c r="R10" i="13"/>
  <c r="Q10" i="13"/>
  <c r="U10" i="13" s="1"/>
  <c r="P10" i="13"/>
  <c r="E10" i="13"/>
  <c r="S9" i="13"/>
  <c r="R9" i="13"/>
  <c r="Q9" i="13"/>
  <c r="P9" i="13"/>
  <c r="E9" i="13"/>
  <c r="U9" i="13" s="1"/>
  <c r="S94" i="12"/>
  <c r="R94" i="12"/>
  <c r="Q94" i="12"/>
  <c r="P94" i="12"/>
  <c r="E94" i="12"/>
  <c r="U94" i="12" s="1"/>
  <c r="S93" i="12"/>
  <c r="R93" i="12"/>
  <c r="Q93" i="12"/>
  <c r="P93" i="12"/>
  <c r="E93" i="12"/>
  <c r="S92" i="12"/>
  <c r="R92" i="12"/>
  <c r="Q92" i="12"/>
  <c r="P92" i="12"/>
  <c r="E92" i="12"/>
  <c r="U91" i="12"/>
  <c r="T91" i="12"/>
  <c r="S91" i="12"/>
  <c r="R91" i="12"/>
  <c r="Q91" i="12"/>
  <c r="P91" i="12"/>
  <c r="E91" i="12"/>
  <c r="S90" i="12"/>
  <c r="R90" i="12"/>
  <c r="Q90" i="12"/>
  <c r="P90" i="12"/>
  <c r="E90" i="12"/>
  <c r="U90" i="12" s="1"/>
  <c r="S89" i="12"/>
  <c r="R89" i="12"/>
  <c r="Q89" i="12"/>
  <c r="P89" i="12"/>
  <c r="E89" i="12"/>
  <c r="S88" i="12"/>
  <c r="R88" i="12"/>
  <c r="Q88" i="12"/>
  <c r="P88" i="12"/>
  <c r="E88" i="12"/>
  <c r="U87" i="12"/>
  <c r="T87" i="12"/>
  <c r="S87" i="12"/>
  <c r="R87" i="12"/>
  <c r="Q87" i="12"/>
  <c r="P87" i="12"/>
  <c r="E87" i="12"/>
  <c r="V73" i="12"/>
  <c r="O73" i="12"/>
  <c r="N73" i="12"/>
  <c r="M73" i="12"/>
  <c r="L73" i="12"/>
  <c r="K73" i="12"/>
  <c r="J73" i="12"/>
  <c r="I73" i="12"/>
  <c r="H73" i="12"/>
  <c r="G73" i="12"/>
  <c r="F73" i="12"/>
  <c r="C73" i="12"/>
  <c r="B73" i="12"/>
  <c r="V72" i="12"/>
  <c r="O72" i="12"/>
  <c r="N72" i="12"/>
  <c r="M72" i="12"/>
  <c r="S72" i="12" s="1"/>
  <c r="L72" i="12"/>
  <c r="R72" i="12" s="1"/>
  <c r="K72" i="12"/>
  <c r="J72" i="12"/>
  <c r="I72" i="12"/>
  <c r="H72" i="12"/>
  <c r="G72" i="12"/>
  <c r="F72" i="12"/>
  <c r="C72" i="12"/>
  <c r="E72" i="12" s="1"/>
  <c r="B72" i="12"/>
  <c r="V71" i="12"/>
  <c r="O71" i="12"/>
  <c r="N71" i="12"/>
  <c r="R71" i="12" s="1"/>
  <c r="M71" i="12"/>
  <c r="L71" i="12"/>
  <c r="K71" i="12"/>
  <c r="J71" i="12"/>
  <c r="I71" i="12"/>
  <c r="H71" i="12"/>
  <c r="G71" i="12"/>
  <c r="F71" i="12"/>
  <c r="C71" i="12"/>
  <c r="B71" i="12"/>
  <c r="S70" i="12"/>
  <c r="R70" i="12"/>
  <c r="Q70" i="12"/>
  <c r="P70" i="12"/>
  <c r="E70" i="12"/>
  <c r="U70" i="12" s="1"/>
  <c r="S69" i="12"/>
  <c r="R69" i="12"/>
  <c r="Q69" i="12"/>
  <c r="P69" i="12"/>
  <c r="T69" i="12" s="1"/>
  <c r="E69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E67" i="12" s="1"/>
  <c r="V66" i="12"/>
  <c r="O66" i="12"/>
  <c r="N66" i="12"/>
  <c r="M66" i="12"/>
  <c r="S66" i="12" s="1"/>
  <c r="L66" i="12"/>
  <c r="R66" i="12" s="1"/>
  <c r="K66" i="12"/>
  <c r="J66" i="12"/>
  <c r="I66" i="12"/>
  <c r="H66" i="12"/>
  <c r="G66" i="12"/>
  <c r="F66" i="12"/>
  <c r="C66" i="12"/>
  <c r="B66" i="12"/>
  <c r="S65" i="12"/>
  <c r="R65" i="12"/>
  <c r="Q65" i="12"/>
  <c r="P65" i="12"/>
  <c r="E65" i="12"/>
  <c r="U65" i="12" s="1"/>
  <c r="S64" i="12"/>
  <c r="R64" i="12"/>
  <c r="Q64" i="12"/>
  <c r="P64" i="12"/>
  <c r="E64" i="12"/>
  <c r="T64" i="12" s="1"/>
  <c r="S63" i="12"/>
  <c r="R63" i="12"/>
  <c r="Q63" i="12"/>
  <c r="P63" i="12"/>
  <c r="E63" i="12"/>
  <c r="U62" i="12"/>
  <c r="T62" i="12"/>
  <c r="S62" i="12"/>
  <c r="R62" i="12"/>
  <c r="Q62" i="12"/>
  <c r="P62" i="12"/>
  <c r="E62" i="12"/>
  <c r="S61" i="12"/>
  <c r="R61" i="12"/>
  <c r="Q61" i="12"/>
  <c r="P61" i="12"/>
  <c r="E61" i="12"/>
  <c r="T61" i="12" s="1"/>
  <c r="V59" i="12"/>
  <c r="O59" i="12"/>
  <c r="N59" i="12"/>
  <c r="M59" i="12"/>
  <c r="S59" i="12" s="1"/>
  <c r="L59" i="12"/>
  <c r="R59" i="12" s="1"/>
  <c r="K59" i="12"/>
  <c r="J59" i="12"/>
  <c r="I59" i="12"/>
  <c r="H59" i="12"/>
  <c r="G59" i="12"/>
  <c r="F59" i="12"/>
  <c r="C59" i="12"/>
  <c r="B59" i="12"/>
  <c r="S58" i="12"/>
  <c r="R58" i="12"/>
  <c r="Q58" i="12"/>
  <c r="P58" i="12"/>
  <c r="E58" i="12"/>
  <c r="T58" i="12" s="1"/>
  <c r="S57" i="12"/>
  <c r="R57" i="12"/>
  <c r="Q57" i="12"/>
  <c r="P57" i="12"/>
  <c r="E57" i="12"/>
  <c r="S56" i="12"/>
  <c r="R56" i="12"/>
  <c r="Q56" i="12"/>
  <c r="P56" i="12"/>
  <c r="E56" i="12"/>
  <c r="S55" i="12"/>
  <c r="R55" i="12"/>
  <c r="Q55" i="12"/>
  <c r="P55" i="12"/>
  <c r="E55" i="12"/>
  <c r="V53" i="12"/>
  <c r="O53" i="12"/>
  <c r="N53" i="12"/>
  <c r="M53" i="12"/>
  <c r="S53" i="12" s="1"/>
  <c r="L53" i="12"/>
  <c r="K53" i="12"/>
  <c r="J53" i="12"/>
  <c r="I53" i="12"/>
  <c r="H53" i="12"/>
  <c r="G53" i="12"/>
  <c r="F53" i="12"/>
  <c r="C53" i="12"/>
  <c r="B53" i="12"/>
  <c r="S52" i="12"/>
  <c r="R52" i="12"/>
  <c r="Q52" i="12"/>
  <c r="P52" i="12"/>
  <c r="E52" i="12"/>
  <c r="S51" i="12"/>
  <c r="R51" i="12"/>
  <c r="Q51" i="12"/>
  <c r="P51" i="12"/>
  <c r="E51" i="12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T43" i="12"/>
  <c r="S43" i="12"/>
  <c r="R43" i="12"/>
  <c r="Q43" i="12"/>
  <c r="P43" i="12"/>
  <c r="E43" i="12"/>
  <c r="U43" i="12" s="1"/>
  <c r="S42" i="12"/>
  <c r="R42" i="12"/>
  <c r="Q42" i="12"/>
  <c r="P42" i="12"/>
  <c r="E42" i="12"/>
  <c r="U42" i="12" s="1"/>
  <c r="V40" i="12"/>
  <c r="O40" i="12"/>
  <c r="N40" i="12"/>
  <c r="M40" i="12"/>
  <c r="S40" i="12" s="1"/>
  <c r="L40" i="12"/>
  <c r="R40" i="12" s="1"/>
  <c r="K40" i="12"/>
  <c r="J40" i="12"/>
  <c r="I40" i="12"/>
  <c r="H40" i="12"/>
  <c r="G40" i="12"/>
  <c r="F40" i="12"/>
  <c r="E40" i="12"/>
  <c r="C40" i="12"/>
  <c r="B40" i="12"/>
  <c r="T39" i="12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S37" i="12"/>
  <c r="R37" i="12"/>
  <c r="Q37" i="12"/>
  <c r="P37" i="12"/>
  <c r="E37" i="12"/>
  <c r="U37" i="12" s="1"/>
  <c r="U36" i="12"/>
  <c r="S36" i="12"/>
  <c r="R36" i="12"/>
  <c r="Q36" i="12"/>
  <c r="P36" i="12"/>
  <c r="E36" i="12"/>
  <c r="T36" i="12" s="1"/>
  <c r="S35" i="12"/>
  <c r="R35" i="12"/>
  <c r="Q35" i="12"/>
  <c r="P35" i="12"/>
  <c r="E35" i="12"/>
  <c r="V33" i="12"/>
  <c r="O33" i="12"/>
  <c r="S33" i="12" s="1"/>
  <c r="N33" i="12"/>
  <c r="M33" i="12"/>
  <c r="L33" i="12"/>
  <c r="R33" i="12" s="1"/>
  <c r="K33" i="12"/>
  <c r="J33" i="12"/>
  <c r="I33" i="12"/>
  <c r="H33" i="12"/>
  <c r="G33" i="12"/>
  <c r="F33" i="12"/>
  <c r="C33" i="12"/>
  <c r="B33" i="12"/>
  <c r="E33" i="12" s="1"/>
  <c r="U32" i="12"/>
  <c r="S32" i="12"/>
  <c r="R32" i="12"/>
  <c r="Q32" i="12"/>
  <c r="P32" i="12"/>
  <c r="E32" i="12"/>
  <c r="V30" i="12"/>
  <c r="O30" i="12"/>
  <c r="N30" i="12"/>
  <c r="M30" i="12"/>
  <c r="L30" i="12"/>
  <c r="K30" i="12"/>
  <c r="J30" i="12"/>
  <c r="I30" i="12"/>
  <c r="H30" i="12"/>
  <c r="G30" i="12"/>
  <c r="F30" i="12"/>
  <c r="C30" i="12"/>
  <c r="E30" i="12" s="1"/>
  <c r="B30" i="12"/>
  <c r="S29" i="12"/>
  <c r="R29" i="12"/>
  <c r="Q29" i="12"/>
  <c r="P29" i="12"/>
  <c r="E29" i="12"/>
  <c r="U29" i="12" s="1"/>
  <c r="S28" i="12"/>
  <c r="R28" i="12"/>
  <c r="Q28" i="12"/>
  <c r="P28" i="12"/>
  <c r="E28" i="12"/>
  <c r="T28" i="12" s="1"/>
  <c r="S27" i="12"/>
  <c r="R27" i="12"/>
  <c r="Q27" i="12"/>
  <c r="P27" i="12"/>
  <c r="E27" i="12"/>
  <c r="S26" i="12"/>
  <c r="R26" i="12"/>
  <c r="Q26" i="12"/>
  <c r="P26" i="12"/>
  <c r="E26" i="12"/>
  <c r="U26" i="12" s="1"/>
  <c r="V24" i="12"/>
  <c r="O24" i="12"/>
  <c r="N24" i="12"/>
  <c r="M24" i="12"/>
  <c r="S24" i="12" s="1"/>
  <c r="L24" i="12"/>
  <c r="R24" i="12" s="1"/>
  <c r="K24" i="12"/>
  <c r="J24" i="12"/>
  <c r="I24" i="12"/>
  <c r="H24" i="12"/>
  <c r="G24" i="12"/>
  <c r="F24" i="12"/>
  <c r="C24" i="12"/>
  <c r="B24" i="12"/>
  <c r="E24" i="12" s="1"/>
  <c r="T23" i="12"/>
  <c r="S23" i="12"/>
  <c r="R23" i="12"/>
  <c r="Q23" i="12"/>
  <c r="P23" i="12"/>
  <c r="E23" i="12"/>
  <c r="U23" i="12" s="1"/>
  <c r="S22" i="12"/>
  <c r="R22" i="12"/>
  <c r="Q22" i="12"/>
  <c r="P22" i="12"/>
  <c r="E22" i="12"/>
  <c r="S21" i="12"/>
  <c r="R21" i="12"/>
  <c r="Q21" i="12"/>
  <c r="P21" i="12"/>
  <c r="E21" i="12"/>
  <c r="U21" i="12" s="1"/>
  <c r="S20" i="12"/>
  <c r="R20" i="12"/>
  <c r="Q20" i="12"/>
  <c r="P20" i="12"/>
  <c r="E20" i="12"/>
  <c r="S19" i="12"/>
  <c r="R19" i="12"/>
  <c r="Q19" i="12"/>
  <c r="P19" i="12"/>
  <c r="E19" i="12"/>
  <c r="U19" i="12" s="1"/>
  <c r="T18" i="12"/>
  <c r="S18" i="12"/>
  <c r="R18" i="12"/>
  <c r="Q18" i="12"/>
  <c r="P18" i="12"/>
  <c r="E18" i="12"/>
  <c r="U18" i="12" s="1"/>
  <c r="S17" i="12"/>
  <c r="R17" i="12"/>
  <c r="Q17" i="12"/>
  <c r="P17" i="12"/>
  <c r="E17" i="12"/>
  <c r="U17" i="12" s="1"/>
  <c r="V15" i="12"/>
  <c r="O15" i="12"/>
  <c r="N15" i="12"/>
  <c r="M15" i="12"/>
  <c r="S15" i="12" s="1"/>
  <c r="L15" i="12"/>
  <c r="R15" i="12" s="1"/>
  <c r="K15" i="12"/>
  <c r="J15" i="12"/>
  <c r="I15" i="12"/>
  <c r="H15" i="12"/>
  <c r="G15" i="12"/>
  <c r="F15" i="12"/>
  <c r="C15" i="12"/>
  <c r="B15" i="12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S12" i="12"/>
  <c r="R12" i="12"/>
  <c r="Q12" i="12"/>
  <c r="P12" i="12"/>
  <c r="E12" i="12"/>
  <c r="T11" i="12"/>
  <c r="S11" i="12"/>
  <c r="R11" i="12"/>
  <c r="Q11" i="12"/>
  <c r="U11" i="12" s="1"/>
  <c r="P11" i="12"/>
  <c r="E11" i="12"/>
  <c r="S10" i="12"/>
  <c r="R10" i="12"/>
  <c r="Q10" i="12"/>
  <c r="U10" i="12" s="1"/>
  <c r="P10" i="12"/>
  <c r="T10" i="12" s="1"/>
  <c r="E10" i="12"/>
  <c r="S9" i="12"/>
  <c r="R9" i="12"/>
  <c r="Q9" i="12"/>
  <c r="P9" i="12"/>
  <c r="E9" i="12"/>
  <c r="S94" i="11"/>
  <c r="R94" i="11"/>
  <c r="Q94" i="11"/>
  <c r="P94" i="11"/>
  <c r="E94" i="11"/>
  <c r="T93" i="11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S90" i="11"/>
  <c r="R90" i="11"/>
  <c r="Q90" i="11"/>
  <c r="P90" i="11"/>
  <c r="E90" i="11"/>
  <c r="T90" i="11" s="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T87" i="11"/>
  <c r="S87" i="11"/>
  <c r="R87" i="11"/>
  <c r="Q87" i="11"/>
  <c r="P87" i="11"/>
  <c r="E87" i="11"/>
  <c r="U87" i="11" s="1"/>
  <c r="V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V72" i="11"/>
  <c r="S72" i="11"/>
  <c r="O72" i="11"/>
  <c r="N72" i="11"/>
  <c r="R72" i="11" s="1"/>
  <c r="M72" i="11"/>
  <c r="L72" i="11"/>
  <c r="K72" i="11"/>
  <c r="J72" i="11"/>
  <c r="I72" i="11"/>
  <c r="H72" i="11"/>
  <c r="G72" i="11"/>
  <c r="F72" i="11"/>
  <c r="C72" i="11"/>
  <c r="B72" i="11"/>
  <c r="V71" i="11"/>
  <c r="R71" i="11"/>
  <c r="O71" i="11"/>
  <c r="N71" i="11"/>
  <c r="M71" i="11"/>
  <c r="L71" i="11"/>
  <c r="K71" i="11"/>
  <c r="J71" i="11"/>
  <c r="I71" i="11"/>
  <c r="H71" i="11"/>
  <c r="G71" i="11"/>
  <c r="F71" i="11"/>
  <c r="C71" i="11"/>
  <c r="E71" i="11" s="1"/>
  <c r="B71" i="11"/>
  <c r="T70" i="11"/>
  <c r="S70" i="11"/>
  <c r="R70" i="11"/>
  <c r="Q70" i="11"/>
  <c r="P70" i="11"/>
  <c r="E70" i="11"/>
  <c r="U70" i="11" s="1"/>
  <c r="S69" i="11"/>
  <c r="R69" i="11"/>
  <c r="Q69" i="11"/>
  <c r="P69" i="11"/>
  <c r="E69" i="11"/>
  <c r="V67" i="11"/>
  <c r="O67" i="11"/>
  <c r="N67" i="11"/>
  <c r="M67" i="11"/>
  <c r="L67" i="11"/>
  <c r="R67" i="11" s="1"/>
  <c r="K67" i="11"/>
  <c r="J67" i="11"/>
  <c r="I67" i="11"/>
  <c r="H67" i="11"/>
  <c r="G67" i="11"/>
  <c r="F67" i="11"/>
  <c r="C67" i="11"/>
  <c r="B67" i="11"/>
  <c r="V66" i="11"/>
  <c r="O66" i="11"/>
  <c r="N66" i="11"/>
  <c r="M66" i="11"/>
  <c r="S66" i="11" s="1"/>
  <c r="L66" i="11"/>
  <c r="R66" i="11" s="1"/>
  <c r="K66" i="11"/>
  <c r="J66" i="11"/>
  <c r="I66" i="11"/>
  <c r="H66" i="11"/>
  <c r="G66" i="11"/>
  <c r="F66" i="11"/>
  <c r="C66" i="11"/>
  <c r="B66" i="11"/>
  <c r="S65" i="11"/>
  <c r="R65" i="11"/>
  <c r="Q65" i="11"/>
  <c r="P65" i="11"/>
  <c r="E65" i="11"/>
  <c r="U64" i="11"/>
  <c r="T64" i="11"/>
  <c r="S64" i="11"/>
  <c r="R64" i="11"/>
  <c r="Q64" i="11"/>
  <c r="P64" i="11"/>
  <c r="E64" i="11"/>
  <c r="S63" i="11"/>
  <c r="R63" i="11"/>
  <c r="Q63" i="11"/>
  <c r="P63" i="11"/>
  <c r="E63" i="11"/>
  <c r="U63" i="11" s="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S59" i="11" s="1"/>
  <c r="L59" i="11"/>
  <c r="R59" i="11" s="1"/>
  <c r="K59" i="11"/>
  <c r="J59" i="11"/>
  <c r="I59" i="11"/>
  <c r="H59" i="11"/>
  <c r="G59" i="11"/>
  <c r="F59" i="11"/>
  <c r="C59" i="11"/>
  <c r="B59" i="11"/>
  <c r="E59" i="11" s="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S56" i="11"/>
  <c r="R56" i="11"/>
  <c r="Q56" i="11"/>
  <c r="P56" i="11"/>
  <c r="E56" i="11"/>
  <c r="U56" i="11" s="1"/>
  <c r="U55" i="11"/>
  <c r="S55" i="11"/>
  <c r="R55" i="11"/>
  <c r="Q55" i="11"/>
  <c r="P55" i="11"/>
  <c r="E55" i="11"/>
  <c r="T55" i="11" s="1"/>
  <c r="V53" i="11"/>
  <c r="R53" i="11"/>
  <c r="O53" i="11"/>
  <c r="N53" i="11"/>
  <c r="M53" i="11"/>
  <c r="S53" i="11" s="1"/>
  <c r="L53" i="11"/>
  <c r="K53" i="11"/>
  <c r="J53" i="11"/>
  <c r="I53" i="11"/>
  <c r="H53" i="11"/>
  <c r="G53" i="11"/>
  <c r="F53" i="11"/>
  <c r="C53" i="11"/>
  <c r="B53" i="11"/>
  <c r="E53" i="11" s="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S45" i="11"/>
  <c r="R45" i="11"/>
  <c r="Q45" i="11"/>
  <c r="P45" i="11"/>
  <c r="E45" i="11"/>
  <c r="T45" i="11" s="1"/>
  <c r="T44" i="11"/>
  <c r="S44" i="11"/>
  <c r="R44" i="11"/>
  <c r="Q44" i="11"/>
  <c r="P44" i="11"/>
  <c r="E44" i="11"/>
  <c r="U44" i="11" s="1"/>
  <c r="S43" i="11"/>
  <c r="R43" i="11"/>
  <c r="Q43" i="11"/>
  <c r="P43" i="11"/>
  <c r="E43" i="11"/>
  <c r="U43" i="11" s="1"/>
  <c r="T42" i="11"/>
  <c r="S42" i="11"/>
  <c r="R42" i="11"/>
  <c r="Q42" i="11"/>
  <c r="P42" i="11"/>
  <c r="E42" i="11"/>
  <c r="U42" i="11" s="1"/>
  <c r="V40" i="11"/>
  <c r="O40" i="11"/>
  <c r="N40" i="11"/>
  <c r="M40" i="11"/>
  <c r="S40" i="11" s="1"/>
  <c r="L40" i="11"/>
  <c r="K40" i="11"/>
  <c r="J40" i="11"/>
  <c r="I40" i="11"/>
  <c r="H40" i="11"/>
  <c r="G40" i="11"/>
  <c r="F40" i="11"/>
  <c r="C40" i="11"/>
  <c r="B40" i="1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P37" i="11"/>
  <c r="E37" i="11"/>
  <c r="T37" i="11" s="1"/>
  <c r="S36" i="11"/>
  <c r="R36" i="11"/>
  <c r="Q36" i="11"/>
  <c r="P36" i="11"/>
  <c r="E36" i="11"/>
  <c r="T36" i="11" s="1"/>
  <c r="S35" i="11"/>
  <c r="R35" i="11"/>
  <c r="Q35" i="11"/>
  <c r="P35" i="11"/>
  <c r="E35" i="11"/>
  <c r="U35" i="11" s="1"/>
  <c r="V33" i="11"/>
  <c r="O33" i="11"/>
  <c r="N33" i="11"/>
  <c r="M33" i="11"/>
  <c r="S33" i="11" s="1"/>
  <c r="L33" i="11"/>
  <c r="K33" i="11"/>
  <c r="J33" i="11"/>
  <c r="I33" i="11"/>
  <c r="H33" i="11"/>
  <c r="G33" i="11"/>
  <c r="F33" i="11"/>
  <c r="C33" i="11"/>
  <c r="B33" i="11"/>
  <c r="E33" i="11" s="1"/>
  <c r="S32" i="11"/>
  <c r="R32" i="11"/>
  <c r="Q32" i="11"/>
  <c r="U32" i="11" s="1"/>
  <c r="P32" i="11"/>
  <c r="T32" i="11" s="1"/>
  <c r="E32" i="11"/>
  <c r="V30" i="11"/>
  <c r="R30" i="11"/>
  <c r="O30" i="11"/>
  <c r="N30" i="11"/>
  <c r="M30" i="11"/>
  <c r="S30" i="11" s="1"/>
  <c r="L30" i="11"/>
  <c r="K30" i="11"/>
  <c r="J30" i="11"/>
  <c r="I30" i="11"/>
  <c r="H30" i="11"/>
  <c r="P30" i="11" s="1"/>
  <c r="G30" i="11"/>
  <c r="F30" i="11"/>
  <c r="C30" i="11"/>
  <c r="B30" i="11"/>
  <c r="S29" i="11"/>
  <c r="R29" i="11"/>
  <c r="Q29" i="11"/>
  <c r="P29" i="11"/>
  <c r="E29" i="11"/>
  <c r="U28" i="11"/>
  <c r="S28" i="11"/>
  <c r="R28" i="11"/>
  <c r="Q28" i="11"/>
  <c r="P28" i="11"/>
  <c r="E28" i="11"/>
  <c r="T28" i="11" s="1"/>
  <c r="S27" i="11"/>
  <c r="R27" i="11"/>
  <c r="Q27" i="11"/>
  <c r="P27" i="11"/>
  <c r="E27" i="11"/>
  <c r="U27" i="11" s="1"/>
  <c r="S26" i="11"/>
  <c r="R26" i="11"/>
  <c r="Q26" i="11"/>
  <c r="P26" i="11"/>
  <c r="E26" i="11"/>
  <c r="U26" i="11" s="1"/>
  <c r="V24" i="11"/>
  <c r="O24" i="11"/>
  <c r="N24" i="11"/>
  <c r="M24" i="11"/>
  <c r="S24" i="11" s="1"/>
  <c r="L24" i="11"/>
  <c r="R24" i="11" s="1"/>
  <c r="K24" i="11"/>
  <c r="J24" i="11"/>
  <c r="I24" i="11"/>
  <c r="Q24" i="11" s="1"/>
  <c r="H24" i="11"/>
  <c r="G24" i="11"/>
  <c r="F24" i="11"/>
  <c r="C24" i="11"/>
  <c r="B24" i="11"/>
  <c r="S23" i="11"/>
  <c r="R23" i="11"/>
  <c r="Q23" i="11"/>
  <c r="P23" i="11"/>
  <c r="E23" i="11"/>
  <c r="U23" i="11" s="1"/>
  <c r="U22" i="11"/>
  <c r="S22" i="11"/>
  <c r="R22" i="11"/>
  <c r="Q22" i="11"/>
  <c r="P22" i="11"/>
  <c r="E22" i="11"/>
  <c r="T22" i="11" s="1"/>
  <c r="S21" i="11"/>
  <c r="R21" i="11"/>
  <c r="Q21" i="11"/>
  <c r="P21" i="11"/>
  <c r="E21" i="11"/>
  <c r="U21" i="11" s="1"/>
  <c r="S20" i="11"/>
  <c r="R20" i="11"/>
  <c r="Q20" i="11"/>
  <c r="P20" i="11"/>
  <c r="E20" i="11"/>
  <c r="U20" i="11" s="1"/>
  <c r="S19" i="11"/>
  <c r="R19" i="11"/>
  <c r="Q19" i="11"/>
  <c r="P19" i="11"/>
  <c r="E19" i="11"/>
  <c r="T19" i="11" s="1"/>
  <c r="U18" i="11"/>
  <c r="S18" i="11"/>
  <c r="R18" i="11"/>
  <c r="Q18" i="11"/>
  <c r="P18" i="11"/>
  <c r="E18" i="11"/>
  <c r="T18" i="11" s="1"/>
  <c r="S17" i="11"/>
  <c r="R17" i="11"/>
  <c r="Q17" i="11"/>
  <c r="P17" i="11"/>
  <c r="E17" i="11"/>
  <c r="U17" i="11" s="1"/>
  <c r="V15" i="11"/>
  <c r="O15" i="11"/>
  <c r="S15" i="11" s="1"/>
  <c r="N15" i="11"/>
  <c r="M15" i="11"/>
  <c r="L15" i="11"/>
  <c r="R15" i="11" s="1"/>
  <c r="K15" i="11"/>
  <c r="J15" i="11"/>
  <c r="I15" i="11"/>
  <c r="H15" i="11"/>
  <c r="G15" i="11"/>
  <c r="F15" i="11"/>
  <c r="C15" i="11"/>
  <c r="B15" i="11"/>
  <c r="E15" i="11" s="1"/>
  <c r="S14" i="11"/>
  <c r="R14" i="11"/>
  <c r="Q14" i="11"/>
  <c r="P14" i="11"/>
  <c r="E14" i="11"/>
  <c r="S13" i="11"/>
  <c r="R13" i="11"/>
  <c r="Q13" i="11"/>
  <c r="P13" i="11"/>
  <c r="E13" i="11"/>
  <c r="U13" i="11" s="1"/>
  <c r="U12" i="11"/>
  <c r="S12" i="11"/>
  <c r="R12" i="11"/>
  <c r="Q12" i="11"/>
  <c r="P12" i="11"/>
  <c r="E12" i="11"/>
  <c r="T12" i="11" s="1"/>
  <c r="S11" i="11"/>
  <c r="R11" i="11"/>
  <c r="Q11" i="11"/>
  <c r="P11" i="11"/>
  <c r="E11" i="11"/>
  <c r="U11" i="11" s="1"/>
  <c r="S10" i="11"/>
  <c r="R10" i="11"/>
  <c r="Q10" i="11"/>
  <c r="U10" i="11" s="1"/>
  <c r="P10" i="11"/>
  <c r="T10" i="11" s="1"/>
  <c r="E10" i="11"/>
  <c r="S9" i="11"/>
  <c r="R9" i="11"/>
  <c r="Q9" i="11"/>
  <c r="P9" i="11"/>
  <c r="E9" i="11"/>
  <c r="S94" i="10"/>
  <c r="R94" i="10"/>
  <c r="Q94" i="10"/>
  <c r="P94" i="10"/>
  <c r="E94" i="10"/>
  <c r="U94" i="10" s="1"/>
  <c r="U93" i="10"/>
  <c r="S93" i="10"/>
  <c r="R93" i="10"/>
  <c r="Q93" i="10"/>
  <c r="P93" i="10"/>
  <c r="E93" i="10"/>
  <c r="T93" i="10" s="1"/>
  <c r="U92" i="10"/>
  <c r="S92" i="10"/>
  <c r="R92" i="10"/>
  <c r="Q92" i="10"/>
  <c r="P92" i="10"/>
  <c r="E92" i="10"/>
  <c r="T92" i="10" s="1"/>
  <c r="U91" i="10"/>
  <c r="S91" i="10"/>
  <c r="R91" i="10"/>
  <c r="Q91" i="10"/>
  <c r="P91" i="10"/>
  <c r="E91" i="10"/>
  <c r="T91" i="10" s="1"/>
  <c r="U90" i="10"/>
  <c r="T90" i="10"/>
  <c r="S90" i="10"/>
  <c r="R90" i="10"/>
  <c r="Q90" i="10"/>
  <c r="P90" i="10"/>
  <c r="E90" i="10"/>
  <c r="S89" i="10"/>
  <c r="R89" i="10"/>
  <c r="Q89" i="10"/>
  <c r="P89" i="10"/>
  <c r="E89" i="10"/>
  <c r="U88" i="10"/>
  <c r="S88" i="10"/>
  <c r="R88" i="10"/>
  <c r="Q88" i="10"/>
  <c r="P88" i="10"/>
  <c r="E88" i="10"/>
  <c r="T88" i="10" s="1"/>
  <c r="S87" i="10"/>
  <c r="R87" i="10"/>
  <c r="Q87" i="10"/>
  <c r="P87" i="10"/>
  <c r="E87" i="10"/>
  <c r="U87" i="10" s="1"/>
  <c r="V73" i="10"/>
  <c r="O73" i="10"/>
  <c r="N73" i="10"/>
  <c r="M73" i="10"/>
  <c r="S73" i="10" s="1"/>
  <c r="L73" i="10"/>
  <c r="K73" i="10"/>
  <c r="J73" i="10"/>
  <c r="I73" i="10"/>
  <c r="H73" i="10"/>
  <c r="G73" i="10"/>
  <c r="F73" i="10"/>
  <c r="C73" i="10"/>
  <c r="B73" i="10"/>
  <c r="E73" i="10" s="1"/>
  <c r="V72" i="10"/>
  <c r="O72" i="10"/>
  <c r="N72" i="10"/>
  <c r="M72" i="10"/>
  <c r="L72" i="10"/>
  <c r="R72" i="10" s="1"/>
  <c r="K72" i="10"/>
  <c r="J72" i="10"/>
  <c r="I72" i="10"/>
  <c r="H72" i="10"/>
  <c r="G72" i="10"/>
  <c r="F72" i="10"/>
  <c r="C72" i="10"/>
  <c r="B72" i="10"/>
  <c r="E72" i="10" s="1"/>
  <c r="V71" i="10"/>
  <c r="O71" i="10"/>
  <c r="N71" i="10"/>
  <c r="M71" i="10"/>
  <c r="S71" i="10" s="1"/>
  <c r="L71" i="10"/>
  <c r="K71" i="10"/>
  <c r="J71" i="10"/>
  <c r="I71" i="10"/>
  <c r="H71" i="10"/>
  <c r="G71" i="10"/>
  <c r="F71" i="10"/>
  <c r="C71" i="10"/>
  <c r="B71" i="10"/>
  <c r="E71" i="10" s="1"/>
  <c r="S70" i="10"/>
  <c r="R70" i="10"/>
  <c r="Q70" i="10"/>
  <c r="P70" i="10"/>
  <c r="E70" i="10"/>
  <c r="T70" i="10" s="1"/>
  <c r="S69" i="10"/>
  <c r="R69" i="10"/>
  <c r="Q69" i="10"/>
  <c r="P69" i="10"/>
  <c r="T69" i="10" s="1"/>
  <c r="E69" i="10"/>
  <c r="U69" i="10" s="1"/>
  <c r="V67" i="10"/>
  <c r="O67" i="10"/>
  <c r="N67" i="10"/>
  <c r="M67" i="10"/>
  <c r="S67" i="10" s="1"/>
  <c r="L67" i="10"/>
  <c r="K67" i="10"/>
  <c r="J67" i="10"/>
  <c r="I67" i="10"/>
  <c r="H67" i="10"/>
  <c r="G67" i="10"/>
  <c r="F67" i="10"/>
  <c r="C67" i="10"/>
  <c r="B67" i="10"/>
  <c r="V66" i="10"/>
  <c r="S66" i="10"/>
  <c r="O66" i="10"/>
  <c r="N66" i="10"/>
  <c r="M66" i="10"/>
  <c r="L66" i="10"/>
  <c r="R66" i="10" s="1"/>
  <c r="K66" i="10"/>
  <c r="J66" i="10"/>
  <c r="I66" i="10"/>
  <c r="H66" i="10"/>
  <c r="P66" i="10" s="1"/>
  <c r="G66" i="10"/>
  <c r="F66" i="10"/>
  <c r="C66" i="10"/>
  <c r="B66" i="10"/>
  <c r="E66" i="10" s="1"/>
  <c r="S65" i="10"/>
  <c r="R65" i="10"/>
  <c r="Q65" i="10"/>
  <c r="P65" i="10"/>
  <c r="E65" i="10"/>
  <c r="U65" i="10" s="1"/>
  <c r="S64" i="10"/>
  <c r="R64" i="10"/>
  <c r="Q64" i="10"/>
  <c r="P64" i="10"/>
  <c r="E64" i="10"/>
  <c r="U63" i="10"/>
  <c r="S63" i="10"/>
  <c r="R63" i="10"/>
  <c r="Q63" i="10"/>
  <c r="P63" i="10"/>
  <c r="E63" i="10"/>
  <c r="T63" i="10" s="1"/>
  <c r="T62" i="10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O59" i="10"/>
  <c r="N59" i="10"/>
  <c r="M59" i="10"/>
  <c r="S59" i="10" s="1"/>
  <c r="L59" i="10"/>
  <c r="R59" i="10" s="1"/>
  <c r="K59" i="10"/>
  <c r="J59" i="10"/>
  <c r="I59" i="10"/>
  <c r="H59" i="10"/>
  <c r="G59" i="10"/>
  <c r="F59" i="10"/>
  <c r="C59" i="10"/>
  <c r="B59" i="10"/>
  <c r="S58" i="10"/>
  <c r="R58" i="10"/>
  <c r="Q58" i="10"/>
  <c r="P58" i="10"/>
  <c r="E58" i="10"/>
  <c r="S57" i="10"/>
  <c r="R57" i="10"/>
  <c r="Q57" i="10"/>
  <c r="P57" i="10"/>
  <c r="E57" i="10"/>
  <c r="T56" i="10"/>
  <c r="S56" i="10"/>
  <c r="R56" i="10"/>
  <c r="Q56" i="10"/>
  <c r="P56" i="10"/>
  <c r="E56" i="10"/>
  <c r="U56" i="10" s="1"/>
  <c r="T55" i="10"/>
  <c r="S55" i="10"/>
  <c r="R55" i="10"/>
  <c r="Q55" i="10"/>
  <c r="P55" i="10"/>
  <c r="E55" i="10"/>
  <c r="U55" i="10" s="1"/>
  <c r="V53" i="10"/>
  <c r="S53" i="10"/>
  <c r="O53" i="10"/>
  <c r="N53" i="10"/>
  <c r="M53" i="10"/>
  <c r="L53" i="10"/>
  <c r="R53" i="10" s="1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S48" i="10"/>
  <c r="R48" i="10"/>
  <c r="Q48" i="10"/>
  <c r="P48" i="10"/>
  <c r="E48" i="10"/>
  <c r="S47" i="10"/>
  <c r="R47" i="10"/>
  <c r="Q47" i="10"/>
  <c r="P47" i="10"/>
  <c r="E47" i="10"/>
  <c r="T47" i="10" s="1"/>
  <c r="S46" i="10"/>
  <c r="R46" i="10"/>
  <c r="Q46" i="10"/>
  <c r="P46" i="10"/>
  <c r="E46" i="10"/>
  <c r="U46" i="10" s="1"/>
  <c r="U45" i="10"/>
  <c r="S45" i="10"/>
  <c r="R45" i="10"/>
  <c r="Q45" i="10"/>
  <c r="P45" i="10"/>
  <c r="E45" i="10"/>
  <c r="T45" i="10" s="1"/>
  <c r="S44" i="10"/>
  <c r="R44" i="10"/>
  <c r="Q44" i="10"/>
  <c r="P44" i="10"/>
  <c r="E44" i="10"/>
  <c r="S43" i="10"/>
  <c r="R43" i="10"/>
  <c r="Q43" i="10"/>
  <c r="P43" i="10"/>
  <c r="E43" i="10"/>
  <c r="S42" i="10"/>
  <c r="R42" i="10"/>
  <c r="Q42" i="10"/>
  <c r="P42" i="10"/>
  <c r="E42" i="10"/>
  <c r="U42" i="10" s="1"/>
  <c r="V40" i="10"/>
  <c r="O40" i="10"/>
  <c r="N40" i="10"/>
  <c r="R40" i="10" s="1"/>
  <c r="M40" i="10"/>
  <c r="S40" i="10" s="1"/>
  <c r="L40" i="10"/>
  <c r="K40" i="10"/>
  <c r="J40" i="10"/>
  <c r="I40" i="10"/>
  <c r="Q40" i="10" s="1"/>
  <c r="H40" i="10"/>
  <c r="G40" i="10"/>
  <c r="F40" i="10"/>
  <c r="E40" i="10"/>
  <c r="C40" i="10"/>
  <c r="B40" i="10"/>
  <c r="U39" i="10"/>
  <c r="T39" i="10"/>
  <c r="S39" i="10"/>
  <c r="R39" i="10"/>
  <c r="Q39" i="10"/>
  <c r="P39" i="10"/>
  <c r="E39" i="10"/>
  <c r="S38" i="10"/>
  <c r="R38" i="10"/>
  <c r="Q38" i="10"/>
  <c r="P38" i="10"/>
  <c r="E38" i="10"/>
  <c r="U38" i="10" s="1"/>
  <c r="S37" i="10"/>
  <c r="R37" i="10"/>
  <c r="Q37" i="10"/>
  <c r="P37" i="10"/>
  <c r="E37" i="10"/>
  <c r="U37" i="10" s="1"/>
  <c r="U36" i="10"/>
  <c r="S36" i="10"/>
  <c r="R36" i="10"/>
  <c r="Q36" i="10"/>
  <c r="P36" i="10"/>
  <c r="E36" i="10"/>
  <c r="S35" i="10"/>
  <c r="R35" i="10"/>
  <c r="Q35" i="10"/>
  <c r="P35" i="10"/>
  <c r="E35" i="10"/>
  <c r="V33" i="10"/>
  <c r="O33" i="10"/>
  <c r="S33" i="10" s="1"/>
  <c r="N33" i="10"/>
  <c r="R33" i="10" s="1"/>
  <c r="M33" i="10"/>
  <c r="L33" i="10"/>
  <c r="K33" i="10"/>
  <c r="J33" i="10"/>
  <c r="I33" i="10"/>
  <c r="H33" i="10"/>
  <c r="G33" i="10"/>
  <c r="F33" i="10"/>
  <c r="C33" i="10"/>
  <c r="B33" i="10"/>
  <c r="E33" i="10" s="1"/>
  <c r="U32" i="10"/>
  <c r="S32" i="10"/>
  <c r="R32" i="10"/>
  <c r="Q32" i="10"/>
  <c r="P32" i="10"/>
  <c r="E32" i="10"/>
  <c r="T32" i="10" s="1"/>
  <c r="V30" i="10"/>
  <c r="S30" i="10"/>
  <c r="O30" i="10"/>
  <c r="N30" i="10"/>
  <c r="M30" i="10"/>
  <c r="L30" i="10"/>
  <c r="R30" i="10" s="1"/>
  <c r="K30" i="10"/>
  <c r="J30" i="10"/>
  <c r="I30" i="10"/>
  <c r="H30" i="10"/>
  <c r="G30" i="10"/>
  <c r="F30" i="10"/>
  <c r="C30" i="10"/>
  <c r="B30" i="10"/>
  <c r="E30" i="10" s="1"/>
  <c r="S29" i="10"/>
  <c r="R29" i="10"/>
  <c r="Q29" i="10"/>
  <c r="P29" i="10"/>
  <c r="E29" i="10"/>
  <c r="U29" i="10" s="1"/>
  <c r="U28" i="10"/>
  <c r="S28" i="10"/>
  <c r="R28" i="10"/>
  <c r="Q28" i="10"/>
  <c r="P28" i="10"/>
  <c r="E28" i="10"/>
  <c r="T28" i="10" s="1"/>
  <c r="S27" i="10"/>
  <c r="R27" i="10"/>
  <c r="Q27" i="10"/>
  <c r="P27" i="10"/>
  <c r="E27" i="10"/>
  <c r="T27" i="10" s="1"/>
  <c r="U26" i="10"/>
  <c r="S26" i="10"/>
  <c r="R26" i="10"/>
  <c r="Q26" i="10"/>
  <c r="P26" i="10"/>
  <c r="E26" i="10"/>
  <c r="T26" i="10" s="1"/>
  <c r="V24" i="10"/>
  <c r="S24" i="10"/>
  <c r="O24" i="10"/>
  <c r="N24" i="10"/>
  <c r="M24" i="10"/>
  <c r="L24" i="10"/>
  <c r="R24" i="10" s="1"/>
  <c r="K24" i="10"/>
  <c r="J24" i="10"/>
  <c r="I24" i="10"/>
  <c r="Q24" i="10" s="1"/>
  <c r="H24" i="10"/>
  <c r="G24" i="10"/>
  <c r="F24" i="10"/>
  <c r="C24" i="10"/>
  <c r="B24" i="10"/>
  <c r="S23" i="10"/>
  <c r="R23" i="10"/>
  <c r="Q23" i="10"/>
  <c r="P23" i="10"/>
  <c r="E23" i="10"/>
  <c r="U22" i="10"/>
  <c r="S22" i="10"/>
  <c r="R22" i="10"/>
  <c r="Q22" i="10"/>
  <c r="P22" i="10"/>
  <c r="E22" i="10"/>
  <c r="T22" i="10" s="1"/>
  <c r="U21" i="10"/>
  <c r="S21" i="10"/>
  <c r="R21" i="10"/>
  <c r="Q21" i="10"/>
  <c r="P21" i="10"/>
  <c r="T21" i="10" s="1"/>
  <c r="E21" i="10"/>
  <c r="S20" i="10"/>
  <c r="R20" i="10"/>
  <c r="Q20" i="10"/>
  <c r="P20" i="10"/>
  <c r="E20" i="10"/>
  <c r="T20" i="10" s="1"/>
  <c r="U19" i="10"/>
  <c r="S19" i="10"/>
  <c r="R19" i="10"/>
  <c r="Q19" i="10"/>
  <c r="P19" i="10"/>
  <c r="E19" i="10"/>
  <c r="T19" i="10" s="1"/>
  <c r="S18" i="10"/>
  <c r="R18" i="10"/>
  <c r="Q18" i="10"/>
  <c r="P18" i="10"/>
  <c r="E18" i="10"/>
  <c r="U18" i="10" s="1"/>
  <c r="S17" i="10"/>
  <c r="R17" i="10"/>
  <c r="Q17" i="10"/>
  <c r="P17" i="10"/>
  <c r="E17" i="10"/>
  <c r="U17" i="10" s="1"/>
  <c r="V15" i="10"/>
  <c r="O15" i="10"/>
  <c r="N15" i="10"/>
  <c r="M15" i="10"/>
  <c r="S15" i="10" s="1"/>
  <c r="L15" i="10"/>
  <c r="K15" i="10"/>
  <c r="J15" i="10"/>
  <c r="I15" i="10"/>
  <c r="H15" i="10"/>
  <c r="G15" i="10"/>
  <c r="F15" i="10"/>
  <c r="E15" i="10"/>
  <c r="C15" i="10"/>
  <c r="B15" i="10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S12" i="10"/>
  <c r="R12" i="10"/>
  <c r="Q12" i="10"/>
  <c r="P12" i="10"/>
  <c r="E12" i="10"/>
  <c r="T12" i="10" s="1"/>
  <c r="S11" i="10"/>
  <c r="R11" i="10"/>
  <c r="Q11" i="10"/>
  <c r="P11" i="10"/>
  <c r="E11" i="10"/>
  <c r="S10" i="10"/>
  <c r="R10" i="10"/>
  <c r="Q10" i="10"/>
  <c r="P10" i="10"/>
  <c r="E10" i="10"/>
  <c r="U9" i="10"/>
  <c r="S9" i="10"/>
  <c r="R9" i="10"/>
  <c r="Q9" i="10"/>
  <c r="P9" i="10"/>
  <c r="E9" i="10"/>
  <c r="T9" i="10" s="1"/>
  <c r="U94" i="9"/>
  <c r="T94" i="9"/>
  <c r="S94" i="9"/>
  <c r="R94" i="9"/>
  <c r="Q94" i="9"/>
  <c r="P94" i="9"/>
  <c r="E94" i="9"/>
  <c r="S93" i="9"/>
  <c r="R93" i="9"/>
  <c r="Q93" i="9"/>
  <c r="P93" i="9"/>
  <c r="E93" i="9"/>
  <c r="U93" i="9" s="1"/>
  <c r="S92" i="9"/>
  <c r="R92" i="9"/>
  <c r="Q92" i="9"/>
  <c r="P92" i="9"/>
  <c r="E92" i="9"/>
  <c r="U92" i="9" s="1"/>
  <c r="S91" i="9"/>
  <c r="R91" i="9"/>
  <c r="Q91" i="9"/>
  <c r="P91" i="9"/>
  <c r="E91" i="9"/>
  <c r="U91" i="9" s="1"/>
  <c r="S90" i="9"/>
  <c r="R90" i="9"/>
  <c r="Q90" i="9"/>
  <c r="P90" i="9"/>
  <c r="E90" i="9"/>
  <c r="T90" i="9" s="1"/>
  <c r="S89" i="9"/>
  <c r="R89" i="9"/>
  <c r="Q89" i="9"/>
  <c r="P89" i="9"/>
  <c r="E89" i="9"/>
  <c r="T89" i="9" s="1"/>
  <c r="S88" i="9"/>
  <c r="R88" i="9"/>
  <c r="Q88" i="9"/>
  <c r="P88" i="9"/>
  <c r="E88" i="9"/>
  <c r="S87" i="9"/>
  <c r="R87" i="9"/>
  <c r="Q87" i="9"/>
  <c r="P87" i="9"/>
  <c r="E87" i="9"/>
  <c r="W73" i="9"/>
  <c r="V73" i="9"/>
  <c r="O73" i="9"/>
  <c r="N73" i="9"/>
  <c r="M73" i="9"/>
  <c r="S73" i="9" s="1"/>
  <c r="L73" i="9"/>
  <c r="K73" i="9"/>
  <c r="J73" i="9"/>
  <c r="I73" i="9"/>
  <c r="H73" i="9"/>
  <c r="G73" i="9"/>
  <c r="F73" i="9"/>
  <c r="C73" i="9"/>
  <c r="B73" i="9"/>
  <c r="W72" i="9"/>
  <c r="V72" i="9"/>
  <c r="O72" i="9"/>
  <c r="N72" i="9"/>
  <c r="M72" i="9"/>
  <c r="L72" i="9"/>
  <c r="R72" i="9" s="1"/>
  <c r="K72" i="9"/>
  <c r="J72" i="9"/>
  <c r="I72" i="9"/>
  <c r="H72" i="9"/>
  <c r="P72" i="9" s="1"/>
  <c r="G72" i="9"/>
  <c r="F72" i="9"/>
  <c r="C72" i="9"/>
  <c r="B72" i="9"/>
  <c r="E72" i="9" s="1"/>
  <c r="W71" i="9"/>
  <c r="V71" i="9"/>
  <c r="R71" i="9"/>
  <c r="O71" i="9"/>
  <c r="S71" i="9" s="1"/>
  <c r="N71" i="9"/>
  <c r="M71" i="9"/>
  <c r="L71" i="9"/>
  <c r="K71" i="9"/>
  <c r="J71" i="9"/>
  <c r="I71" i="9"/>
  <c r="H71" i="9"/>
  <c r="P71" i="9" s="1"/>
  <c r="G71" i="9"/>
  <c r="F71" i="9"/>
  <c r="C71" i="9"/>
  <c r="B71" i="9"/>
  <c r="E71" i="9" s="1"/>
  <c r="U70" i="9"/>
  <c r="S70" i="9"/>
  <c r="R70" i="9"/>
  <c r="Q70" i="9"/>
  <c r="P70" i="9"/>
  <c r="E70" i="9"/>
  <c r="T70" i="9" s="1"/>
  <c r="S69" i="9"/>
  <c r="R69" i="9"/>
  <c r="Q69" i="9"/>
  <c r="P69" i="9"/>
  <c r="E69" i="9"/>
  <c r="T69" i="9" s="1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V66" i="9"/>
  <c r="R66" i="9"/>
  <c r="O66" i="9"/>
  <c r="N66" i="9"/>
  <c r="M66" i="9"/>
  <c r="S66" i="9" s="1"/>
  <c r="L66" i="9"/>
  <c r="K66" i="9"/>
  <c r="J66" i="9"/>
  <c r="I66" i="9"/>
  <c r="H66" i="9"/>
  <c r="P66" i="9" s="1"/>
  <c r="G66" i="9"/>
  <c r="F66" i="9"/>
  <c r="C66" i="9"/>
  <c r="B66" i="9"/>
  <c r="U65" i="9"/>
  <c r="S65" i="9"/>
  <c r="R65" i="9"/>
  <c r="Q65" i="9"/>
  <c r="P65" i="9"/>
  <c r="E65" i="9"/>
  <c r="T65" i="9" s="1"/>
  <c r="S64" i="9"/>
  <c r="R64" i="9"/>
  <c r="Q64" i="9"/>
  <c r="P64" i="9"/>
  <c r="E64" i="9"/>
  <c r="U63" i="9"/>
  <c r="T63" i="9"/>
  <c r="S63" i="9"/>
  <c r="R63" i="9"/>
  <c r="Q63" i="9"/>
  <c r="P63" i="9"/>
  <c r="E63" i="9"/>
  <c r="U62" i="9"/>
  <c r="T62" i="9"/>
  <c r="S62" i="9"/>
  <c r="R62" i="9"/>
  <c r="Q62" i="9"/>
  <c r="P62" i="9"/>
  <c r="E62" i="9"/>
  <c r="S61" i="9"/>
  <c r="R61" i="9"/>
  <c r="Q61" i="9"/>
  <c r="P61" i="9"/>
  <c r="E61" i="9"/>
  <c r="U61" i="9" s="1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U57" i="9"/>
  <c r="T57" i="9"/>
  <c r="S57" i="9"/>
  <c r="R57" i="9"/>
  <c r="Q57" i="9"/>
  <c r="P57" i="9"/>
  <c r="E57" i="9"/>
  <c r="S56" i="9"/>
  <c r="R56" i="9"/>
  <c r="Q56" i="9"/>
  <c r="P56" i="9"/>
  <c r="E56" i="9"/>
  <c r="U56" i="9" s="1"/>
  <c r="S55" i="9"/>
  <c r="R55" i="9"/>
  <c r="Q55" i="9"/>
  <c r="P55" i="9"/>
  <c r="E55" i="9"/>
  <c r="U55" i="9" s="1"/>
  <c r="V53" i="9"/>
  <c r="O53" i="9"/>
  <c r="N53" i="9"/>
  <c r="M53" i="9"/>
  <c r="S53" i="9" s="1"/>
  <c r="L53" i="9"/>
  <c r="R53" i="9" s="1"/>
  <c r="K53" i="9"/>
  <c r="J53" i="9"/>
  <c r="I53" i="9"/>
  <c r="H53" i="9"/>
  <c r="G53" i="9"/>
  <c r="F53" i="9"/>
  <c r="C53" i="9"/>
  <c r="B53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U50" i="9"/>
  <c r="S50" i="9"/>
  <c r="R50" i="9"/>
  <c r="Q50" i="9"/>
  <c r="P50" i="9"/>
  <c r="E50" i="9"/>
  <c r="T50" i="9" s="1"/>
  <c r="S49" i="9"/>
  <c r="R49" i="9"/>
  <c r="Q49" i="9"/>
  <c r="P49" i="9"/>
  <c r="E49" i="9"/>
  <c r="T49" i="9" s="1"/>
  <c r="T48" i="9"/>
  <c r="S48" i="9"/>
  <c r="R48" i="9"/>
  <c r="Q48" i="9"/>
  <c r="P48" i="9"/>
  <c r="E48" i="9"/>
  <c r="U48" i="9" s="1"/>
  <c r="S47" i="9"/>
  <c r="R47" i="9"/>
  <c r="Q47" i="9"/>
  <c r="P47" i="9"/>
  <c r="E47" i="9"/>
  <c r="S46" i="9"/>
  <c r="R46" i="9"/>
  <c r="Q46" i="9"/>
  <c r="P46" i="9"/>
  <c r="E46" i="9"/>
  <c r="U45" i="9"/>
  <c r="S45" i="9"/>
  <c r="R45" i="9"/>
  <c r="Q45" i="9"/>
  <c r="P45" i="9"/>
  <c r="E45" i="9"/>
  <c r="T45" i="9" s="1"/>
  <c r="S44" i="9"/>
  <c r="R44" i="9"/>
  <c r="Q44" i="9"/>
  <c r="P44" i="9"/>
  <c r="E44" i="9"/>
  <c r="U44" i="9" s="1"/>
  <c r="S43" i="9"/>
  <c r="R43" i="9"/>
  <c r="Q43" i="9"/>
  <c r="P43" i="9"/>
  <c r="E43" i="9"/>
  <c r="S42" i="9"/>
  <c r="R42" i="9"/>
  <c r="Q42" i="9"/>
  <c r="P42" i="9"/>
  <c r="E42" i="9"/>
  <c r="T42" i="9" s="1"/>
  <c r="V40" i="9"/>
  <c r="S40" i="9"/>
  <c r="O40" i="9"/>
  <c r="N40" i="9"/>
  <c r="M40" i="9"/>
  <c r="L40" i="9"/>
  <c r="R40" i="9" s="1"/>
  <c r="K40" i="9"/>
  <c r="J40" i="9"/>
  <c r="I40" i="9"/>
  <c r="Q40" i="9" s="1"/>
  <c r="H40" i="9"/>
  <c r="P40" i="9" s="1"/>
  <c r="G40" i="9"/>
  <c r="F40" i="9"/>
  <c r="C40" i="9"/>
  <c r="B40" i="9"/>
  <c r="E40" i="9" s="1"/>
  <c r="S39" i="9"/>
  <c r="R39" i="9"/>
  <c r="Q39" i="9"/>
  <c r="P39" i="9"/>
  <c r="E39" i="9"/>
  <c r="U39" i="9" s="1"/>
  <c r="S38" i="9"/>
  <c r="R38" i="9"/>
  <c r="Q38" i="9"/>
  <c r="P38" i="9"/>
  <c r="E38" i="9"/>
  <c r="U37" i="9"/>
  <c r="S37" i="9"/>
  <c r="R37" i="9"/>
  <c r="Q37" i="9"/>
  <c r="P37" i="9"/>
  <c r="E37" i="9"/>
  <c r="T37" i="9" s="1"/>
  <c r="S36" i="9"/>
  <c r="R36" i="9"/>
  <c r="Q36" i="9"/>
  <c r="P36" i="9"/>
  <c r="E36" i="9"/>
  <c r="U36" i="9" s="1"/>
  <c r="S35" i="9"/>
  <c r="R35" i="9"/>
  <c r="Q35" i="9"/>
  <c r="U35" i="9" s="1"/>
  <c r="P35" i="9"/>
  <c r="E35" i="9"/>
  <c r="T35" i="9" s="1"/>
  <c r="V33" i="9"/>
  <c r="S33" i="9"/>
  <c r="O33" i="9"/>
  <c r="N33" i="9"/>
  <c r="M33" i="9"/>
  <c r="L33" i="9"/>
  <c r="R33" i="9" s="1"/>
  <c r="K33" i="9"/>
  <c r="J33" i="9"/>
  <c r="I33" i="9"/>
  <c r="H33" i="9"/>
  <c r="G33" i="9"/>
  <c r="F33" i="9"/>
  <c r="C33" i="9"/>
  <c r="B33" i="9"/>
  <c r="E33" i="9" s="1"/>
  <c r="T32" i="9"/>
  <c r="S32" i="9"/>
  <c r="R32" i="9"/>
  <c r="Q32" i="9"/>
  <c r="P32" i="9"/>
  <c r="E32" i="9"/>
  <c r="V30" i="9"/>
  <c r="R30" i="9"/>
  <c r="O30" i="9"/>
  <c r="N30" i="9"/>
  <c r="M30" i="9"/>
  <c r="S30" i="9" s="1"/>
  <c r="L30" i="9"/>
  <c r="K30" i="9"/>
  <c r="J30" i="9"/>
  <c r="I30" i="9"/>
  <c r="Q30" i="9" s="1"/>
  <c r="H30" i="9"/>
  <c r="P30" i="9" s="1"/>
  <c r="G30" i="9"/>
  <c r="F30" i="9"/>
  <c r="C30" i="9"/>
  <c r="B30" i="9"/>
  <c r="S29" i="9"/>
  <c r="R29" i="9"/>
  <c r="Q29" i="9"/>
  <c r="P29" i="9"/>
  <c r="E29" i="9"/>
  <c r="T29" i="9" s="1"/>
  <c r="S28" i="9"/>
  <c r="R28" i="9"/>
  <c r="Q28" i="9"/>
  <c r="P28" i="9"/>
  <c r="E28" i="9"/>
  <c r="S27" i="9"/>
  <c r="R27" i="9"/>
  <c r="Q27" i="9"/>
  <c r="P27" i="9"/>
  <c r="E27" i="9"/>
  <c r="U26" i="9"/>
  <c r="S26" i="9"/>
  <c r="R26" i="9"/>
  <c r="Q26" i="9"/>
  <c r="P26" i="9"/>
  <c r="E26" i="9"/>
  <c r="T26" i="9" s="1"/>
  <c r="V24" i="9"/>
  <c r="S24" i="9"/>
  <c r="R24" i="9"/>
  <c r="O24" i="9"/>
  <c r="N24" i="9"/>
  <c r="M24" i="9"/>
  <c r="L24" i="9"/>
  <c r="K24" i="9"/>
  <c r="J24" i="9"/>
  <c r="I24" i="9"/>
  <c r="Q24" i="9" s="1"/>
  <c r="H24" i="9"/>
  <c r="G24" i="9"/>
  <c r="F24" i="9"/>
  <c r="C24" i="9"/>
  <c r="B24" i="9"/>
  <c r="T23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U21" i="9"/>
  <c r="S21" i="9"/>
  <c r="R21" i="9"/>
  <c r="Q21" i="9"/>
  <c r="P21" i="9"/>
  <c r="E21" i="9"/>
  <c r="T21" i="9" s="1"/>
  <c r="S20" i="9"/>
  <c r="R20" i="9"/>
  <c r="Q20" i="9"/>
  <c r="P20" i="9"/>
  <c r="E20" i="9"/>
  <c r="U20" i="9" s="1"/>
  <c r="S19" i="9"/>
  <c r="R19" i="9"/>
  <c r="Q19" i="9"/>
  <c r="P19" i="9"/>
  <c r="E19" i="9"/>
  <c r="U19" i="9" s="1"/>
  <c r="S18" i="9"/>
  <c r="R18" i="9"/>
  <c r="Q18" i="9"/>
  <c r="P18" i="9"/>
  <c r="E18" i="9"/>
  <c r="T18" i="9" s="1"/>
  <c r="S17" i="9"/>
  <c r="R17" i="9"/>
  <c r="Q17" i="9"/>
  <c r="P17" i="9"/>
  <c r="E17" i="9"/>
  <c r="V15" i="9"/>
  <c r="O15" i="9"/>
  <c r="S15" i="9" s="1"/>
  <c r="N15" i="9"/>
  <c r="M15" i="9"/>
  <c r="L15" i="9"/>
  <c r="R15" i="9" s="1"/>
  <c r="K15" i="9"/>
  <c r="J15" i="9"/>
  <c r="I15" i="9"/>
  <c r="H15" i="9"/>
  <c r="G15" i="9"/>
  <c r="F15" i="9"/>
  <c r="C15" i="9"/>
  <c r="B15" i="9"/>
  <c r="E15" i="9" s="1"/>
  <c r="U14" i="9"/>
  <c r="S14" i="9"/>
  <c r="R14" i="9"/>
  <c r="Q14" i="9"/>
  <c r="P14" i="9"/>
  <c r="E14" i="9"/>
  <c r="S13" i="9"/>
  <c r="R13" i="9"/>
  <c r="Q13" i="9"/>
  <c r="P13" i="9"/>
  <c r="E13" i="9"/>
  <c r="T13" i="9" s="1"/>
  <c r="T12" i="9"/>
  <c r="S12" i="9"/>
  <c r="R12" i="9"/>
  <c r="Q12" i="9"/>
  <c r="P12" i="9"/>
  <c r="E12" i="9"/>
  <c r="U12" i="9" s="1"/>
  <c r="S11" i="9"/>
  <c r="R11" i="9"/>
  <c r="Q11" i="9"/>
  <c r="P11" i="9"/>
  <c r="E11" i="9"/>
  <c r="T10" i="9"/>
  <c r="S10" i="9"/>
  <c r="R10" i="9"/>
  <c r="Q10" i="9"/>
  <c r="U10" i="9" s="1"/>
  <c r="P10" i="9"/>
  <c r="E10" i="9"/>
  <c r="U9" i="9"/>
  <c r="T9" i="9"/>
  <c r="S9" i="9"/>
  <c r="R9" i="9"/>
  <c r="Q9" i="9"/>
  <c r="P9" i="9"/>
  <c r="E9" i="9"/>
  <c r="S94" i="8"/>
  <c r="R94" i="8"/>
  <c r="Q94" i="8"/>
  <c r="P94" i="8"/>
  <c r="E94" i="8"/>
  <c r="U94" i="8" s="1"/>
  <c r="S93" i="8"/>
  <c r="R93" i="8"/>
  <c r="Q93" i="8"/>
  <c r="P93" i="8"/>
  <c r="E93" i="8"/>
  <c r="U93" i="8" s="1"/>
  <c r="U92" i="8"/>
  <c r="S92" i="8"/>
  <c r="R92" i="8"/>
  <c r="Q92" i="8"/>
  <c r="P92" i="8"/>
  <c r="E92" i="8"/>
  <c r="T92" i="8" s="1"/>
  <c r="S91" i="8"/>
  <c r="R91" i="8"/>
  <c r="Q91" i="8"/>
  <c r="P91" i="8"/>
  <c r="E91" i="8"/>
  <c r="T91" i="8" s="1"/>
  <c r="T90" i="8"/>
  <c r="S90" i="8"/>
  <c r="R90" i="8"/>
  <c r="Q90" i="8"/>
  <c r="P90" i="8"/>
  <c r="E90" i="8"/>
  <c r="U90" i="8" s="1"/>
  <c r="S89" i="8"/>
  <c r="R89" i="8"/>
  <c r="Q89" i="8"/>
  <c r="P89" i="8"/>
  <c r="E89" i="8"/>
  <c r="S88" i="8"/>
  <c r="R88" i="8"/>
  <c r="Q88" i="8"/>
  <c r="P88" i="8"/>
  <c r="E88" i="8"/>
  <c r="U87" i="8"/>
  <c r="T87" i="8"/>
  <c r="S87" i="8"/>
  <c r="R87" i="8"/>
  <c r="Q87" i="8"/>
  <c r="P87" i="8"/>
  <c r="E87" i="8"/>
  <c r="V73" i="8"/>
  <c r="O73" i="8"/>
  <c r="N73" i="8"/>
  <c r="M73" i="8"/>
  <c r="S73" i="8" s="1"/>
  <c r="L73" i="8"/>
  <c r="K73" i="8"/>
  <c r="J73" i="8"/>
  <c r="I73" i="8"/>
  <c r="H73" i="8"/>
  <c r="G73" i="8"/>
  <c r="F73" i="8"/>
  <c r="C73" i="8"/>
  <c r="B73" i="8"/>
  <c r="E73" i="8" s="1"/>
  <c r="V72" i="8"/>
  <c r="O72" i="8"/>
  <c r="N72" i="8"/>
  <c r="M72" i="8"/>
  <c r="S72" i="8" s="1"/>
  <c r="L72" i="8"/>
  <c r="K72" i="8"/>
  <c r="J72" i="8"/>
  <c r="I72" i="8"/>
  <c r="H72" i="8"/>
  <c r="G72" i="8"/>
  <c r="F72" i="8"/>
  <c r="C72" i="8"/>
  <c r="B72" i="8"/>
  <c r="V71" i="8"/>
  <c r="O71" i="8"/>
  <c r="N71" i="8"/>
  <c r="M71" i="8"/>
  <c r="S71" i="8" s="1"/>
  <c r="L71" i="8"/>
  <c r="R71" i="8" s="1"/>
  <c r="K71" i="8"/>
  <c r="J71" i="8"/>
  <c r="I71" i="8"/>
  <c r="H71" i="8"/>
  <c r="G71" i="8"/>
  <c r="F71" i="8"/>
  <c r="C71" i="8"/>
  <c r="B71" i="8"/>
  <c r="E71" i="8" s="1"/>
  <c r="U70" i="8"/>
  <c r="S70" i="8"/>
  <c r="R70" i="8"/>
  <c r="Q70" i="8"/>
  <c r="P70" i="8"/>
  <c r="E70" i="8"/>
  <c r="T70" i="8" s="1"/>
  <c r="U69" i="8"/>
  <c r="S69" i="8"/>
  <c r="R69" i="8"/>
  <c r="Q69" i="8"/>
  <c r="P69" i="8"/>
  <c r="E69" i="8"/>
  <c r="T69" i="8" s="1"/>
  <c r="V67" i="8"/>
  <c r="O67" i="8"/>
  <c r="N67" i="8"/>
  <c r="M67" i="8"/>
  <c r="S67" i="8" s="1"/>
  <c r="L67" i="8"/>
  <c r="K67" i="8"/>
  <c r="J67" i="8"/>
  <c r="I67" i="8"/>
  <c r="H67" i="8"/>
  <c r="G67" i="8"/>
  <c r="F67" i="8"/>
  <c r="C67" i="8"/>
  <c r="B67" i="8"/>
  <c r="E67" i="8" s="1"/>
  <c r="V66" i="8"/>
  <c r="O66" i="8"/>
  <c r="N66" i="8"/>
  <c r="M66" i="8"/>
  <c r="S66" i="8" s="1"/>
  <c r="L66" i="8"/>
  <c r="R66" i="8" s="1"/>
  <c r="K66" i="8"/>
  <c r="J66" i="8"/>
  <c r="I66" i="8"/>
  <c r="H66" i="8"/>
  <c r="G66" i="8"/>
  <c r="F66" i="8"/>
  <c r="C66" i="8"/>
  <c r="B66" i="8"/>
  <c r="E66" i="8" s="1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U62" i="8"/>
  <c r="S62" i="8"/>
  <c r="R62" i="8"/>
  <c r="Q62" i="8"/>
  <c r="P62" i="8"/>
  <c r="E62" i="8"/>
  <c r="T62" i="8" s="1"/>
  <c r="T61" i="8"/>
  <c r="S61" i="8"/>
  <c r="R61" i="8"/>
  <c r="Q61" i="8"/>
  <c r="P61" i="8"/>
  <c r="E61" i="8"/>
  <c r="U61" i="8" s="1"/>
  <c r="V59" i="8"/>
  <c r="O59" i="8"/>
  <c r="N59" i="8"/>
  <c r="M59" i="8"/>
  <c r="S59" i="8" s="1"/>
  <c r="L59" i="8"/>
  <c r="R59" i="8" s="1"/>
  <c r="K59" i="8"/>
  <c r="J59" i="8"/>
  <c r="I59" i="8"/>
  <c r="Q59" i="8" s="1"/>
  <c r="H59" i="8"/>
  <c r="G59" i="8"/>
  <c r="F59" i="8"/>
  <c r="C59" i="8"/>
  <c r="B59" i="8"/>
  <c r="S58" i="8"/>
  <c r="R58" i="8"/>
  <c r="Q58" i="8"/>
  <c r="P58" i="8"/>
  <c r="E58" i="8"/>
  <c r="T57" i="8"/>
  <c r="S57" i="8"/>
  <c r="R57" i="8"/>
  <c r="Q57" i="8"/>
  <c r="P57" i="8"/>
  <c r="E57" i="8"/>
  <c r="U57" i="8" s="1"/>
  <c r="S56" i="8"/>
  <c r="R56" i="8"/>
  <c r="Q56" i="8"/>
  <c r="P56" i="8"/>
  <c r="E56" i="8"/>
  <c r="U56" i="8" s="1"/>
  <c r="S55" i="8"/>
  <c r="R55" i="8"/>
  <c r="Q55" i="8"/>
  <c r="P55" i="8"/>
  <c r="E55" i="8"/>
  <c r="U55" i="8" s="1"/>
  <c r="V53" i="8"/>
  <c r="O53" i="8"/>
  <c r="N53" i="8"/>
  <c r="M53" i="8"/>
  <c r="S53" i="8" s="1"/>
  <c r="L53" i="8"/>
  <c r="R53" i="8" s="1"/>
  <c r="K53" i="8"/>
  <c r="J53" i="8"/>
  <c r="I53" i="8"/>
  <c r="H53" i="8"/>
  <c r="G53" i="8"/>
  <c r="F53" i="8"/>
  <c r="C53" i="8"/>
  <c r="B53" i="8"/>
  <c r="E53" i="8" s="1"/>
  <c r="U52" i="8"/>
  <c r="T52" i="8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S49" i="8"/>
  <c r="R49" i="8"/>
  <c r="Q49" i="8"/>
  <c r="P49" i="8"/>
  <c r="E49" i="8"/>
  <c r="U49" i="8" s="1"/>
  <c r="S48" i="8"/>
  <c r="R48" i="8"/>
  <c r="Q48" i="8"/>
  <c r="P48" i="8"/>
  <c r="E48" i="8"/>
  <c r="U48" i="8" s="1"/>
  <c r="S47" i="8"/>
  <c r="R47" i="8"/>
  <c r="Q47" i="8"/>
  <c r="P47" i="8"/>
  <c r="E47" i="8"/>
  <c r="T47" i="8" s="1"/>
  <c r="S46" i="8"/>
  <c r="R46" i="8"/>
  <c r="Q46" i="8"/>
  <c r="P46" i="8"/>
  <c r="E46" i="8"/>
  <c r="T46" i="8" s="1"/>
  <c r="S45" i="8"/>
  <c r="R45" i="8"/>
  <c r="Q45" i="8"/>
  <c r="P45" i="8"/>
  <c r="E45" i="8"/>
  <c r="U45" i="8" s="1"/>
  <c r="U44" i="8"/>
  <c r="T44" i="8"/>
  <c r="S44" i="8"/>
  <c r="R44" i="8"/>
  <c r="Q44" i="8"/>
  <c r="P44" i="8"/>
  <c r="E44" i="8"/>
  <c r="S43" i="8"/>
  <c r="R43" i="8"/>
  <c r="Q43" i="8"/>
  <c r="P43" i="8"/>
  <c r="E43" i="8"/>
  <c r="S42" i="8"/>
  <c r="R42" i="8"/>
  <c r="Q42" i="8"/>
  <c r="P42" i="8"/>
  <c r="E42" i="8"/>
  <c r="V40" i="8"/>
  <c r="S40" i="8"/>
  <c r="R40" i="8"/>
  <c r="O40" i="8"/>
  <c r="N40" i="8"/>
  <c r="M40" i="8"/>
  <c r="L40" i="8"/>
  <c r="K40" i="8"/>
  <c r="J40" i="8"/>
  <c r="I40" i="8"/>
  <c r="H40" i="8"/>
  <c r="G40" i="8"/>
  <c r="F40" i="8"/>
  <c r="C40" i="8"/>
  <c r="B40" i="8"/>
  <c r="E40" i="8" s="1"/>
  <c r="U39" i="8"/>
  <c r="T39" i="8"/>
  <c r="S39" i="8"/>
  <c r="R39" i="8"/>
  <c r="Q39" i="8"/>
  <c r="P39" i="8"/>
  <c r="E39" i="8"/>
  <c r="T38" i="8"/>
  <c r="S38" i="8"/>
  <c r="R38" i="8"/>
  <c r="Q38" i="8"/>
  <c r="P38" i="8"/>
  <c r="E38" i="8"/>
  <c r="U38" i="8" s="1"/>
  <c r="S37" i="8"/>
  <c r="R37" i="8"/>
  <c r="Q37" i="8"/>
  <c r="P37" i="8"/>
  <c r="E37" i="8"/>
  <c r="U37" i="8" s="1"/>
  <c r="S36" i="8"/>
  <c r="R36" i="8"/>
  <c r="Q36" i="8"/>
  <c r="P36" i="8"/>
  <c r="E36" i="8"/>
  <c r="U35" i="8"/>
  <c r="S35" i="8"/>
  <c r="R35" i="8"/>
  <c r="Q35" i="8"/>
  <c r="P35" i="8"/>
  <c r="E35" i="8"/>
  <c r="V33" i="8"/>
  <c r="O33" i="8"/>
  <c r="N33" i="8"/>
  <c r="M33" i="8"/>
  <c r="S33" i="8" s="1"/>
  <c r="L33" i="8"/>
  <c r="R33" i="8" s="1"/>
  <c r="K33" i="8"/>
  <c r="J33" i="8"/>
  <c r="I33" i="8"/>
  <c r="H33" i="8"/>
  <c r="G33" i="8"/>
  <c r="F33" i="8"/>
  <c r="C33" i="8"/>
  <c r="B33" i="8"/>
  <c r="E33" i="8" s="1"/>
  <c r="S32" i="8"/>
  <c r="R32" i="8"/>
  <c r="Q32" i="8"/>
  <c r="P32" i="8"/>
  <c r="E32" i="8"/>
  <c r="U32" i="8" s="1"/>
  <c r="V30" i="8"/>
  <c r="O30" i="8"/>
  <c r="N30" i="8"/>
  <c r="M30" i="8"/>
  <c r="S30" i="8" s="1"/>
  <c r="L30" i="8"/>
  <c r="R30" i="8" s="1"/>
  <c r="K30" i="8"/>
  <c r="J30" i="8"/>
  <c r="I30" i="8"/>
  <c r="Q30" i="8" s="1"/>
  <c r="H30" i="8"/>
  <c r="G30" i="8"/>
  <c r="F30" i="8"/>
  <c r="C30" i="8"/>
  <c r="E30" i="8" s="1"/>
  <c r="B30" i="8"/>
  <c r="S29" i="8"/>
  <c r="R29" i="8"/>
  <c r="Q29" i="8"/>
  <c r="P29" i="8"/>
  <c r="E29" i="8"/>
  <c r="U29" i="8" s="1"/>
  <c r="S28" i="8"/>
  <c r="R28" i="8"/>
  <c r="Q28" i="8"/>
  <c r="P28" i="8"/>
  <c r="E28" i="8"/>
  <c r="U28" i="8" s="1"/>
  <c r="U27" i="8"/>
  <c r="S27" i="8"/>
  <c r="R27" i="8"/>
  <c r="Q27" i="8"/>
  <c r="P27" i="8"/>
  <c r="E27" i="8"/>
  <c r="T27" i="8" s="1"/>
  <c r="S26" i="8"/>
  <c r="R26" i="8"/>
  <c r="Q26" i="8"/>
  <c r="P26" i="8"/>
  <c r="E26" i="8"/>
  <c r="T26" i="8" s="1"/>
  <c r="V24" i="8"/>
  <c r="O24" i="8"/>
  <c r="N24" i="8"/>
  <c r="M24" i="8"/>
  <c r="S24" i="8" s="1"/>
  <c r="L24" i="8"/>
  <c r="R24" i="8" s="1"/>
  <c r="K24" i="8"/>
  <c r="J24" i="8"/>
  <c r="I24" i="8"/>
  <c r="H24" i="8"/>
  <c r="G24" i="8"/>
  <c r="F24" i="8"/>
  <c r="C24" i="8"/>
  <c r="B24" i="8"/>
  <c r="E24" i="8" s="1"/>
  <c r="S23" i="8"/>
  <c r="R23" i="8"/>
  <c r="Q23" i="8"/>
  <c r="P23" i="8"/>
  <c r="E23" i="8"/>
  <c r="U22" i="8"/>
  <c r="S22" i="8"/>
  <c r="R22" i="8"/>
  <c r="Q22" i="8"/>
  <c r="P22" i="8"/>
  <c r="E22" i="8"/>
  <c r="T22" i="8" s="1"/>
  <c r="S21" i="8"/>
  <c r="R21" i="8"/>
  <c r="Q21" i="8"/>
  <c r="P21" i="8"/>
  <c r="E21" i="8"/>
  <c r="U21" i="8" s="1"/>
  <c r="S20" i="8"/>
  <c r="R20" i="8"/>
  <c r="Q20" i="8"/>
  <c r="P20" i="8"/>
  <c r="E20" i="8"/>
  <c r="U20" i="8" s="1"/>
  <c r="U19" i="8"/>
  <c r="S19" i="8"/>
  <c r="R19" i="8"/>
  <c r="Q19" i="8"/>
  <c r="P19" i="8"/>
  <c r="E19" i="8"/>
  <c r="T19" i="8" s="1"/>
  <c r="U18" i="8"/>
  <c r="T18" i="8"/>
  <c r="S18" i="8"/>
  <c r="R18" i="8"/>
  <c r="Q18" i="8"/>
  <c r="P18" i="8"/>
  <c r="E18" i="8"/>
  <c r="S17" i="8"/>
  <c r="R17" i="8"/>
  <c r="Q17" i="8"/>
  <c r="P17" i="8"/>
  <c r="E17" i="8"/>
  <c r="U17" i="8" s="1"/>
  <c r="V15" i="8"/>
  <c r="O15" i="8"/>
  <c r="N15" i="8"/>
  <c r="M15" i="8"/>
  <c r="S15" i="8" s="1"/>
  <c r="L15" i="8"/>
  <c r="K15" i="8"/>
  <c r="J15" i="8"/>
  <c r="I15" i="8"/>
  <c r="H15" i="8"/>
  <c r="G15" i="8"/>
  <c r="F15" i="8"/>
  <c r="C15" i="8"/>
  <c r="B15" i="8"/>
  <c r="E15" i="8" s="1"/>
  <c r="S14" i="8"/>
  <c r="R14" i="8"/>
  <c r="Q14" i="8"/>
  <c r="P14" i="8"/>
  <c r="E14" i="8"/>
  <c r="U14" i="8" s="1"/>
  <c r="S13" i="8"/>
  <c r="R13" i="8"/>
  <c r="Q13" i="8"/>
  <c r="P13" i="8"/>
  <c r="E13" i="8"/>
  <c r="U13" i="8" s="1"/>
  <c r="S12" i="8"/>
  <c r="R12" i="8"/>
  <c r="Q12" i="8"/>
  <c r="P12" i="8"/>
  <c r="E12" i="8"/>
  <c r="S11" i="8"/>
  <c r="R11" i="8"/>
  <c r="Q11" i="8"/>
  <c r="P11" i="8"/>
  <c r="E11" i="8"/>
  <c r="T11" i="8" s="1"/>
  <c r="S10" i="8"/>
  <c r="R10" i="8"/>
  <c r="Q10" i="8"/>
  <c r="U10" i="8" s="1"/>
  <c r="P10" i="8"/>
  <c r="E10" i="8"/>
  <c r="S9" i="8"/>
  <c r="R9" i="8"/>
  <c r="Q9" i="8"/>
  <c r="P9" i="8"/>
  <c r="E9" i="8"/>
  <c r="U94" i="7"/>
  <c r="T94" i="7"/>
  <c r="S94" i="7"/>
  <c r="R94" i="7"/>
  <c r="Q94" i="7"/>
  <c r="P94" i="7"/>
  <c r="E94" i="7"/>
  <c r="U93" i="7"/>
  <c r="T93" i="7"/>
  <c r="S93" i="7"/>
  <c r="R93" i="7"/>
  <c r="Q93" i="7"/>
  <c r="P93" i="7"/>
  <c r="E93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S89" i="7"/>
  <c r="R89" i="7"/>
  <c r="Q89" i="7"/>
  <c r="P89" i="7"/>
  <c r="E89" i="7"/>
  <c r="T89" i="7" s="1"/>
  <c r="S88" i="7"/>
  <c r="R88" i="7"/>
  <c r="Q88" i="7"/>
  <c r="P88" i="7"/>
  <c r="E88" i="7"/>
  <c r="T88" i="7" s="1"/>
  <c r="S87" i="7"/>
  <c r="R87" i="7"/>
  <c r="Q87" i="7"/>
  <c r="P87" i="7"/>
  <c r="E87" i="7"/>
  <c r="V73" i="7"/>
  <c r="O73" i="7"/>
  <c r="N73" i="7"/>
  <c r="R73" i="7" s="1"/>
  <c r="M73" i="7"/>
  <c r="L73" i="7"/>
  <c r="K73" i="7"/>
  <c r="J73" i="7"/>
  <c r="I73" i="7"/>
  <c r="H73" i="7"/>
  <c r="G73" i="7"/>
  <c r="F73" i="7"/>
  <c r="C73" i="7"/>
  <c r="B73" i="7"/>
  <c r="V72" i="7"/>
  <c r="S72" i="7"/>
  <c r="O72" i="7"/>
  <c r="N72" i="7"/>
  <c r="M72" i="7"/>
  <c r="L72" i="7"/>
  <c r="R72" i="7" s="1"/>
  <c r="K72" i="7"/>
  <c r="J72" i="7"/>
  <c r="I72" i="7"/>
  <c r="Q72" i="7" s="1"/>
  <c r="H72" i="7"/>
  <c r="G72" i="7"/>
  <c r="F72" i="7"/>
  <c r="C72" i="7"/>
  <c r="B72" i="7"/>
  <c r="V71" i="7"/>
  <c r="O71" i="7"/>
  <c r="N71" i="7"/>
  <c r="R71" i="7" s="1"/>
  <c r="M71" i="7"/>
  <c r="S71" i="7" s="1"/>
  <c r="L71" i="7"/>
  <c r="K71" i="7"/>
  <c r="J71" i="7"/>
  <c r="I71" i="7"/>
  <c r="Q71" i="7" s="1"/>
  <c r="H71" i="7"/>
  <c r="G71" i="7"/>
  <c r="F71" i="7"/>
  <c r="E71" i="7"/>
  <c r="C71" i="7"/>
  <c r="B71" i="7"/>
  <c r="U70" i="7"/>
  <c r="T70" i="7"/>
  <c r="S70" i="7"/>
  <c r="R70" i="7"/>
  <c r="Q70" i="7"/>
  <c r="P70" i="7"/>
  <c r="E70" i="7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E67" i="7" s="1"/>
  <c r="V66" i="7"/>
  <c r="R66" i="7"/>
  <c r="O66" i="7"/>
  <c r="N66" i="7"/>
  <c r="M66" i="7"/>
  <c r="S66" i="7" s="1"/>
  <c r="L66" i="7"/>
  <c r="K66" i="7"/>
  <c r="J66" i="7"/>
  <c r="I66" i="7"/>
  <c r="H66" i="7"/>
  <c r="P66" i="7" s="1"/>
  <c r="G66" i="7"/>
  <c r="F66" i="7"/>
  <c r="C66" i="7"/>
  <c r="B66" i="7"/>
  <c r="E66" i="7" s="1"/>
  <c r="U65" i="7"/>
  <c r="S65" i="7"/>
  <c r="R65" i="7"/>
  <c r="Q65" i="7"/>
  <c r="P65" i="7"/>
  <c r="E65" i="7"/>
  <c r="T65" i="7" s="1"/>
  <c r="U64" i="7"/>
  <c r="T64" i="7"/>
  <c r="S64" i="7"/>
  <c r="R64" i="7"/>
  <c r="Q64" i="7"/>
  <c r="P64" i="7"/>
  <c r="E64" i="7"/>
  <c r="S63" i="7"/>
  <c r="R63" i="7"/>
  <c r="Q63" i="7"/>
  <c r="P63" i="7"/>
  <c r="E63" i="7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S56" i="7"/>
  <c r="R56" i="7"/>
  <c r="Q56" i="7"/>
  <c r="P56" i="7"/>
  <c r="E56" i="7"/>
  <c r="S55" i="7"/>
  <c r="R55" i="7"/>
  <c r="Q55" i="7"/>
  <c r="P55" i="7"/>
  <c r="E55" i="7"/>
  <c r="T55" i="7" s="1"/>
  <c r="V53" i="7"/>
  <c r="S53" i="7"/>
  <c r="O53" i="7"/>
  <c r="N53" i="7"/>
  <c r="M53" i="7"/>
  <c r="L53" i="7"/>
  <c r="R53" i="7" s="1"/>
  <c r="K53" i="7"/>
  <c r="J53" i="7"/>
  <c r="I53" i="7"/>
  <c r="H53" i="7"/>
  <c r="G53" i="7"/>
  <c r="F53" i="7"/>
  <c r="C53" i="7"/>
  <c r="B53" i="7"/>
  <c r="E53" i="7" s="1"/>
  <c r="S52" i="7"/>
  <c r="R52" i="7"/>
  <c r="Q52" i="7"/>
  <c r="P52" i="7"/>
  <c r="E52" i="7"/>
  <c r="S51" i="7"/>
  <c r="R51" i="7"/>
  <c r="Q51" i="7"/>
  <c r="P51" i="7"/>
  <c r="E51" i="7"/>
  <c r="T51" i="7" s="1"/>
  <c r="T50" i="7"/>
  <c r="S50" i="7"/>
  <c r="R50" i="7"/>
  <c r="Q50" i="7"/>
  <c r="P50" i="7"/>
  <c r="E50" i="7"/>
  <c r="U50" i="7" s="1"/>
  <c r="T49" i="7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S44" i="7"/>
  <c r="R44" i="7"/>
  <c r="Q44" i="7"/>
  <c r="P44" i="7"/>
  <c r="E44" i="7"/>
  <c r="U44" i="7" s="1"/>
  <c r="S43" i="7"/>
  <c r="R43" i="7"/>
  <c r="Q43" i="7"/>
  <c r="P43" i="7"/>
  <c r="E43" i="7"/>
  <c r="S42" i="7"/>
  <c r="R42" i="7"/>
  <c r="Q42" i="7"/>
  <c r="P42" i="7"/>
  <c r="E42" i="7"/>
  <c r="U42" i="7" s="1"/>
  <c r="V40" i="7"/>
  <c r="O40" i="7"/>
  <c r="N40" i="7"/>
  <c r="M40" i="7"/>
  <c r="S40" i="7" s="1"/>
  <c r="L40" i="7"/>
  <c r="R40" i="7" s="1"/>
  <c r="K40" i="7"/>
  <c r="J40" i="7"/>
  <c r="I40" i="7"/>
  <c r="Q40" i="7" s="1"/>
  <c r="H40" i="7"/>
  <c r="G40" i="7"/>
  <c r="F40" i="7"/>
  <c r="C40" i="7"/>
  <c r="E40" i="7" s="1"/>
  <c r="B40" i="7"/>
  <c r="S39" i="7"/>
  <c r="R39" i="7"/>
  <c r="Q39" i="7"/>
  <c r="P39" i="7"/>
  <c r="E39" i="7"/>
  <c r="T38" i="7"/>
  <c r="S38" i="7"/>
  <c r="R38" i="7"/>
  <c r="Q38" i="7"/>
  <c r="P38" i="7"/>
  <c r="E38" i="7"/>
  <c r="U38" i="7" s="1"/>
  <c r="S37" i="7"/>
  <c r="R37" i="7"/>
  <c r="Q37" i="7"/>
  <c r="P37" i="7"/>
  <c r="E37" i="7"/>
  <c r="U37" i="7" s="1"/>
  <c r="S36" i="7"/>
  <c r="R36" i="7"/>
  <c r="Q36" i="7"/>
  <c r="P36" i="7"/>
  <c r="E36" i="7"/>
  <c r="U36" i="7" s="1"/>
  <c r="U35" i="7"/>
  <c r="S35" i="7"/>
  <c r="R35" i="7"/>
  <c r="Q35" i="7"/>
  <c r="P35" i="7"/>
  <c r="E35" i="7"/>
  <c r="T35" i="7" s="1"/>
  <c r="V33" i="7"/>
  <c r="O33" i="7"/>
  <c r="N33" i="7"/>
  <c r="M33" i="7"/>
  <c r="Q33" i="7" s="1"/>
  <c r="L33" i="7"/>
  <c r="K33" i="7"/>
  <c r="J33" i="7"/>
  <c r="I33" i="7"/>
  <c r="H33" i="7"/>
  <c r="G33" i="7"/>
  <c r="F33" i="7"/>
  <c r="C33" i="7"/>
  <c r="B33" i="7"/>
  <c r="E33" i="7" s="1"/>
  <c r="T32" i="7"/>
  <c r="S32" i="7"/>
  <c r="R32" i="7"/>
  <c r="Q32" i="7"/>
  <c r="U32" i="7" s="1"/>
  <c r="P32" i="7"/>
  <c r="E32" i="7"/>
  <c r="V30" i="7"/>
  <c r="R30" i="7"/>
  <c r="O30" i="7"/>
  <c r="N30" i="7"/>
  <c r="M30" i="7"/>
  <c r="L30" i="7"/>
  <c r="K30" i="7"/>
  <c r="J30" i="7"/>
  <c r="I30" i="7"/>
  <c r="Q30" i="7" s="1"/>
  <c r="H30" i="7"/>
  <c r="P30" i="7" s="1"/>
  <c r="G30" i="7"/>
  <c r="F30" i="7"/>
  <c r="C30" i="7"/>
  <c r="B30" i="7"/>
  <c r="E30" i="7" s="1"/>
  <c r="S29" i="7"/>
  <c r="R29" i="7"/>
  <c r="Q29" i="7"/>
  <c r="P29" i="7"/>
  <c r="E29" i="7"/>
  <c r="U29" i="7" s="1"/>
  <c r="U28" i="7"/>
  <c r="S28" i="7"/>
  <c r="R28" i="7"/>
  <c r="Q28" i="7"/>
  <c r="P28" i="7"/>
  <c r="E28" i="7"/>
  <c r="T28" i="7" s="1"/>
  <c r="U27" i="7"/>
  <c r="T27" i="7"/>
  <c r="S27" i="7"/>
  <c r="R27" i="7"/>
  <c r="Q27" i="7"/>
  <c r="P27" i="7"/>
  <c r="E27" i="7"/>
  <c r="S26" i="7"/>
  <c r="R26" i="7"/>
  <c r="Q26" i="7"/>
  <c r="P26" i="7"/>
  <c r="E26" i="7"/>
  <c r="U26" i="7" s="1"/>
  <c r="V24" i="7"/>
  <c r="O24" i="7"/>
  <c r="N24" i="7"/>
  <c r="M24" i="7"/>
  <c r="S24" i="7" s="1"/>
  <c r="L24" i="7"/>
  <c r="R24" i="7" s="1"/>
  <c r="K24" i="7"/>
  <c r="J24" i="7"/>
  <c r="I24" i="7"/>
  <c r="Q24" i="7" s="1"/>
  <c r="H24" i="7"/>
  <c r="G24" i="7"/>
  <c r="F24" i="7"/>
  <c r="C24" i="7"/>
  <c r="E24" i="7" s="1"/>
  <c r="B24" i="7"/>
  <c r="S23" i="7"/>
  <c r="R23" i="7"/>
  <c r="Q23" i="7"/>
  <c r="P23" i="7"/>
  <c r="E23" i="7"/>
  <c r="U23" i="7" s="1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T20" i="7" s="1"/>
  <c r="S19" i="7"/>
  <c r="R19" i="7"/>
  <c r="Q19" i="7"/>
  <c r="P19" i="7"/>
  <c r="E19" i="7"/>
  <c r="S18" i="7"/>
  <c r="R18" i="7"/>
  <c r="Q18" i="7"/>
  <c r="P18" i="7"/>
  <c r="E18" i="7"/>
  <c r="U17" i="7"/>
  <c r="T17" i="7"/>
  <c r="S17" i="7"/>
  <c r="R17" i="7"/>
  <c r="Q17" i="7"/>
  <c r="P17" i="7"/>
  <c r="E17" i="7"/>
  <c r="V15" i="7"/>
  <c r="S15" i="7"/>
  <c r="O15" i="7"/>
  <c r="N15" i="7"/>
  <c r="M15" i="7"/>
  <c r="L15" i="7"/>
  <c r="K15" i="7"/>
  <c r="J15" i="7"/>
  <c r="I15" i="7"/>
  <c r="Q15" i="7" s="1"/>
  <c r="H15" i="7"/>
  <c r="G15" i="7"/>
  <c r="F15" i="7"/>
  <c r="C15" i="7"/>
  <c r="B15" i="7"/>
  <c r="S14" i="7"/>
  <c r="R14" i="7"/>
  <c r="Q14" i="7"/>
  <c r="P14" i="7"/>
  <c r="E14" i="7"/>
  <c r="U14" i="7" s="1"/>
  <c r="U13" i="7"/>
  <c r="S13" i="7"/>
  <c r="R13" i="7"/>
  <c r="Q13" i="7"/>
  <c r="P13" i="7"/>
  <c r="E13" i="7"/>
  <c r="T13" i="7" s="1"/>
  <c r="U12" i="7"/>
  <c r="T12" i="7"/>
  <c r="S12" i="7"/>
  <c r="R12" i="7"/>
  <c r="Q12" i="7"/>
  <c r="P12" i="7"/>
  <c r="E12" i="7"/>
  <c r="S11" i="7"/>
  <c r="R11" i="7"/>
  <c r="Q11" i="7"/>
  <c r="P11" i="7"/>
  <c r="E11" i="7"/>
  <c r="S10" i="7"/>
  <c r="R10" i="7"/>
  <c r="Q10" i="7"/>
  <c r="P10" i="7"/>
  <c r="E10" i="7"/>
  <c r="S9" i="7"/>
  <c r="R9" i="7"/>
  <c r="Q9" i="7"/>
  <c r="P9" i="7"/>
  <c r="E9" i="7"/>
  <c r="S94" i="6"/>
  <c r="R94" i="6"/>
  <c r="Q94" i="6"/>
  <c r="P94" i="6"/>
  <c r="E94" i="6"/>
  <c r="U93" i="6"/>
  <c r="S93" i="6"/>
  <c r="R93" i="6"/>
  <c r="Q93" i="6"/>
  <c r="P93" i="6"/>
  <c r="E93" i="6"/>
  <c r="T93" i="6" s="1"/>
  <c r="S92" i="6"/>
  <c r="R92" i="6"/>
  <c r="Q92" i="6"/>
  <c r="P92" i="6"/>
  <c r="E92" i="6"/>
  <c r="U92" i="6" s="1"/>
  <c r="S91" i="6"/>
  <c r="R91" i="6"/>
  <c r="Q91" i="6"/>
  <c r="P91" i="6"/>
  <c r="E91" i="6"/>
  <c r="U91" i="6" s="1"/>
  <c r="U90" i="6"/>
  <c r="S90" i="6"/>
  <c r="R90" i="6"/>
  <c r="Q90" i="6"/>
  <c r="P90" i="6"/>
  <c r="E90" i="6"/>
  <c r="T90" i="6" s="1"/>
  <c r="U89" i="6"/>
  <c r="T89" i="6"/>
  <c r="S89" i="6"/>
  <c r="R89" i="6"/>
  <c r="Q89" i="6"/>
  <c r="P89" i="6"/>
  <c r="E89" i="6"/>
  <c r="S88" i="6"/>
  <c r="R88" i="6"/>
  <c r="Q88" i="6"/>
  <c r="P88" i="6"/>
  <c r="E88" i="6"/>
  <c r="U88" i="6" s="1"/>
  <c r="S87" i="6"/>
  <c r="R87" i="6"/>
  <c r="Q87" i="6"/>
  <c r="P87" i="6"/>
  <c r="E87" i="6"/>
  <c r="V73" i="6"/>
  <c r="O73" i="6"/>
  <c r="N73" i="6"/>
  <c r="M73" i="6"/>
  <c r="S73" i="6" s="1"/>
  <c r="L73" i="6"/>
  <c r="R73" i="6" s="1"/>
  <c r="K73" i="6"/>
  <c r="J73" i="6"/>
  <c r="I73" i="6"/>
  <c r="H73" i="6"/>
  <c r="G73" i="6"/>
  <c r="F73" i="6"/>
  <c r="C73" i="6"/>
  <c r="B73" i="6"/>
  <c r="V72" i="6"/>
  <c r="O72" i="6"/>
  <c r="N72" i="6"/>
  <c r="R72" i="6" s="1"/>
  <c r="M72" i="6"/>
  <c r="L72" i="6"/>
  <c r="K72" i="6"/>
  <c r="J72" i="6"/>
  <c r="I72" i="6"/>
  <c r="Q72" i="6" s="1"/>
  <c r="H72" i="6"/>
  <c r="G72" i="6"/>
  <c r="F72" i="6"/>
  <c r="C72" i="6"/>
  <c r="B72" i="6"/>
  <c r="V71" i="6"/>
  <c r="S71" i="6"/>
  <c r="O71" i="6"/>
  <c r="N71" i="6"/>
  <c r="M71" i="6"/>
  <c r="L71" i="6"/>
  <c r="R71" i="6" s="1"/>
  <c r="K71" i="6"/>
  <c r="J71" i="6"/>
  <c r="I71" i="6"/>
  <c r="H71" i="6"/>
  <c r="P71" i="6" s="1"/>
  <c r="G71" i="6"/>
  <c r="F71" i="6"/>
  <c r="C71" i="6"/>
  <c r="B71" i="6"/>
  <c r="E71" i="6" s="1"/>
  <c r="T70" i="6"/>
  <c r="S70" i="6"/>
  <c r="R70" i="6"/>
  <c r="Q70" i="6"/>
  <c r="P70" i="6"/>
  <c r="E70" i="6"/>
  <c r="U70" i="6" s="1"/>
  <c r="S69" i="6"/>
  <c r="R69" i="6"/>
  <c r="Q69" i="6"/>
  <c r="P69" i="6"/>
  <c r="E69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V66" i="6"/>
  <c r="R66" i="6"/>
  <c r="O66" i="6"/>
  <c r="N66" i="6"/>
  <c r="M66" i="6"/>
  <c r="S66" i="6" s="1"/>
  <c r="L66" i="6"/>
  <c r="K66" i="6"/>
  <c r="J66" i="6"/>
  <c r="I66" i="6"/>
  <c r="H66" i="6"/>
  <c r="P66" i="6" s="1"/>
  <c r="G66" i="6"/>
  <c r="F66" i="6"/>
  <c r="C66" i="6"/>
  <c r="B66" i="6"/>
  <c r="E66" i="6" s="1"/>
  <c r="S65" i="6"/>
  <c r="R65" i="6"/>
  <c r="Q65" i="6"/>
  <c r="P65" i="6"/>
  <c r="E65" i="6"/>
  <c r="T65" i="6" s="1"/>
  <c r="S64" i="6"/>
  <c r="R64" i="6"/>
  <c r="Q64" i="6"/>
  <c r="P64" i="6"/>
  <c r="E64" i="6"/>
  <c r="U64" i="6" s="1"/>
  <c r="T63" i="6"/>
  <c r="S63" i="6"/>
  <c r="R63" i="6"/>
  <c r="Q63" i="6"/>
  <c r="P63" i="6"/>
  <c r="E63" i="6"/>
  <c r="U63" i="6" s="1"/>
  <c r="S62" i="6"/>
  <c r="R62" i="6"/>
  <c r="Q62" i="6"/>
  <c r="P62" i="6"/>
  <c r="E62" i="6"/>
  <c r="U62" i="6" s="1"/>
  <c r="S61" i="6"/>
  <c r="R61" i="6"/>
  <c r="Q61" i="6"/>
  <c r="P61" i="6"/>
  <c r="E61" i="6"/>
  <c r="U61" i="6" s="1"/>
  <c r="V59" i="6"/>
  <c r="O59" i="6"/>
  <c r="N59" i="6"/>
  <c r="M59" i="6"/>
  <c r="S59" i="6" s="1"/>
  <c r="L59" i="6"/>
  <c r="R59" i="6" s="1"/>
  <c r="K59" i="6"/>
  <c r="J59" i="6"/>
  <c r="I59" i="6"/>
  <c r="H59" i="6"/>
  <c r="G59" i="6"/>
  <c r="F59" i="6"/>
  <c r="C59" i="6"/>
  <c r="B59" i="6"/>
  <c r="E59" i="6" s="1"/>
  <c r="S58" i="6"/>
  <c r="R58" i="6"/>
  <c r="Q58" i="6"/>
  <c r="P58" i="6"/>
  <c r="E58" i="6"/>
  <c r="U58" i="6" s="1"/>
  <c r="S57" i="6"/>
  <c r="R57" i="6"/>
  <c r="Q57" i="6"/>
  <c r="P57" i="6"/>
  <c r="E57" i="6"/>
  <c r="T57" i="6" s="1"/>
  <c r="U56" i="6"/>
  <c r="S56" i="6"/>
  <c r="R56" i="6"/>
  <c r="Q56" i="6"/>
  <c r="P56" i="6"/>
  <c r="E56" i="6"/>
  <c r="T56" i="6" s="1"/>
  <c r="S55" i="6"/>
  <c r="R55" i="6"/>
  <c r="Q55" i="6"/>
  <c r="P55" i="6"/>
  <c r="E55" i="6"/>
  <c r="V53" i="6"/>
  <c r="R53" i="6"/>
  <c r="O53" i="6"/>
  <c r="N53" i="6"/>
  <c r="M53" i="6"/>
  <c r="S53" i="6" s="1"/>
  <c r="L53" i="6"/>
  <c r="K53" i="6"/>
  <c r="J53" i="6"/>
  <c r="I53" i="6"/>
  <c r="H53" i="6"/>
  <c r="G53" i="6"/>
  <c r="F53" i="6"/>
  <c r="E53" i="6"/>
  <c r="C53" i="6"/>
  <c r="B53" i="6"/>
  <c r="U52" i="6"/>
  <c r="T52" i="6"/>
  <c r="S52" i="6"/>
  <c r="R52" i="6"/>
  <c r="Q52" i="6"/>
  <c r="P52" i="6"/>
  <c r="E52" i="6"/>
  <c r="S51" i="6"/>
  <c r="R51" i="6"/>
  <c r="Q51" i="6"/>
  <c r="P51" i="6"/>
  <c r="E51" i="6"/>
  <c r="S50" i="6"/>
  <c r="R50" i="6"/>
  <c r="Q50" i="6"/>
  <c r="P50" i="6"/>
  <c r="E50" i="6"/>
  <c r="U49" i="6"/>
  <c r="S49" i="6"/>
  <c r="R49" i="6"/>
  <c r="Q49" i="6"/>
  <c r="P49" i="6"/>
  <c r="E49" i="6"/>
  <c r="T49" i="6" s="1"/>
  <c r="S48" i="6"/>
  <c r="R48" i="6"/>
  <c r="Q48" i="6"/>
  <c r="P48" i="6"/>
  <c r="E48" i="6"/>
  <c r="T48" i="6" s="1"/>
  <c r="T47" i="6"/>
  <c r="S47" i="6"/>
  <c r="R47" i="6"/>
  <c r="Q47" i="6"/>
  <c r="P47" i="6"/>
  <c r="E47" i="6"/>
  <c r="U47" i="6" s="1"/>
  <c r="S46" i="6"/>
  <c r="R46" i="6"/>
  <c r="Q46" i="6"/>
  <c r="P46" i="6"/>
  <c r="E46" i="6"/>
  <c r="S45" i="6"/>
  <c r="R45" i="6"/>
  <c r="Q45" i="6"/>
  <c r="P45" i="6"/>
  <c r="E45" i="6"/>
  <c r="U44" i="6"/>
  <c r="T44" i="6"/>
  <c r="S44" i="6"/>
  <c r="R44" i="6"/>
  <c r="Q44" i="6"/>
  <c r="P44" i="6"/>
  <c r="E44" i="6"/>
  <c r="S43" i="6"/>
  <c r="R43" i="6"/>
  <c r="Q43" i="6"/>
  <c r="P43" i="6"/>
  <c r="E43" i="6"/>
  <c r="S42" i="6"/>
  <c r="R42" i="6"/>
  <c r="Q42" i="6"/>
  <c r="P42" i="6"/>
  <c r="E42" i="6"/>
  <c r="V40" i="6"/>
  <c r="O40" i="6"/>
  <c r="N40" i="6"/>
  <c r="M40" i="6"/>
  <c r="S40" i="6" s="1"/>
  <c r="L40" i="6"/>
  <c r="R40" i="6" s="1"/>
  <c r="K40" i="6"/>
  <c r="J40" i="6"/>
  <c r="I40" i="6"/>
  <c r="H40" i="6"/>
  <c r="G40" i="6"/>
  <c r="F40" i="6"/>
  <c r="E40" i="6"/>
  <c r="C40" i="6"/>
  <c r="B40" i="6"/>
  <c r="S39" i="6"/>
  <c r="R39" i="6"/>
  <c r="Q39" i="6"/>
  <c r="P39" i="6"/>
  <c r="E39" i="6"/>
  <c r="S38" i="6"/>
  <c r="R38" i="6"/>
  <c r="Q38" i="6"/>
  <c r="P38" i="6"/>
  <c r="E38" i="6"/>
  <c r="U37" i="6"/>
  <c r="S37" i="6"/>
  <c r="R37" i="6"/>
  <c r="Q37" i="6"/>
  <c r="P37" i="6"/>
  <c r="E37" i="6"/>
  <c r="T37" i="6" s="1"/>
  <c r="S36" i="6"/>
  <c r="R36" i="6"/>
  <c r="Q36" i="6"/>
  <c r="P36" i="6"/>
  <c r="E36" i="6"/>
  <c r="T36" i="6" s="1"/>
  <c r="S35" i="6"/>
  <c r="R35" i="6"/>
  <c r="Q35" i="6"/>
  <c r="P35" i="6"/>
  <c r="E35" i="6"/>
  <c r="T35" i="6" s="1"/>
  <c r="V33" i="6"/>
  <c r="O33" i="6"/>
  <c r="N33" i="6"/>
  <c r="M33" i="6"/>
  <c r="S33" i="6" s="1"/>
  <c r="L33" i="6"/>
  <c r="R33" i="6" s="1"/>
  <c r="K33" i="6"/>
  <c r="J33" i="6"/>
  <c r="I33" i="6"/>
  <c r="H33" i="6"/>
  <c r="G33" i="6"/>
  <c r="F33" i="6"/>
  <c r="C33" i="6"/>
  <c r="B33" i="6"/>
  <c r="S32" i="6"/>
  <c r="R32" i="6"/>
  <c r="Q32" i="6"/>
  <c r="U32" i="6" s="1"/>
  <c r="P32" i="6"/>
  <c r="E32" i="6"/>
  <c r="T32" i="6" s="1"/>
  <c r="V30" i="6"/>
  <c r="S30" i="6"/>
  <c r="R30" i="6"/>
  <c r="O30" i="6"/>
  <c r="N30" i="6"/>
  <c r="M30" i="6"/>
  <c r="L30" i="6"/>
  <c r="K30" i="6"/>
  <c r="J30" i="6"/>
  <c r="I30" i="6"/>
  <c r="Q30" i="6" s="1"/>
  <c r="H30" i="6"/>
  <c r="G30" i="6"/>
  <c r="F30" i="6"/>
  <c r="C30" i="6"/>
  <c r="B30" i="6"/>
  <c r="S29" i="6"/>
  <c r="R29" i="6"/>
  <c r="Q29" i="6"/>
  <c r="P29" i="6"/>
  <c r="E29" i="6"/>
  <c r="T29" i="6" s="1"/>
  <c r="T28" i="6"/>
  <c r="S28" i="6"/>
  <c r="R28" i="6"/>
  <c r="Q28" i="6"/>
  <c r="P28" i="6"/>
  <c r="E28" i="6"/>
  <c r="U28" i="6" s="1"/>
  <c r="S27" i="6"/>
  <c r="R27" i="6"/>
  <c r="Q27" i="6"/>
  <c r="P27" i="6"/>
  <c r="E27" i="6"/>
  <c r="U27" i="6" s="1"/>
  <c r="U26" i="6"/>
  <c r="T26" i="6"/>
  <c r="S26" i="6"/>
  <c r="R26" i="6"/>
  <c r="Q26" i="6"/>
  <c r="P26" i="6"/>
  <c r="E26" i="6"/>
  <c r="V24" i="6"/>
  <c r="S24" i="6"/>
  <c r="O24" i="6"/>
  <c r="N24" i="6"/>
  <c r="M24" i="6"/>
  <c r="L24" i="6"/>
  <c r="R24" i="6" s="1"/>
  <c r="K24" i="6"/>
  <c r="J24" i="6"/>
  <c r="I24" i="6"/>
  <c r="H24" i="6"/>
  <c r="P24" i="6" s="1"/>
  <c r="G24" i="6"/>
  <c r="F24" i="6"/>
  <c r="C24" i="6"/>
  <c r="B24" i="6"/>
  <c r="E24" i="6" s="1"/>
  <c r="S23" i="6"/>
  <c r="R23" i="6"/>
  <c r="Q23" i="6"/>
  <c r="P23" i="6"/>
  <c r="E23" i="6"/>
  <c r="U23" i="6" s="1"/>
  <c r="S22" i="6"/>
  <c r="R22" i="6"/>
  <c r="Q22" i="6"/>
  <c r="P22" i="6"/>
  <c r="E22" i="6"/>
  <c r="U21" i="6"/>
  <c r="T21" i="6"/>
  <c r="S21" i="6"/>
  <c r="R21" i="6"/>
  <c r="Q21" i="6"/>
  <c r="P21" i="6"/>
  <c r="E21" i="6"/>
  <c r="U20" i="6"/>
  <c r="T20" i="6"/>
  <c r="S20" i="6"/>
  <c r="R20" i="6"/>
  <c r="Q20" i="6"/>
  <c r="P20" i="6"/>
  <c r="E20" i="6"/>
  <c r="S19" i="6"/>
  <c r="R19" i="6"/>
  <c r="Q19" i="6"/>
  <c r="P19" i="6"/>
  <c r="E19" i="6"/>
  <c r="S18" i="6"/>
  <c r="R18" i="6"/>
  <c r="Q18" i="6"/>
  <c r="P18" i="6"/>
  <c r="E18" i="6"/>
  <c r="U17" i="6"/>
  <c r="S17" i="6"/>
  <c r="R17" i="6"/>
  <c r="Q17" i="6"/>
  <c r="P17" i="6"/>
  <c r="E17" i="6"/>
  <c r="T17" i="6" s="1"/>
  <c r="V15" i="6"/>
  <c r="O15" i="6"/>
  <c r="S15" i="6" s="1"/>
  <c r="N15" i="6"/>
  <c r="M15" i="6"/>
  <c r="L15" i="6"/>
  <c r="K15" i="6"/>
  <c r="J15" i="6"/>
  <c r="I15" i="6"/>
  <c r="H15" i="6"/>
  <c r="G15" i="6"/>
  <c r="F15" i="6"/>
  <c r="C15" i="6"/>
  <c r="B15" i="6"/>
  <c r="S14" i="6"/>
  <c r="R14" i="6"/>
  <c r="Q14" i="6"/>
  <c r="P14" i="6"/>
  <c r="E14" i="6"/>
  <c r="U13" i="6"/>
  <c r="S13" i="6"/>
  <c r="R13" i="6"/>
  <c r="Q13" i="6"/>
  <c r="P13" i="6"/>
  <c r="E13" i="6"/>
  <c r="T13" i="6" s="1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U9" i="6"/>
  <c r="T9" i="6"/>
  <c r="S9" i="6"/>
  <c r="R9" i="6"/>
  <c r="Q9" i="6"/>
  <c r="P9" i="6"/>
  <c r="E9" i="6"/>
  <c r="U94" i="5"/>
  <c r="T94" i="5"/>
  <c r="S94" i="5"/>
  <c r="R94" i="5"/>
  <c r="Q94" i="5"/>
  <c r="P94" i="5"/>
  <c r="E94" i="5"/>
  <c r="S93" i="5"/>
  <c r="R93" i="5"/>
  <c r="Q93" i="5"/>
  <c r="P93" i="5"/>
  <c r="E93" i="5"/>
  <c r="S92" i="5"/>
  <c r="R92" i="5"/>
  <c r="Q92" i="5"/>
  <c r="P92" i="5"/>
  <c r="E92" i="5"/>
  <c r="S91" i="5"/>
  <c r="R91" i="5"/>
  <c r="Q91" i="5"/>
  <c r="P91" i="5"/>
  <c r="E91" i="5"/>
  <c r="T91" i="5" s="1"/>
  <c r="S90" i="5"/>
  <c r="R90" i="5"/>
  <c r="Q90" i="5"/>
  <c r="P90" i="5"/>
  <c r="E90" i="5"/>
  <c r="U90" i="5" s="1"/>
  <c r="S89" i="5"/>
  <c r="R89" i="5"/>
  <c r="Q89" i="5"/>
  <c r="P89" i="5"/>
  <c r="E89" i="5"/>
  <c r="S88" i="5"/>
  <c r="R88" i="5"/>
  <c r="Q88" i="5"/>
  <c r="P88" i="5"/>
  <c r="E88" i="5"/>
  <c r="U87" i="5"/>
  <c r="T87" i="5"/>
  <c r="S87" i="5"/>
  <c r="R87" i="5"/>
  <c r="Q87" i="5"/>
  <c r="P87" i="5"/>
  <c r="E87" i="5"/>
  <c r="V73" i="5"/>
  <c r="O73" i="5"/>
  <c r="S73" i="5" s="1"/>
  <c r="N73" i="5"/>
  <c r="M73" i="5"/>
  <c r="L73" i="5"/>
  <c r="R73" i="5" s="1"/>
  <c r="K73" i="5"/>
  <c r="J73" i="5"/>
  <c r="I73" i="5"/>
  <c r="H73" i="5"/>
  <c r="G73" i="5"/>
  <c r="F73" i="5"/>
  <c r="C73" i="5"/>
  <c r="B73" i="5"/>
  <c r="V72" i="5"/>
  <c r="O72" i="5"/>
  <c r="N72" i="5"/>
  <c r="M72" i="5"/>
  <c r="S72" i="5" s="1"/>
  <c r="L72" i="5"/>
  <c r="R72" i="5" s="1"/>
  <c r="K72" i="5"/>
  <c r="J72" i="5"/>
  <c r="I72" i="5"/>
  <c r="Q72" i="5" s="1"/>
  <c r="H72" i="5"/>
  <c r="G72" i="5"/>
  <c r="F72" i="5"/>
  <c r="E72" i="5"/>
  <c r="C72" i="5"/>
  <c r="B72" i="5"/>
  <c r="V71" i="5"/>
  <c r="S71" i="5"/>
  <c r="O71" i="5"/>
  <c r="N71" i="5"/>
  <c r="M71" i="5"/>
  <c r="L71" i="5"/>
  <c r="K71" i="5"/>
  <c r="J71" i="5"/>
  <c r="I71" i="5"/>
  <c r="H71" i="5"/>
  <c r="G71" i="5"/>
  <c r="F71" i="5"/>
  <c r="C71" i="5"/>
  <c r="B71" i="5"/>
  <c r="E71" i="5" s="1"/>
  <c r="S70" i="5"/>
  <c r="R70" i="5"/>
  <c r="Q70" i="5"/>
  <c r="P70" i="5"/>
  <c r="E70" i="5"/>
  <c r="S69" i="5"/>
  <c r="R69" i="5"/>
  <c r="Q69" i="5"/>
  <c r="P69" i="5"/>
  <c r="E69" i="5"/>
  <c r="V67" i="5"/>
  <c r="O67" i="5"/>
  <c r="N67" i="5"/>
  <c r="M67" i="5"/>
  <c r="S67" i="5" s="1"/>
  <c r="L67" i="5"/>
  <c r="K67" i="5"/>
  <c r="J67" i="5"/>
  <c r="I67" i="5"/>
  <c r="H67" i="5"/>
  <c r="G67" i="5"/>
  <c r="F67" i="5"/>
  <c r="C67" i="5"/>
  <c r="B67" i="5"/>
  <c r="V66" i="5"/>
  <c r="R66" i="5"/>
  <c r="O66" i="5"/>
  <c r="N66" i="5"/>
  <c r="M66" i="5"/>
  <c r="S66" i="5" s="1"/>
  <c r="L66" i="5"/>
  <c r="K66" i="5"/>
  <c r="J66" i="5"/>
  <c r="I66" i="5"/>
  <c r="H66" i="5"/>
  <c r="G66" i="5"/>
  <c r="F66" i="5"/>
  <c r="C66" i="5"/>
  <c r="B66" i="5"/>
  <c r="E66" i="5" s="1"/>
  <c r="U65" i="5"/>
  <c r="T65" i="5"/>
  <c r="S65" i="5"/>
  <c r="R65" i="5"/>
  <c r="Q65" i="5"/>
  <c r="P65" i="5"/>
  <c r="E65" i="5"/>
  <c r="S64" i="5"/>
  <c r="R64" i="5"/>
  <c r="Q64" i="5"/>
  <c r="P64" i="5"/>
  <c r="E64" i="5"/>
  <c r="S63" i="5"/>
  <c r="R63" i="5"/>
  <c r="Q63" i="5"/>
  <c r="P63" i="5"/>
  <c r="E63" i="5"/>
  <c r="U62" i="5"/>
  <c r="S62" i="5"/>
  <c r="R62" i="5"/>
  <c r="Q62" i="5"/>
  <c r="P62" i="5"/>
  <c r="E62" i="5"/>
  <c r="T62" i="5" s="1"/>
  <c r="U61" i="5"/>
  <c r="S61" i="5"/>
  <c r="R61" i="5"/>
  <c r="Q61" i="5"/>
  <c r="P61" i="5"/>
  <c r="E61" i="5"/>
  <c r="T61" i="5" s="1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E59" i="5" s="1"/>
  <c r="B59" i="5"/>
  <c r="S58" i="5"/>
  <c r="R58" i="5"/>
  <c r="Q58" i="5"/>
  <c r="P58" i="5"/>
  <c r="E58" i="5"/>
  <c r="T58" i="5" s="1"/>
  <c r="U57" i="5"/>
  <c r="S57" i="5"/>
  <c r="R57" i="5"/>
  <c r="Q57" i="5"/>
  <c r="P57" i="5"/>
  <c r="E57" i="5"/>
  <c r="T57" i="5" s="1"/>
  <c r="S56" i="5"/>
  <c r="R56" i="5"/>
  <c r="Q56" i="5"/>
  <c r="P56" i="5"/>
  <c r="E56" i="5"/>
  <c r="U56" i="5" s="1"/>
  <c r="S55" i="5"/>
  <c r="R55" i="5"/>
  <c r="Q55" i="5"/>
  <c r="P55" i="5"/>
  <c r="E55" i="5"/>
  <c r="V53" i="5"/>
  <c r="O53" i="5"/>
  <c r="N53" i="5"/>
  <c r="M53" i="5"/>
  <c r="S53" i="5" s="1"/>
  <c r="L53" i="5"/>
  <c r="R53" i="5" s="1"/>
  <c r="K53" i="5"/>
  <c r="J53" i="5"/>
  <c r="I53" i="5"/>
  <c r="H53" i="5"/>
  <c r="G53" i="5"/>
  <c r="F53" i="5"/>
  <c r="C53" i="5"/>
  <c r="B53" i="5"/>
  <c r="T52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U50" i="5"/>
  <c r="S50" i="5"/>
  <c r="R50" i="5"/>
  <c r="Q50" i="5"/>
  <c r="P50" i="5"/>
  <c r="E50" i="5"/>
  <c r="T50" i="5" s="1"/>
  <c r="U49" i="5"/>
  <c r="T49" i="5"/>
  <c r="S49" i="5"/>
  <c r="R49" i="5"/>
  <c r="Q49" i="5"/>
  <c r="P49" i="5"/>
  <c r="E49" i="5"/>
  <c r="S48" i="5"/>
  <c r="R48" i="5"/>
  <c r="Q48" i="5"/>
  <c r="P48" i="5"/>
  <c r="E48" i="5"/>
  <c r="S47" i="5"/>
  <c r="R47" i="5"/>
  <c r="Q47" i="5"/>
  <c r="P47" i="5"/>
  <c r="E47" i="5"/>
  <c r="S46" i="5"/>
  <c r="R46" i="5"/>
  <c r="Q46" i="5"/>
  <c r="P46" i="5"/>
  <c r="E46" i="5"/>
  <c r="T46" i="5" s="1"/>
  <c r="S45" i="5"/>
  <c r="R45" i="5"/>
  <c r="Q45" i="5"/>
  <c r="P45" i="5"/>
  <c r="E45" i="5"/>
  <c r="U45" i="5" s="1"/>
  <c r="S44" i="5"/>
  <c r="R44" i="5"/>
  <c r="Q44" i="5"/>
  <c r="P44" i="5"/>
  <c r="E44" i="5"/>
  <c r="U44" i="5" s="1"/>
  <c r="U43" i="5"/>
  <c r="T43" i="5"/>
  <c r="S43" i="5"/>
  <c r="R43" i="5"/>
  <c r="Q43" i="5"/>
  <c r="P43" i="5"/>
  <c r="E43" i="5"/>
  <c r="S42" i="5"/>
  <c r="R42" i="5"/>
  <c r="Q42" i="5"/>
  <c r="P42" i="5"/>
  <c r="E42" i="5"/>
  <c r="V40" i="5"/>
  <c r="O40" i="5"/>
  <c r="S40" i="5" s="1"/>
  <c r="N40" i="5"/>
  <c r="M40" i="5"/>
  <c r="L40" i="5"/>
  <c r="R40" i="5" s="1"/>
  <c r="K40" i="5"/>
  <c r="J40" i="5"/>
  <c r="I40" i="5"/>
  <c r="H40" i="5"/>
  <c r="G40" i="5"/>
  <c r="F40" i="5"/>
  <c r="C40" i="5"/>
  <c r="B40" i="5"/>
  <c r="E40" i="5" s="1"/>
  <c r="U39" i="5"/>
  <c r="T39" i="5"/>
  <c r="S39" i="5"/>
  <c r="R39" i="5"/>
  <c r="Q39" i="5"/>
  <c r="P39" i="5"/>
  <c r="E39" i="5"/>
  <c r="U38" i="5"/>
  <c r="S38" i="5"/>
  <c r="R38" i="5"/>
  <c r="Q38" i="5"/>
  <c r="P38" i="5"/>
  <c r="T38" i="5" s="1"/>
  <c r="E38" i="5"/>
  <c r="T37" i="5"/>
  <c r="S37" i="5"/>
  <c r="R37" i="5"/>
  <c r="Q37" i="5"/>
  <c r="P37" i="5"/>
  <c r="E37" i="5"/>
  <c r="U37" i="5" s="1"/>
  <c r="S36" i="5"/>
  <c r="R36" i="5"/>
  <c r="Q36" i="5"/>
  <c r="P36" i="5"/>
  <c r="E36" i="5"/>
  <c r="S35" i="5"/>
  <c r="R35" i="5"/>
  <c r="Q35" i="5"/>
  <c r="P35" i="5"/>
  <c r="E35" i="5"/>
  <c r="V33" i="5"/>
  <c r="O33" i="5"/>
  <c r="N33" i="5"/>
  <c r="M33" i="5"/>
  <c r="L33" i="5"/>
  <c r="R33" i="5" s="1"/>
  <c r="K33" i="5"/>
  <c r="J33" i="5"/>
  <c r="I33" i="5"/>
  <c r="H33" i="5"/>
  <c r="P33" i="5" s="1"/>
  <c r="G33" i="5"/>
  <c r="F33" i="5"/>
  <c r="C33" i="5"/>
  <c r="B33" i="5"/>
  <c r="E33" i="5" s="1"/>
  <c r="S32" i="5"/>
  <c r="R32" i="5"/>
  <c r="Q32" i="5"/>
  <c r="P32" i="5"/>
  <c r="E32" i="5"/>
  <c r="V30" i="5"/>
  <c r="O30" i="5"/>
  <c r="N30" i="5"/>
  <c r="M30" i="5"/>
  <c r="S30" i="5" s="1"/>
  <c r="L30" i="5"/>
  <c r="R30" i="5" s="1"/>
  <c r="K30" i="5"/>
  <c r="J30" i="5"/>
  <c r="I30" i="5"/>
  <c r="H30" i="5"/>
  <c r="G30" i="5"/>
  <c r="F30" i="5"/>
  <c r="C30" i="5"/>
  <c r="B30" i="5"/>
  <c r="E30" i="5" s="1"/>
  <c r="U29" i="5"/>
  <c r="T29" i="5"/>
  <c r="S29" i="5"/>
  <c r="R29" i="5"/>
  <c r="Q29" i="5"/>
  <c r="P29" i="5"/>
  <c r="E29" i="5"/>
  <c r="S28" i="5"/>
  <c r="R28" i="5"/>
  <c r="Q28" i="5"/>
  <c r="P28" i="5"/>
  <c r="E28" i="5"/>
  <c r="U28" i="5" s="1"/>
  <c r="S27" i="5"/>
  <c r="R27" i="5"/>
  <c r="Q27" i="5"/>
  <c r="P27" i="5"/>
  <c r="E27" i="5"/>
  <c r="U27" i="5" s="1"/>
  <c r="S26" i="5"/>
  <c r="R26" i="5"/>
  <c r="Q26" i="5"/>
  <c r="P26" i="5"/>
  <c r="E26" i="5"/>
  <c r="T26" i="5" s="1"/>
  <c r="V24" i="5"/>
  <c r="O24" i="5"/>
  <c r="N24" i="5"/>
  <c r="M24" i="5"/>
  <c r="S24" i="5" s="1"/>
  <c r="L24" i="5"/>
  <c r="R24" i="5" s="1"/>
  <c r="K24" i="5"/>
  <c r="J24" i="5"/>
  <c r="I24" i="5"/>
  <c r="H24" i="5"/>
  <c r="G24" i="5"/>
  <c r="F24" i="5"/>
  <c r="C24" i="5"/>
  <c r="B24" i="5"/>
  <c r="E24" i="5" s="1"/>
  <c r="S23" i="5"/>
  <c r="R23" i="5"/>
  <c r="Q23" i="5"/>
  <c r="P23" i="5"/>
  <c r="E23" i="5"/>
  <c r="U23" i="5" s="1"/>
  <c r="U22" i="5"/>
  <c r="S22" i="5"/>
  <c r="R22" i="5"/>
  <c r="Q22" i="5"/>
  <c r="P22" i="5"/>
  <c r="E22" i="5"/>
  <c r="T22" i="5" s="1"/>
  <c r="S21" i="5"/>
  <c r="R21" i="5"/>
  <c r="Q21" i="5"/>
  <c r="P21" i="5"/>
  <c r="E21" i="5"/>
  <c r="U21" i="5" s="1"/>
  <c r="U20" i="5"/>
  <c r="S20" i="5"/>
  <c r="R20" i="5"/>
  <c r="Q20" i="5"/>
  <c r="P20" i="5"/>
  <c r="E20" i="5"/>
  <c r="T20" i="5" s="1"/>
  <c r="S19" i="5"/>
  <c r="R19" i="5"/>
  <c r="Q19" i="5"/>
  <c r="P19" i="5"/>
  <c r="E19" i="5"/>
  <c r="T18" i="5"/>
  <c r="S18" i="5"/>
  <c r="R18" i="5"/>
  <c r="Q18" i="5"/>
  <c r="P18" i="5"/>
  <c r="E18" i="5"/>
  <c r="U18" i="5" s="1"/>
  <c r="U17" i="5"/>
  <c r="T17" i="5"/>
  <c r="S17" i="5"/>
  <c r="R17" i="5"/>
  <c r="Q17" i="5"/>
  <c r="P17" i="5"/>
  <c r="E17" i="5"/>
  <c r="V15" i="5"/>
  <c r="O15" i="5"/>
  <c r="S15" i="5" s="1"/>
  <c r="N15" i="5"/>
  <c r="M15" i="5"/>
  <c r="L15" i="5"/>
  <c r="K15" i="5"/>
  <c r="J15" i="5"/>
  <c r="I15" i="5"/>
  <c r="H15" i="5"/>
  <c r="G15" i="5"/>
  <c r="F15" i="5"/>
  <c r="C15" i="5"/>
  <c r="B15" i="5"/>
  <c r="S14" i="5"/>
  <c r="R14" i="5"/>
  <c r="Q14" i="5"/>
  <c r="P14" i="5"/>
  <c r="E14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T10" i="5" s="1"/>
  <c r="T9" i="5"/>
  <c r="S9" i="5"/>
  <c r="R9" i="5"/>
  <c r="Q9" i="5"/>
  <c r="P9" i="5"/>
  <c r="E9" i="5"/>
  <c r="U9" i="5" s="1"/>
  <c r="S94" i="4"/>
  <c r="R94" i="4"/>
  <c r="Q94" i="4"/>
  <c r="P94" i="4"/>
  <c r="E94" i="4"/>
  <c r="T94" i="4" s="1"/>
  <c r="S93" i="4"/>
  <c r="R93" i="4"/>
  <c r="Q93" i="4"/>
  <c r="P93" i="4"/>
  <c r="E93" i="4"/>
  <c r="U93" i="4" s="1"/>
  <c r="S92" i="4"/>
  <c r="R92" i="4"/>
  <c r="Q92" i="4"/>
  <c r="P92" i="4"/>
  <c r="E92" i="4"/>
  <c r="U92" i="4" s="1"/>
  <c r="S91" i="4"/>
  <c r="R91" i="4"/>
  <c r="Q91" i="4"/>
  <c r="P91" i="4"/>
  <c r="E91" i="4"/>
  <c r="S90" i="4"/>
  <c r="R90" i="4"/>
  <c r="Q90" i="4"/>
  <c r="P90" i="4"/>
  <c r="E90" i="4"/>
  <c r="U90" i="4" s="1"/>
  <c r="S89" i="4"/>
  <c r="R89" i="4"/>
  <c r="Q89" i="4"/>
  <c r="P89" i="4"/>
  <c r="E89" i="4"/>
  <c r="U89" i="4" s="1"/>
  <c r="S88" i="4"/>
  <c r="R88" i="4"/>
  <c r="Q88" i="4"/>
  <c r="P88" i="4"/>
  <c r="E88" i="4"/>
  <c r="T88" i="4" s="1"/>
  <c r="S87" i="4"/>
  <c r="R87" i="4"/>
  <c r="Q87" i="4"/>
  <c r="P87" i="4"/>
  <c r="E87" i="4"/>
  <c r="U87" i="4" s="1"/>
  <c r="V73" i="4"/>
  <c r="O73" i="4"/>
  <c r="N73" i="4"/>
  <c r="M73" i="4"/>
  <c r="L73" i="4"/>
  <c r="R73" i="4" s="1"/>
  <c r="K73" i="4"/>
  <c r="J73" i="4"/>
  <c r="I73" i="4"/>
  <c r="H73" i="4"/>
  <c r="G73" i="4"/>
  <c r="F73" i="4"/>
  <c r="C73" i="4"/>
  <c r="B73" i="4"/>
  <c r="V72" i="4"/>
  <c r="O72" i="4"/>
  <c r="N72" i="4"/>
  <c r="R72" i="4" s="1"/>
  <c r="M72" i="4"/>
  <c r="S72" i="4" s="1"/>
  <c r="L72" i="4"/>
  <c r="K72" i="4"/>
  <c r="J72" i="4"/>
  <c r="I72" i="4"/>
  <c r="H72" i="4"/>
  <c r="G72" i="4"/>
  <c r="F72" i="4"/>
  <c r="E72" i="4"/>
  <c r="C72" i="4"/>
  <c r="B72" i="4"/>
  <c r="V71" i="4"/>
  <c r="O71" i="4"/>
  <c r="N71" i="4"/>
  <c r="M71" i="4"/>
  <c r="L71" i="4"/>
  <c r="R71" i="4" s="1"/>
  <c r="K71" i="4"/>
  <c r="J71" i="4"/>
  <c r="I71" i="4"/>
  <c r="Q71" i="4" s="1"/>
  <c r="H71" i="4"/>
  <c r="G71" i="4"/>
  <c r="F71" i="4"/>
  <c r="C71" i="4"/>
  <c r="B71" i="4"/>
  <c r="E71" i="4" s="1"/>
  <c r="T70" i="4"/>
  <c r="S70" i="4"/>
  <c r="R70" i="4"/>
  <c r="Q70" i="4"/>
  <c r="P70" i="4"/>
  <c r="E70" i="4"/>
  <c r="U70" i="4" s="1"/>
  <c r="S69" i="4"/>
  <c r="R69" i="4"/>
  <c r="Q69" i="4"/>
  <c r="P69" i="4"/>
  <c r="E69" i="4"/>
  <c r="V67" i="4"/>
  <c r="O67" i="4"/>
  <c r="N67" i="4"/>
  <c r="M67" i="4"/>
  <c r="L67" i="4"/>
  <c r="R67" i="4" s="1"/>
  <c r="K67" i="4"/>
  <c r="J67" i="4"/>
  <c r="I67" i="4"/>
  <c r="H67" i="4"/>
  <c r="G67" i="4"/>
  <c r="F67" i="4"/>
  <c r="C67" i="4"/>
  <c r="B67" i="4"/>
  <c r="V66" i="4"/>
  <c r="O66" i="4"/>
  <c r="N66" i="4"/>
  <c r="M66" i="4"/>
  <c r="S66" i="4" s="1"/>
  <c r="L66" i="4"/>
  <c r="R66" i="4" s="1"/>
  <c r="K66" i="4"/>
  <c r="J66" i="4"/>
  <c r="I66" i="4"/>
  <c r="H66" i="4"/>
  <c r="G66" i="4"/>
  <c r="F66" i="4"/>
  <c r="C66" i="4"/>
  <c r="E66" i="4" s="1"/>
  <c r="B66" i="4"/>
  <c r="U65" i="4"/>
  <c r="S65" i="4"/>
  <c r="R65" i="4"/>
  <c r="Q65" i="4"/>
  <c r="P65" i="4"/>
  <c r="E65" i="4"/>
  <c r="T65" i="4" s="1"/>
  <c r="T64" i="4"/>
  <c r="S64" i="4"/>
  <c r="R64" i="4"/>
  <c r="Q64" i="4"/>
  <c r="P64" i="4"/>
  <c r="E64" i="4"/>
  <c r="U64" i="4" s="1"/>
  <c r="S63" i="4"/>
  <c r="R63" i="4"/>
  <c r="Q63" i="4"/>
  <c r="P63" i="4"/>
  <c r="E63" i="4"/>
  <c r="T63" i="4" s="1"/>
  <c r="S62" i="4"/>
  <c r="R62" i="4"/>
  <c r="Q62" i="4"/>
  <c r="P62" i="4"/>
  <c r="E62" i="4"/>
  <c r="S61" i="4"/>
  <c r="R61" i="4"/>
  <c r="Q61" i="4"/>
  <c r="P61" i="4"/>
  <c r="E61" i="4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C59" i="4"/>
  <c r="B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U56" i="4" s="1"/>
  <c r="S55" i="4"/>
  <c r="R55" i="4"/>
  <c r="Q55" i="4"/>
  <c r="P55" i="4"/>
  <c r="E55" i="4"/>
  <c r="T55" i="4" s="1"/>
  <c r="V53" i="4"/>
  <c r="S53" i="4"/>
  <c r="O53" i="4"/>
  <c r="N53" i="4"/>
  <c r="M53" i="4"/>
  <c r="L53" i="4"/>
  <c r="R53" i="4" s="1"/>
  <c r="K53" i="4"/>
  <c r="J53" i="4"/>
  <c r="I53" i="4"/>
  <c r="Q53" i="4" s="1"/>
  <c r="H53" i="4"/>
  <c r="G53" i="4"/>
  <c r="F53" i="4"/>
  <c r="C53" i="4"/>
  <c r="B53" i="4"/>
  <c r="T52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S48" i="4"/>
  <c r="R48" i="4"/>
  <c r="Q48" i="4"/>
  <c r="P48" i="4"/>
  <c r="E48" i="4"/>
  <c r="U48" i="4" s="1"/>
  <c r="S47" i="4"/>
  <c r="R47" i="4"/>
  <c r="Q47" i="4"/>
  <c r="P47" i="4"/>
  <c r="E47" i="4"/>
  <c r="U47" i="4" s="1"/>
  <c r="T46" i="4"/>
  <c r="S46" i="4"/>
  <c r="R46" i="4"/>
  <c r="Q46" i="4"/>
  <c r="P46" i="4"/>
  <c r="E46" i="4"/>
  <c r="U46" i="4" s="1"/>
  <c r="S45" i="4"/>
  <c r="R45" i="4"/>
  <c r="Q45" i="4"/>
  <c r="P45" i="4"/>
  <c r="E45" i="4"/>
  <c r="U45" i="4" s="1"/>
  <c r="S44" i="4"/>
  <c r="R44" i="4"/>
  <c r="Q44" i="4"/>
  <c r="P44" i="4"/>
  <c r="E44" i="4"/>
  <c r="U44" i="4" s="1"/>
  <c r="U43" i="4"/>
  <c r="S43" i="4"/>
  <c r="R43" i="4"/>
  <c r="Q43" i="4"/>
  <c r="P43" i="4"/>
  <c r="E43" i="4"/>
  <c r="S42" i="4"/>
  <c r="R42" i="4"/>
  <c r="Q42" i="4"/>
  <c r="P42" i="4"/>
  <c r="E42" i="4"/>
  <c r="U42" i="4" s="1"/>
  <c r="V40" i="4"/>
  <c r="O40" i="4"/>
  <c r="S40" i="4" s="1"/>
  <c r="N40" i="4"/>
  <c r="M40" i="4"/>
  <c r="L40" i="4"/>
  <c r="R40" i="4" s="1"/>
  <c r="K40" i="4"/>
  <c r="J40" i="4"/>
  <c r="I40" i="4"/>
  <c r="H40" i="4"/>
  <c r="G40" i="4"/>
  <c r="F40" i="4"/>
  <c r="C40" i="4"/>
  <c r="B40" i="4"/>
  <c r="E40" i="4" s="1"/>
  <c r="U39" i="4"/>
  <c r="S39" i="4"/>
  <c r="R39" i="4"/>
  <c r="Q39" i="4"/>
  <c r="P39" i="4"/>
  <c r="E39" i="4"/>
  <c r="T39" i="4" s="1"/>
  <c r="S38" i="4"/>
  <c r="R38" i="4"/>
  <c r="Q38" i="4"/>
  <c r="P38" i="4"/>
  <c r="E38" i="4"/>
  <c r="T38" i="4" s="1"/>
  <c r="T37" i="4"/>
  <c r="S37" i="4"/>
  <c r="R37" i="4"/>
  <c r="Q37" i="4"/>
  <c r="P37" i="4"/>
  <c r="E37" i="4"/>
  <c r="U37" i="4" s="1"/>
  <c r="S36" i="4"/>
  <c r="R36" i="4"/>
  <c r="Q36" i="4"/>
  <c r="P36" i="4"/>
  <c r="E36" i="4"/>
  <c r="T36" i="4" s="1"/>
  <c r="S35" i="4"/>
  <c r="R35" i="4"/>
  <c r="Q35" i="4"/>
  <c r="P35" i="4"/>
  <c r="E35" i="4"/>
  <c r="V33" i="4"/>
  <c r="O33" i="4"/>
  <c r="N33" i="4"/>
  <c r="M33" i="4"/>
  <c r="S33" i="4" s="1"/>
  <c r="L33" i="4"/>
  <c r="R33" i="4" s="1"/>
  <c r="K33" i="4"/>
  <c r="J33" i="4"/>
  <c r="I33" i="4"/>
  <c r="H33" i="4"/>
  <c r="G33" i="4"/>
  <c r="F33" i="4"/>
  <c r="C33" i="4"/>
  <c r="B33" i="4"/>
  <c r="E33" i="4" s="1"/>
  <c r="S32" i="4"/>
  <c r="R32" i="4"/>
  <c r="Q32" i="4"/>
  <c r="U32" i="4" s="1"/>
  <c r="P32" i="4"/>
  <c r="E32" i="4"/>
  <c r="V30" i="4"/>
  <c r="S30" i="4"/>
  <c r="O30" i="4"/>
  <c r="N30" i="4"/>
  <c r="M30" i="4"/>
  <c r="L30" i="4"/>
  <c r="R30" i="4" s="1"/>
  <c r="K30" i="4"/>
  <c r="J30" i="4"/>
  <c r="I30" i="4"/>
  <c r="H30" i="4"/>
  <c r="G30" i="4"/>
  <c r="F30" i="4"/>
  <c r="C30" i="4"/>
  <c r="B30" i="4"/>
  <c r="E30" i="4" s="1"/>
  <c r="T29" i="4"/>
  <c r="S29" i="4"/>
  <c r="R29" i="4"/>
  <c r="Q29" i="4"/>
  <c r="P29" i="4"/>
  <c r="E29" i="4"/>
  <c r="U29" i="4" s="1"/>
  <c r="S28" i="4"/>
  <c r="R28" i="4"/>
  <c r="Q28" i="4"/>
  <c r="P28" i="4"/>
  <c r="E28" i="4"/>
  <c r="T28" i="4" s="1"/>
  <c r="S27" i="4"/>
  <c r="R27" i="4"/>
  <c r="Q27" i="4"/>
  <c r="P27" i="4"/>
  <c r="E27" i="4"/>
  <c r="U27" i="4" s="1"/>
  <c r="S26" i="4"/>
  <c r="R26" i="4"/>
  <c r="Q26" i="4"/>
  <c r="P26" i="4"/>
  <c r="E26" i="4"/>
  <c r="U26" i="4" s="1"/>
  <c r="V24" i="4"/>
  <c r="O24" i="4"/>
  <c r="N24" i="4"/>
  <c r="M24" i="4"/>
  <c r="S24" i="4" s="1"/>
  <c r="L24" i="4"/>
  <c r="R24" i="4" s="1"/>
  <c r="K24" i="4"/>
  <c r="J24" i="4"/>
  <c r="I24" i="4"/>
  <c r="Q24" i="4" s="1"/>
  <c r="H24" i="4"/>
  <c r="G24" i="4"/>
  <c r="F24" i="4"/>
  <c r="C24" i="4"/>
  <c r="B24" i="4"/>
  <c r="S23" i="4"/>
  <c r="R23" i="4"/>
  <c r="Q23" i="4"/>
  <c r="P23" i="4"/>
  <c r="E23" i="4"/>
  <c r="U23" i="4" s="1"/>
  <c r="U22" i="4"/>
  <c r="T22" i="4"/>
  <c r="S22" i="4"/>
  <c r="R22" i="4"/>
  <c r="Q22" i="4"/>
  <c r="P22" i="4"/>
  <c r="E22" i="4"/>
  <c r="S21" i="4"/>
  <c r="R21" i="4"/>
  <c r="Q21" i="4"/>
  <c r="P21" i="4"/>
  <c r="E21" i="4"/>
  <c r="S20" i="4"/>
  <c r="R20" i="4"/>
  <c r="Q20" i="4"/>
  <c r="P20" i="4"/>
  <c r="E20" i="4"/>
  <c r="U20" i="4" s="1"/>
  <c r="S19" i="4"/>
  <c r="R19" i="4"/>
  <c r="Q19" i="4"/>
  <c r="P19" i="4"/>
  <c r="E19" i="4"/>
  <c r="T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V15" i="4"/>
  <c r="O15" i="4"/>
  <c r="N15" i="4"/>
  <c r="M15" i="4"/>
  <c r="L15" i="4"/>
  <c r="R15" i="4" s="1"/>
  <c r="K15" i="4"/>
  <c r="J15" i="4"/>
  <c r="I15" i="4"/>
  <c r="H15" i="4"/>
  <c r="G15" i="4"/>
  <c r="F15" i="4"/>
  <c r="C15" i="4"/>
  <c r="B15" i="4"/>
  <c r="E15" i="4" s="1"/>
  <c r="S14" i="4"/>
  <c r="R14" i="4"/>
  <c r="Q14" i="4"/>
  <c r="P14" i="4"/>
  <c r="E14" i="4"/>
  <c r="U14" i="4" s="1"/>
  <c r="S13" i="4"/>
  <c r="R13" i="4"/>
  <c r="Q13" i="4"/>
  <c r="P13" i="4"/>
  <c r="E13" i="4"/>
  <c r="U13" i="4" s="1"/>
  <c r="U12" i="4"/>
  <c r="T12" i="4"/>
  <c r="S12" i="4"/>
  <c r="R12" i="4"/>
  <c r="Q12" i="4"/>
  <c r="P12" i="4"/>
  <c r="E12" i="4"/>
  <c r="S11" i="4"/>
  <c r="R11" i="4"/>
  <c r="Q11" i="4"/>
  <c r="P11" i="4"/>
  <c r="E11" i="4"/>
  <c r="U11" i="4" s="1"/>
  <c r="U10" i="4"/>
  <c r="T10" i="4"/>
  <c r="S10" i="4"/>
  <c r="R10" i="4"/>
  <c r="Q10" i="4"/>
  <c r="P10" i="4"/>
  <c r="E10" i="4"/>
  <c r="S9" i="4"/>
  <c r="R9" i="4"/>
  <c r="Q9" i="4"/>
  <c r="P9" i="4"/>
  <c r="E9" i="4"/>
  <c r="T9" i="4" s="1"/>
  <c r="T94" i="3"/>
  <c r="S94" i="3"/>
  <c r="R94" i="3"/>
  <c r="Q94" i="3"/>
  <c r="P94" i="3"/>
  <c r="E94" i="3"/>
  <c r="U94" i="3" s="1"/>
  <c r="S93" i="3"/>
  <c r="R93" i="3"/>
  <c r="Q93" i="3"/>
  <c r="P93" i="3"/>
  <c r="E93" i="3"/>
  <c r="T93" i="3" s="1"/>
  <c r="S92" i="3"/>
  <c r="R92" i="3"/>
  <c r="Q92" i="3"/>
  <c r="P92" i="3"/>
  <c r="E92" i="3"/>
  <c r="U92" i="3" s="1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T88" i="3"/>
  <c r="S88" i="3"/>
  <c r="R88" i="3"/>
  <c r="Q88" i="3"/>
  <c r="P88" i="3"/>
  <c r="E88" i="3"/>
  <c r="U88" i="3" s="1"/>
  <c r="S87" i="3"/>
  <c r="R87" i="3"/>
  <c r="Q87" i="3"/>
  <c r="P87" i="3"/>
  <c r="E87" i="3"/>
  <c r="T87" i="3" s="1"/>
  <c r="V73" i="3"/>
  <c r="O73" i="3"/>
  <c r="N73" i="3"/>
  <c r="M73" i="3"/>
  <c r="L73" i="3"/>
  <c r="R73" i="3" s="1"/>
  <c r="K73" i="3"/>
  <c r="J73" i="3"/>
  <c r="I73" i="3"/>
  <c r="H73" i="3"/>
  <c r="G73" i="3"/>
  <c r="F73" i="3"/>
  <c r="C73" i="3"/>
  <c r="B73" i="3"/>
  <c r="E73" i="3" s="1"/>
  <c r="V72" i="3"/>
  <c r="O72" i="3"/>
  <c r="N72" i="3"/>
  <c r="M72" i="3"/>
  <c r="S72" i="3" s="1"/>
  <c r="L72" i="3"/>
  <c r="R72" i="3" s="1"/>
  <c r="K72" i="3"/>
  <c r="J72" i="3"/>
  <c r="I72" i="3"/>
  <c r="Q72" i="3" s="1"/>
  <c r="H72" i="3"/>
  <c r="G72" i="3"/>
  <c r="F72" i="3"/>
  <c r="E72" i="3"/>
  <c r="C72" i="3"/>
  <c r="B72" i="3"/>
  <c r="V71" i="3"/>
  <c r="O71" i="3"/>
  <c r="N71" i="3"/>
  <c r="M71" i="3"/>
  <c r="L71" i="3"/>
  <c r="R71" i="3" s="1"/>
  <c r="K71" i="3"/>
  <c r="J71" i="3"/>
  <c r="I71" i="3"/>
  <c r="H71" i="3"/>
  <c r="P71" i="3" s="1"/>
  <c r="G71" i="3"/>
  <c r="F71" i="3"/>
  <c r="C71" i="3"/>
  <c r="B71" i="3"/>
  <c r="E71" i="3" s="1"/>
  <c r="S70" i="3"/>
  <c r="R70" i="3"/>
  <c r="Q70" i="3"/>
  <c r="P70" i="3"/>
  <c r="E70" i="3"/>
  <c r="U70" i="3" s="1"/>
  <c r="S69" i="3"/>
  <c r="R69" i="3"/>
  <c r="Q69" i="3"/>
  <c r="P69" i="3"/>
  <c r="E69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E67" i="3" s="1"/>
  <c r="V66" i="3"/>
  <c r="O66" i="3"/>
  <c r="N66" i="3"/>
  <c r="M66" i="3"/>
  <c r="S66" i="3" s="1"/>
  <c r="L66" i="3"/>
  <c r="R66" i="3" s="1"/>
  <c r="K66" i="3"/>
  <c r="J66" i="3"/>
  <c r="I66" i="3"/>
  <c r="H66" i="3"/>
  <c r="G66" i="3"/>
  <c r="F66" i="3"/>
  <c r="C66" i="3"/>
  <c r="B66" i="3"/>
  <c r="S65" i="3"/>
  <c r="R65" i="3"/>
  <c r="Q65" i="3"/>
  <c r="P65" i="3"/>
  <c r="E65" i="3"/>
  <c r="U65" i="3" s="1"/>
  <c r="U64" i="3"/>
  <c r="S64" i="3"/>
  <c r="R64" i="3"/>
  <c r="Q64" i="3"/>
  <c r="P64" i="3"/>
  <c r="E64" i="3"/>
  <c r="T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U61" i="3"/>
  <c r="S61" i="3"/>
  <c r="R61" i="3"/>
  <c r="Q61" i="3"/>
  <c r="P61" i="3"/>
  <c r="E61" i="3"/>
  <c r="T61" i="3" s="1"/>
  <c r="V59" i="3"/>
  <c r="O59" i="3"/>
  <c r="N59" i="3"/>
  <c r="M59" i="3"/>
  <c r="S59" i="3" s="1"/>
  <c r="L59" i="3"/>
  <c r="R59" i="3" s="1"/>
  <c r="K59" i="3"/>
  <c r="J59" i="3"/>
  <c r="I59" i="3"/>
  <c r="H59" i="3"/>
  <c r="G59" i="3"/>
  <c r="F59" i="3"/>
  <c r="C59" i="3"/>
  <c r="B59" i="3"/>
  <c r="E59" i="3" s="1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U55" i="3"/>
  <c r="S55" i="3"/>
  <c r="R55" i="3"/>
  <c r="Q55" i="3"/>
  <c r="P55" i="3"/>
  <c r="E55" i="3"/>
  <c r="T55" i="3" s="1"/>
  <c r="V53" i="3"/>
  <c r="O53" i="3"/>
  <c r="N53" i="3"/>
  <c r="M53" i="3"/>
  <c r="S53" i="3" s="1"/>
  <c r="L53" i="3"/>
  <c r="R53" i="3" s="1"/>
  <c r="K53" i="3"/>
  <c r="J53" i="3"/>
  <c r="I53" i="3"/>
  <c r="H53" i="3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U51" i="3" s="1"/>
  <c r="U50" i="3"/>
  <c r="S50" i="3"/>
  <c r="R50" i="3"/>
  <c r="Q50" i="3"/>
  <c r="P50" i="3"/>
  <c r="E50" i="3"/>
  <c r="T50" i="3" s="1"/>
  <c r="S49" i="3"/>
  <c r="R49" i="3"/>
  <c r="Q49" i="3"/>
  <c r="P49" i="3"/>
  <c r="E49" i="3"/>
  <c r="U49" i="3" s="1"/>
  <c r="U48" i="3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U45" i="3"/>
  <c r="S45" i="3"/>
  <c r="R45" i="3"/>
  <c r="Q45" i="3"/>
  <c r="P45" i="3"/>
  <c r="E45" i="3"/>
  <c r="T45" i="3" s="1"/>
  <c r="S44" i="3"/>
  <c r="R44" i="3"/>
  <c r="Q44" i="3"/>
  <c r="P44" i="3"/>
  <c r="E44" i="3"/>
  <c r="U44" i="3" s="1"/>
  <c r="U43" i="3"/>
  <c r="S43" i="3"/>
  <c r="R43" i="3"/>
  <c r="Q43" i="3"/>
  <c r="P43" i="3"/>
  <c r="E43" i="3"/>
  <c r="T43" i="3" s="1"/>
  <c r="S42" i="3"/>
  <c r="R42" i="3"/>
  <c r="Q42" i="3"/>
  <c r="P42" i="3"/>
  <c r="E42" i="3"/>
  <c r="T42" i="3" s="1"/>
  <c r="V40" i="3"/>
  <c r="O40" i="3"/>
  <c r="S40" i="3" s="1"/>
  <c r="N40" i="3"/>
  <c r="M40" i="3"/>
  <c r="L40" i="3"/>
  <c r="R40" i="3" s="1"/>
  <c r="K40" i="3"/>
  <c r="J40" i="3"/>
  <c r="I40" i="3"/>
  <c r="H40" i="3"/>
  <c r="G40" i="3"/>
  <c r="F40" i="3"/>
  <c r="C40" i="3"/>
  <c r="B40" i="3"/>
  <c r="E40" i="3" s="1"/>
  <c r="U39" i="3"/>
  <c r="T39" i="3"/>
  <c r="S39" i="3"/>
  <c r="R39" i="3"/>
  <c r="Q39" i="3"/>
  <c r="P39" i="3"/>
  <c r="E39" i="3"/>
  <c r="U38" i="3"/>
  <c r="S38" i="3"/>
  <c r="R38" i="3"/>
  <c r="Q38" i="3"/>
  <c r="P38" i="3"/>
  <c r="E38" i="3"/>
  <c r="T38" i="3" s="1"/>
  <c r="S37" i="3"/>
  <c r="R37" i="3"/>
  <c r="Q37" i="3"/>
  <c r="P37" i="3"/>
  <c r="E37" i="3"/>
  <c r="U37" i="3" s="1"/>
  <c r="S36" i="3"/>
  <c r="R36" i="3"/>
  <c r="Q36" i="3"/>
  <c r="P36" i="3"/>
  <c r="E36" i="3"/>
  <c r="T36" i="3" s="1"/>
  <c r="S35" i="3"/>
  <c r="R35" i="3"/>
  <c r="Q35" i="3"/>
  <c r="P35" i="3"/>
  <c r="E35" i="3"/>
  <c r="V33" i="3"/>
  <c r="O33" i="3"/>
  <c r="N33" i="3"/>
  <c r="R33" i="3" s="1"/>
  <c r="M33" i="3"/>
  <c r="S33" i="3" s="1"/>
  <c r="L33" i="3"/>
  <c r="K33" i="3"/>
  <c r="J33" i="3"/>
  <c r="I33" i="3"/>
  <c r="H33" i="3"/>
  <c r="G33" i="3"/>
  <c r="F33" i="3"/>
  <c r="E33" i="3"/>
  <c r="C33" i="3"/>
  <c r="B33" i="3"/>
  <c r="S32" i="3"/>
  <c r="R32" i="3"/>
  <c r="Q32" i="3"/>
  <c r="P32" i="3"/>
  <c r="E32" i="3"/>
  <c r="T32" i="3" s="1"/>
  <c r="V30" i="3"/>
  <c r="O30" i="3"/>
  <c r="N30" i="3"/>
  <c r="M30" i="3"/>
  <c r="S30" i="3" s="1"/>
  <c r="L30" i="3"/>
  <c r="R30" i="3" s="1"/>
  <c r="K30" i="3"/>
  <c r="J30" i="3"/>
  <c r="I30" i="3"/>
  <c r="Q30" i="3" s="1"/>
  <c r="H30" i="3"/>
  <c r="G30" i="3"/>
  <c r="F30" i="3"/>
  <c r="C30" i="3"/>
  <c r="B30" i="3"/>
  <c r="S29" i="3"/>
  <c r="R29" i="3"/>
  <c r="Q29" i="3"/>
  <c r="P29" i="3"/>
  <c r="E29" i="3"/>
  <c r="U29" i="3" s="1"/>
  <c r="U28" i="3"/>
  <c r="S28" i="3"/>
  <c r="R28" i="3"/>
  <c r="Q28" i="3"/>
  <c r="P28" i="3"/>
  <c r="E28" i="3"/>
  <c r="T28" i="3" s="1"/>
  <c r="S27" i="3"/>
  <c r="R27" i="3"/>
  <c r="Q27" i="3"/>
  <c r="P27" i="3"/>
  <c r="E27" i="3"/>
  <c r="U27" i="3" s="1"/>
  <c r="S26" i="3"/>
  <c r="R26" i="3"/>
  <c r="Q26" i="3"/>
  <c r="P26" i="3"/>
  <c r="E26" i="3"/>
  <c r="U26" i="3" s="1"/>
  <c r="V24" i="3"/>
  <c r="O24" i="3"/>
  <c r="N24" i="3"/>
  <c r="M24" i="3"/>
  <c r="S24" i="3" s="1"/>
  <c r="L24" i="3"/>
  <c r="R24" i="3" s="1"/>
  <c r="K24" i="3"/>
  <c r="J24" i="3"/>
  <c r="I24" i="3"/>
  <c r="H24" i="3"/>
  <c r="G24" i="3"/>
  <c r="F24" i="3"/>
  <c r="C24" i="3"/>
  <c r="E24" i="3" s="1"/>
  <c r="B24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U21" i="3" s="1"/>
  <c r="P21" i="3"/>
  <c r="T21" i="3" s="1"/>
  <c r="E21" i="3"/>
  <c r="S20" i="3"/>
  <c r="R20" i="3"/>
  <c r="Q20" i="3"/>
  <c r="P20" i="3"/>
  <c r="E20" i="3"/>
  <c r="U19" i="3"/>
  <c r="T19" i="3"/>
  <c r="S19" i="3"/>
  <c r="R19" i="3"/>
  <c r="Q19" i="3"/>
  <c r="P19" i="3"/>
  <c r="E19" i="3"/>
  <c r="S18" i="3"/>
  <c r="R18" i="3"/>
  <c r="Q18" i="3"/>
  <c r="P18" i="3"/>
  <c r="E18" i="3"/>
  <c r="T18" i="3" s="1"/>
  <c r="T17" i="3"/>
  <c r="S17" i="3"/>
  <c r="R17" i="3"/>
  <c r="Q17" i="3"/>
  <c r="P17" i="3"/>
  <c r="E17" i="3"/>
  <c r="U17" i="3" s="1"/>
  <c r="V15" i="3"/>
  <c r="O15" i="3"/>
  <c r="N15" i="3"/>
  <c r="M15" i="3"/>
  <c r="L15" i="3"/>
  <c r="R15" i="3" s="1"/>
  <c r="K15" i="3"/>
  <c r="J15" i="3"/>
  <c r="I15" i="3"/>
  <c r="H15" i="3"/>
  <c r="G15" i="3"/>
  <c r="F15" i="3"/>
  <c r="C15" i="3"/>
  <c r="B15" i="3"/>
  <c r="U14" i="3"/>
  <c r="S14" i="3"/>
  <c r="R14" i="3"/>
  <c r="Q14" i="3"/>
  <c r="P14" i="3"/>
  <c r="E14" i="3"/>
  <c r="T14" i="3" s="1"/>
  <c r="S13" i="3"/>
  <c r="R13" i="3"/>
  <c r="Q13" i="3"/>
  <c r="P13" i="3"/>
  <c r="E13" i="3"/>
  <c r="U13" i="3" s="1"/>
  <c r="U12" i="3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E10" i="3"/>
  <c r="U10" i="3" s="1"/>
  <c r="U9" i="3"/>
  <c r="S9" i="3"/>
  <c r="R9" i="3"/>
  <c r="Q9" i="3"/>
  <c r="P9" i="3"/>
  <c r="E9" i="3"/>
  <c r="T9" i="3" s="1"/>
  <c r="S94" i="2"/>
  <c r="R94" i="2"/>
  <c r="Q94" i="2"/>
  <c r="P94" i="2"/>
  <c r="E94" i="2"/>
  <c r="U94" i="2" s="1"/>
  <c r="U93" i="2"/>
  <c r="T93" i="2"/>
  <c r="S93" i="2"/>
  <c r="R93" i="2"/>
  <c r="Q93" i="2"/>
  <c r="P93" i="2"/>
  <c r="E93" i="2"/>
  <c r="U92" i="2"/>
  <c r="S92" i="2"/>
  <c r="R92" i="2"/>
  <c r="Q92" i="2"/>
  <c r="P92" i="2"/>
  <c r="E92" i="2"/>
  <c r="T92" i="2" s="1"/>
  <c r="S91" i="2"/>
  <c r="R91" i="2"/>
  <c r="Q91" i="2"/>
  <c r="P91" i="2"/>
  <c r="E91" i="2"/>
  <c r="U91" i="2" s="1"/>
  <c r="S90" i="2"/>
  <c r="R90" i="2"/>
  <c r="Q90" i="2"/>
  <c r="P90" i="2"/>
  <c r="E90" i="2"/>
  <c r="T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U87" i="2"/>
  <c r="T87" i="2"/>
  <c r="S87" i="2"/>
  <c r="R87" i="2"/>
  <c r="Q87" i="2"/>
  <c r="P87" i="2"/>
  <c r="E87" i="2"/>
  <c r="V73" i="2"/>
  <c r="O73" i="2"/>
  <c r="S73" i="2" s="1"/>
  <c r="N73" i="2"/>
  <c r="M73" i="2"/>
  <c r="L73" i="2"/>
  <c r="K73" i="2"/>
  <c r="J73" i="2"/>
  <c r="I73" i="2"/>
  <c r="H73" i="2"/>
  <c r="G73" i="2"/>
  <c r="F73" i="2"/>
  <c r="C73" i="2"/>
  <c r="B73" i="2"/>
  <c r="E73" i="2" s="1"/>
  <c r="V72" i="2"/>
  <c r="O72" i="2"/>
  <c r="N72" i="2"/>
  <c r="M72" i="2"/>
  <c r="S72" i="2" s="1"/>
  <c r="L72" i="2"/>
  <c r="K72" i="2"/>
  <c r="J72" i="2"/>
  <c r="I72" i="2"/>
  <c r="Q72" i="2" s="1"/>
  <c r="H72" i="2"/>
  <c r="P72" i="2" s="1"/>
  <c r="G72" i="2"/>
  <c r="F72" i="2"/>
  <c r="C72" i="2"/>
  <c r="E72" i="2" s="1"/>
  <c r="B72" i="2"/>
  <c r="V71" i="2"/>
  <c r="R71" i="2"/>
  <c r="O71" i="2"/>
  <c r="N71" i="2"/>
  <c r="M71" i="2"/>
  <c r="L71" i="2"/>
  <c r="K71" i="2"/>
  <c r="J71" i="2"/>
  <c r="I71" i="2"/>
  <c r="H71" i="2"/>
  <c r="P71" i="2" s="1"/>
  <c r="G71" i="2"/>
  <c r="F71" i="2"/>
  <c r="C71" i="2"/>
  <c r="E71" i="2" s="1"/>
  <c r="B71" i="2"/>
  <c r="U70" i="2"/>
  <c r="S70" i="2"/>
  <c r="R70" i="2"/>
  <c r="Q70" i="2"/>
  <c r="P70" i="2"/>
  <c r="E70" i="2"/>
  <c r="T70" i="2" s="1"/>
  <c r="S69" i="2"/>
  <c r="R69" i="2"/>
  <c r="Q69" i="2"/>
  <c r="P69" i="2"/>
  <c r="E69" i="2"/>
  <c r="U69" i="2" s="1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V66" i="2"/>
  <c r="O66" i="2"/>
  <c r="N66" i="2"/>
  <c r="M66" i="2"/>
  <c r="S66" i="2" s="1"/>
  <c r="L66" i="2"/>
  <c r="R66" i="2" s="1"/>
  <c r="K66" i="2"/>
  <c r="J66" i="2"/>
  <c r="I66" i="2"/>
  <c r="H66" i="2"/>
  <c r="G66" i="2"/>
  <c r="F66" i="2"/>
  <c r="C66" i="2"/>
  <c r="B66" i="2"/>
  <c r="E66" i="2" s="1"/>
  <c r="S65" i="2"/>
  <c r="R65" i="2"/>
  <c r="Q65" i="2"/>
  <c r="P65" i="2"/>
  <c r="E65" i="2"/>
  <c r="U65" i="2" s="1"/>
  <c r="U64" i="2"/>
  <c r="T64" i="2"/>
  <c r="S64" i="2"/>
  <c r="R64" i="2"/>
  <c r="Q64" i="2"/>
  <c r="P64" i="2"/>
  <c r="E64" i="2"/>
  <c r="U63" i="2"/>
  <c r="S63" i="2"/>
  <c r="R63" i="2"/>
  <c r="Q63" i="2"/>
  <c r="P63" i="2"/>
  <c r="E63" i="2"/>
  <c r="T63" i="2" s="1"/>
  <c r="S62" i="2"/>
  <c r="R62" i="2"/>
  <c r="Q62" i="2"/>
  <c r="P62" i="2"/>
  <c r="E62" i="2"/>
  <c r="U62" i="2" s="1"/>
  <c r="S61" i="2"/>
  <c r="R61" i="2"/>
  <c r="Q61" i="2"/>
  <c r="P61" i="2"/>
  <c r="E61" i="2"/>
  <c r="T61" i="2" s="1"/>
  <c r="V59" i="2"/>
  <c r="O59" i="2"/>
  <c r="N59" i="2"/>
  <c r="M59" i="2"/>
  <c r="S59" i="2" s="1"/>
  <c r="L59" i="2"/>
  <c r="R59" i="2" s="1"/>
  <c r="K59" i="2"/>
  <c r="J59" i="2"/>
  <c r="I59" i="2"/>
  <c r="H59" i="2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S56" i="2"/>
  <c r="R56" i="2"/>
  <c r="Q56" i="2"/>
  <c r="P56" i="2"/>
  <c r="E56" i="2"/>
  <c r="U56" i="2" s="1"/>
  <c r="S55" i="2"/>
  <c r="R55" i="2"/>
  <c r="Q55" i="2"/>
  <c r="P55" i="2"/>
  <c r="E55" i="2"/>
  <c r="U55" i="2" s="1"/>
  <c r="V53" i="2"/>
  <c r="O53" i="2"/>
  <c r="N53" i="2"/>
  <c r="M53" i="2"/>
  <c r="S53" i="2" s="1"/>
  <c r="L53" i="2"/>
  <c r="R53" i="2" s="1"/>
  <c r="K53" i="2"/>
  <c r="J53" i="2"/>
  <c r="I53" i="2"/>
  <c r="H53" i="2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T47" i="2" s="1"/>
  <c r="S46" i="2"/>
  <c r="R46" i="2"/>
  <c r="Q46" i="2"/>
  <c r="P46" i="2"/>
  <c r="E46" i="2"/>
  <c r="U46" i="2" s="1"/>
  <c r="U45" i="2"/>
  <c r="S45" i="2"/>
  <c r="R45" i="2"/>
  <c r="Q45" i="2"/>
  <c r="P45" i="2"/>
  <c r="E45" i="2"/>
  <c r="T45" i="2" s="1"/>
  <c r="S44" i="2"/>
  <c r="R44" i="2"/>
  <c r="Q44" i="2"/>
  <c r="P44" i="2"/>
  <c r="E44" i="2"/>
  <c r="U44" i="2" s="1"/>
  <c r="S43" i="2"/>
  <c r="R43" i="2"/>
  <c r="Q43" i="2"/>
  <c r="P43" i="2"/>
  <c r="E43" i="2"/>
  <c r="S42" i="2"/>
  <c r="R42" i="2"/>
  <c r="Q42" i="2"/>
  <c r="P42" i="2"/>
  <c r="E42" i="2"/>
  <c r="U42" i="2" s="1"/>
  <c r="V40" i="2"/>
  <c r="O40" i="2"/>
  <c r="N40" i="2"/>
  <c r="M40" i="2"/>
  <c r="S40" i="2" s="1"/>
  <c r="L40" i="2"/>
  <c r="K40" i="2"/>
  <c r="J40" i="2"/>
  <c r="I40" i="2"/>
  <c r="Q40" i="2" s="1"/>
  <c r="H40" i="2"/>
  <c r="G40" i="2"/>
  <c r="F40" i="2"/>
  <c r="C40" i="2"/>
  <c r="B40" i="2"/>
  <c r="S39" i="2"/>
  <c r="R39" i="2"/>
  <c r="Q39" i="2"/>
  <c r="P39" i="2"/>
  <c r="E39" i="2"/>
  <c r="U39" i="2" s="1"/>
  <c r="U38" i="2"/>
  <c r="T38" i="2"/>
  <c r="S38" i="2"/>
  <c r="R38" i="2"/>
  <c r="Q38" i="2"/>
  <c r="P38" i="2"/>
  <c r="E38" i="2"/>
  <c r="S37" i="2"/>
  <c r="R37" i="2"/>
  <c r="Q37" i="2"/>
  <c r="P37" i="2"/>
  <c r="E37" i="2"/>
  <c r="U37" i="2" s="1"/>
  <c r="U36" i="2"/>
  <c r="T36" i="2"/>
  <c r="S36" i="2"/>
  <c r="R36" i="2"/>
  <c r="Q36" i="2"/>
  <c r="P36" i="2"/>
  <c r="E36" i="2"/>
  <c r="S35" i="2"/>
  <c r="R35" i="2"/>
  <c r="Q35" i="2"/>
  <c r="P35" i="2"/>
  <c r="E35" i="2"/>
  <c r="U35" i="2" s="1"/>
  <c r="V33" i="2"/>
  <c r="O33" i="2"/>
  <c r="N33" i="2"/>
  <c r="M33" i="2"/>
  <c r="S33" i="2" s="1"/>
  <c r="L33" i="2"/>
  <c r="R33" i="2" s="1"/>
  <c r="K33" i="2"/>
  <c r="J33" i="2"/>
  <c r="I33" i="2"/>
  <c r="H33" i="2"/>
  <c r="G33" i="2"/>
  <c r="F33" i="2"/>
  <c r="C33" i="2"/>
  <c r="B33" i="2"/>
  <c r="E33" i="2" s="1"/>
  <c r="S32" i="2"/>
  <c r="R32" i="2"/>
  <c r="Q32" i="2"/>
  <c r="U32" i="2" s="1"/>
  <c r="P32" i="2"/>
  <c r="T32" i="2" s="1"/>
  <c r="E32" i="2"/>
  <c r="V30" i="2"/>
  <c r="S30" i="2"/>
  <c r="O30" i="2"/>
  <c r="N30" i="2"/>
  <c r="M30" i="2"/>
  <c r="L30" i="2"/>
  <c r="R30" i="2" s="1"/>
  <c r="K30" i="2"/>
  <c r="J30" i="2"/>
  <c r="I30" i="2"/>
  <c r="H30" i="2"/>
  <c r="G30" i="2"/>
  <c r="F30" i="2"/>
  <c r="C30" i="2"/>
  <c r="B30" i="2"/>
  <c r="E30" i="2" s="1"/>
  <c r="S29" i="2"/>
  <c r="R29" i="2"/>
  <c r="Q29" i="2"/>
  <c r="P29" i="2"/>
  <c r="E29" i="2"/>
  <c r="U29" i="2" s="1"/>
  <c r="S28" i="2"/>
  <c r="R28" i="2"/>
  <c r="Q28" i="2"/>
  <c r="P28" i="2"/>
  <c r="E28" i="2"/>
  <c r="U28" i="2" s="1"/>
  <c r="U27" i="2"/>
  <c r="S27" i="2"/>
  <c r="R27" i="2"/>
  <c r="Q27" i="2"/>
  <c r="P27" i="2"/>
  <c r="E27" i="2"/>
  <c r="T27" i="2" s="1"/>
  <c r="S26" i="2"/>
  <c r="R26" i="2"/>
  <c r="Q26" i="2"/>
  <c r="P26" i="2"/>
  <c r="E26" i="2"/>
  <c r="U26" i="2" s="1"/>
  <c r="V24" i="2"/>
  <c r="R24" i="2"/>
  <c r="O24" i="2"/>
  <c r="N24" i="2"/>
  <c r="M24" i="2"/>
  <c r="S24" i="2" s="1"/>
  <c r="L24" i="2"/>
  <c r="K24" i="2"/>
  <c r="J24" i="2"/>
  <c r="I24" i="2"/>
  <c r="Q24" i="2" s="1"/>
  <c r="H24" i="2"/>
  <c r="G24" i="2"/>
  <c r="F24" i="2"/>
  <c r="C24" i="2"/>
  <c r="E24" i="2" s="1"/>
  <c r="B24" i="2"/>
  <c r="S23" i="2"/>
  <c r="R23" i="2"/>
  <c r="Q23" i="2"/>
  <c r="P23" i="2"/>
  <c r="E23" i="2"/>
  <c r="T23" i="2" s="1"/>
  <c r="T22" i="2"/>
  <c r="S22" i="2"/>
  <c r="R22" i="2"/>
  <c r="Q22" i="2"/>
  <c r="P22" i="2"/>
  <c r="E22" i="2"/>
  <c r="U22" i="2" s="1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U18" i="2" s="1"/>
  <c r="T17" i="2"/>
  <c r="S17" i="2"/>
  <c r="R17" i="2"/>
  <c r="Q17" i="2"/>
  <c r="P17" i="2"/>
  <c r="E17" i="2"/>
  <c r="U17" i="2" s="1"/>
  <c r="V15" i="2"/>
  <c r="R15" i="2"/>
  <c r="O15" i="2"/>
  <c r="N15" i="2"/>
  <c r="M15" i="2"/>
  <c r="S15" i="2" s="1"/>
  <c r="L15" i="2"/>
  <c r="K15" i="2"/>
  <c r="J15" i="2"/>
  <c r="I15" i="2"/>
  <c r="Q15" i="2" s="1"/>
  <c r="H15" i="2"/>
  <c r="P15" i="2" s="1"/>
  <c r="G15" i="2"/>
  <c r="F15" i="2"/>
  <c r="C15" i="2"/>
  <c r="E15" i="2" s="1"/>
  <c r="B15" i="2"/>
  <c r="T14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U12" i="2"/>
  <c r="T12" i="2"/>
  <c r="S12" i="2"/>
  <c r="R12" i="2"/>
  <c r="Q12" i="2"/>
  <c r="P12" i="2"/>
  <c r="E12" i="2"/>
  <c r="S11" i="2"/>
  <c r="R11" i="2"/>
  <c r="Q11" i="2"/>
  <c r="P11" i="2"/>
  <c r="E11" i="2"/>
  <c r="T11" i="2" s="1"/>
  <c r="T10" i="2"/>
  <c r="S10" i="2"/>
  <c r="R10" i="2"/>
  <c r="Q10" i="2"/>
  <c r="P10" i="2"/>
  <c r="E10" i="2"/>
  <c r="S9" i="2"/>
  <c r="R9" i="2"/>
  <c r="Q9" i="2"/>
  <c r="P9" i="2"/>
  <c r="E9" i="2"/>
  <c r="T9" i="2" s="1"/>
  <c r="S94" i="1"/>
  <c r="R94" i="1"/>
  <c r="Q94" i="1"/>
  <c r="P94" i="1"/>
  <c r="E94" i="1"/>
  <c r="U94" i="1" s="1"/>
  <c r="S93" i="1"/>
  <c r="R93" i="1"/>
  <c r="Q93" i="1"/>
  <c r="P93" i="1"/>
  <c r="E93" i="1"/>
  <c r="U93" i="1" s="1"/>
  <c r="T92" i="1"/>
  <c r="S92" i="1"/>
  <c r="R92" i="1"/>
  <c r="Q92" i="1"/>
  <c r="P92" i="1"/>
  <c r="E92" i="1"/>
  <c r="U92" i="1" s="1"/>
  <c r="S91" i="1"/>
  <c r="R91" i="1"/>
  <c r="Q91" i="1"/>
  <c r="P91" i="1"/>
  <c r="E91" i="1"/>
  <c r="U91" i="1" s="1"/>
  <c r="U90" i="1"/>
  <c r="T90" i="1"/>
  <c r="S90" i="1"/>
  <c r="R90" i="1"/>
  <c r="Q90" i="1"/>
  <c r="P90" i="1"/>
  <c r="E90" i="1"/>
  <c r="S89" i="1"/>
  <c r="R89" i="1"/>
  <c r="Q89" i="1"/>
  <c r="P89" i="1"/>
  <c r="E89" i="1"/>
  <c r="T89" i="1" s="1"/>
  <c r="T88" i="1"/>
  <c r="S88" i="1"/>
  <c r="R88" i="1"/>
  <c r="Q88" i="1"/>
  <c r="P88" i="1"/>
  <c r="E88" i="1"/>
  <c r="U88" i="1" s="1"/>
  <c r="S87" i="1"/>
  <c r="R87" i="1"/>
  <c r="Q87" i="1"/>
  <c r="P87" i="1"/>
  <c r="E87" i="1"/>
  <c r="T87" i="1" s="1"/>
  <c r="W73" i="1"/>
  <c r="V73" i="1"/>
  <c r="O73" i="1"/>
  <c r="N73" i="1"/>
  <c r="M73" i="1"/>
  <c r="S73" i="1" s="1"/>
  <c r="L73" i="1"/>
  <c r="K73" i="1"/>
  <c r="J73" i="1"/>
  <c r="I73" i="1"/>
  <c r="H73" i="1"/>
  <c r="G73" i="1"/>
  <c r="F73" i="1"/>
  <c r="C73" i="1"/>
  <c r="B73" i="1"/>
  <c r="W72" i="1"/>
  <c r="V72" i="1"/>
  <c r="O72" i="1"/>
  <c r="N72" i="1"/>
  <c r="M72" i="1"/>
  <c r="S72" i="1" s="1"/>
  <c r="L72" i="1"/>
  <c r="R72" i="1" s="1"/>
  <c r="K72" i="1"/>
  <c r="J72" i="1"/>
  <c r="I72" i="1"/>
  <c r="H72" i="1"/>
  <c r="G72" i="1"/>
  <c r="F72" i="1"/>
  <c r="C72" i="1"/>
  <c r="E72" i="1" s="1"/>
  <c r="B72" i="1"/>
  <c r="W71" i="1"/>
  <c r="V71" i="1"/>
  <c r="O71" i="1"/>
  <c r="N71" i="1"/>
  <c r="M71" i="1"/>
  <c r="S71" i="1" s="1"/>
  <c r="L71" i="1"/>
  <c r="K71" i="1"/>
  <c r="J71" i="1"/>
  <c r="I71" i="1"/>
  <c r="H71" i="1"/>
  <c r="P71" i="1" s="1"/>
  <c r="G71" i="1"/>
  <c r="F71" i="1"/>
  <c r="C71" i="1"/>
  <c r="E71" i="1" s="1"/>
  <c r="B71" i="1"/>
  <c r="S70" i="1"/>
  <c r="R70" i="1"/>
  <c r="Q70" i="1"/>
  <c r="P70" i="1"/>
  <c r="E70" i="1"/>
  <c r="T70" i="1" s="1"/>
  <c r="S69" i="1"/>
  <c r="R69" i="1"/>
  <c r="Q69" i="1"/>
  <c r="P69" i="1"/>
  <c r="E69" i="1"/>
  <c r="V67" i="1"/>
  <c r="O67" i="1"/>
  <c r="N67" i="1"/>
  <c r="M67" i="1"/>
  <c r="S67" i="1" s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S66" i="1" s="1"/>
  <c r="L66" i="1"/>
  <c r="R66" i="1" s="1"/>
  <c r="K66" i="1"/>
  <c r="J66" i="1"/>
  <c r="I66" i="1"/>
  <c r="H66" i="1"/>
  <c r="G66" i="1"/>
  <c r="F66" i="1"/>
  <c r="C66" i="1"/>
  <c r="B66" i="1"/>
  <c r="U65" i="1"/>
  <c r="S65" i="1"/>
  <c r="R65" i="1"/>
  <c r="Q65" i="1"/>
  <c r="P65" i="1"/>
  <c r="E65" i="1"/>
  <c r="T65" i="1" s="1"/>
  <c r="S64" i="1"/>
  <c r="R64" i="1"/>
  <c r="Q64" i="1"/>
  <c r="P64" i="1"/>
  <c r="E64" i="1"/>
  <c r="U64" i="1" s="1"/>
  <c r="U63" i="1"/>
  <c r="S63" i="1"/>
  <c r="R63" i="1"/>
  <c r="Q63" i="1"/>
  <c r="P63" i="1"/>
  <c r="E63" i="1"/>
  <c r="T63" i="1" s="1"/>
  <c r="S62" i="1"/>
  <c r="R62" i="1"/>
  <c r="Q62" i="1"/>
  <c r="P62" i="1"/>
  <c r="E62" i="1"/>
  <c r="U62" i="1" s="1"/>
  <c r="S61" i="1"/>
  <c r="R61" i="1"/>
  <c r="Q61" i="1"/>
  <c r="P61" i="1"/>
  <c r="E61" i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U56" i="1"/>
  <c r="T56" i="1"/>
  <c r="S56" i="1"/>
  <c r="R56" i="1"/>
  <c r="Q56" i="1"/>
  <c r="P56" i="1"/>
  <c r="E56" i="1"/>
  <c r="S55" i="1"/>
  <c r="R55" i="1"/>
  <c r="Q55" i="1"/>
  <c r="P55" i="1"/>
  <c r="E55" i="1"/>
  <c r="U55" i="1" s="1"/>
  <c r="V53" i="1"/>
  <c r="O53" i="1"/>
  <c r="N53" i="1"/>
  <c r="R53" i="1" s="1"/>
  <c r="M53" i="1"/>
  <c r="S53" i="1" s="1"/>
  <c r="L53" i="1"/>
  <c r="K53" i="1"/>
  <c r="J53" i="1"/>
  <c r="I53" i="1"/>
  <c r="H53" i="1"/>
  <c r="G53" i="1"/>
  <c r="F53" i="1"/>
  <c r="E53" i="1"/>
  <c r="C53" i="1"/>
  <c r="B53" i="1"/>
  <c r="U52" i="1"/>
  <c r="S52" i="1"/>
  <c r="R52" i="1"/>
  <c r="Q52" i="1"/>
  <c r="P52" i="1"/>
  <c r="E52" i="1"/>
  <c r="S51" i="1"/>
  <c r="R51" i="1"/>
  <c r="Q51" i="1"/>
  <c r="P51" i="1"/>
  <c r="E51" i="1"/>
  <c r="T51" i="1" s="1"/>
  <c r="U50" i="1"/>
  <c r="T50" i="1"/>
  <c r="S50" i="1"/>
  <c r="R50" i="1"/>
  <c r="Q50" i="1"/>
  <c r="P50" i="1"/>
  <c r="E50" i="1"/>
  <c r="S49" i="1"/>
  <c r="R49" i="1"/>
  <c r="Q49" i="1"/>
  <c r="P49" i="1"/>
  <c r="E49" i="1"/>
  <c r="T49" i="1" s="1"/>
  <c r="T48" i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U44" i="1" s="1"/>
  <c r="S43" i="1"/>
  <c r="R43" i="1"/>
  <c r="Q43" i="1"/>
  <c r="P43" i="1"/>
  <c r="E43" i="1"/>
  <c r="U43" i="1" s="1"/>
  <c r="S42" i="1"/>
  <c r="R42" i="1"/>
  <c r="Q42" i="1"/>
  <c r="P42" i="1"/>
  <c r="E42" i="1"/>
  <c r="U42" i="1" s="1"/>
  <c r="V40" i="1"/>
  <c r="O40" i="1"/>
  <c r="N40" i="1"/>
  <c r="M40" i="1"/>
  <c r="S40" i="1" s="1"/>
  <c r="L40" i="1"/>
  <c r="K40" i="1"/>
  <c r="J40" i="1"/>
  <c r="I40" i="1"/>
  <c r="Q40" i="1" s="1"/>
  <c r="H40" i="1"/>
  <c r="G40" i="1"/>
  <c r="F40" i="1"/>
  <c r="C40" i="1"/>
  <c r="B40" i="1"/>
  <c r="S39" i="1"/>
  <c r="R39" i="1"/>
  <c r="Q39" i="1"/>
  <c r="P39" i="1"/>
  <c r="E39" i="1"/>
  <c r="U39" i="1" s="1"/>
  <c r="S38" i="1"/>
  <c r="R38" i="1"/>
  <c r="Q38" i="1"/>
  <c r="U38" i="1" s="1"/>
  <c r="P38" i="1"/>
  <c r="E38" i="1"/>
  <c r="T38" i="1" s="1"/>
  <c r="S37" i="1"/>
  <c r="R37" i="1"/>
  <c r="Q37" i="1"/>
  <c r="P37" i="1"/>
  <c r="E37" i="1"/>
  <c r="T37" i="1" s="1"/>
  <c r="T36" i="1"/>
  <c r="S36" i="1"/>
  <c r="R36" i="1"/>
  <c r="Q36" i="1"/>
  <c r="P36" i="1"/>
  <c r="E36" i="1"/>
  <c r="S35" i="1"/>
  <c r="R35" i="1"/>
  <c r="Q35" i="1"/>
  <c r="P35" i="1"/>
  <c r="E35" i="1"/>
  <c r="V33" i="1"/>
  <c r="O33" i="1"/>
  <c r="N33" i="1"/>
  <c r="M33" i="1"/>
  <c r="L33" i="1"/>
  <c r="R33" i="1" s="1"/>
  <c r="K33" i="1"/>
  <c r="J33" i="1"/>
  <c r="I33" i="1"/>
  <c r="H33" i="1"/>
  <c r="G33" i="1"/>
  <c r="F33" i="1"/>
  <c r="C33" i="1"/>
  <c r="B33" i="1"/>
  <c r="E33" i="1" s="1"/>
  <c r="T32" i="1"/>
  <c r="S32" i="1"/>
  <c r="R32" i="1"/>
  <c r="Q32" i="1"/>
  <c r="P32" i="1"/>
  <c r="E32" i="1"/>
  <c r="V30" i="1"/>
  <c r="R30" i="1"/>
  <c r="O30" i="1"/>
  <c r="N30" i="1"/>
  <c r="M30" i="1"/>
  <c r="S30" i="1" s="1"/>
  <c r="L30" i="1"/>
  <c r="K30" i="1"/>
  <c r="J30" i="1"/>
  <c r="I30" i="1"/>
  <c r="Q30" i="1" s="1"/>
  <c r="H30" i="1"/>
  <c r="P30" i="1" s="1"/>
  <c r="G30" i="1"/>
  <c r="F30" i="1"/>
  <c r="C30" i="1"/>
  <c r="B30" i="1"/>
  <c r="E30" i="1" s="1"/>
  <c r="S29" i="1"/>
  <c r="R29" i="1"/>
  <c r="Q29" i="1"/>
  <c r="P29" i="1"/>
  <c r="E29" i="1"/>
  <c r="T29" i="1" s="1"/>
  <c r="S28" i="1"/>
  <c r="R28" i="1"/>
  <c r="Q28" i="1"/>
  <c r="P28" i="1"/>
  <c r="E28" i="1"/>
  <c r="U28" i="1" s="1"/>
  <c r="U27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V24" i="1"/>
  <c r="O24" i="1"/>
  <c r="N24" i="1"/>
  <c r="M24" i="1"/>
  <c r="S24" i="1" s="1"/>
  <c r="L24" i="1"/>
  <c r="K24" i="1"/>
  <c r="J24" i="1"/>
  <c r="I24" i="1"/>
  <c r="H24" i="1"/>
  <c r="G24" i="1"/>
  <c r="F24" i="1"/>
  <c r="C24" i="1"/>
  <c r="E24" i="1" s="1"/>
  <c r="B24" i="1"/>
  <c r="S23" i="1"/>
  <c r="R23" i="1"/>
  <c r="Q23" i="1"/>
  <c r="P23" i="1"/>
  <c r="E23" i="1"/>
  <c r="T23" i="1" s="1"/>
  <c r="S22" i="1"/>
  <c r="R22" i="1"/>
  <c r="Q22" i="1"/>
  <c r="P22" i="1"/>
  <c r="E22" i="1"/>
  <c r="U22" i="1" s="1"/>
  <c r="S21" i="1"/>
  <c r="R21" i="1"/>
  <c r="Q21" i="1"/>
  <c r="P21" i="1"/>
  <c r="E21" i="1"/>
  <c r="S20" i="1"/>
  <c r="R20" i="1"/>
  <c r="Q20" i="1"/>
  <c r="P20" i="1"/>
  <c r="E20" i="1"/>
  <c r="U20" i="1" s="1"/>
  <c r="U19" i="1"/>
  <c r="T19" i="1"/>
  <c r="S19" i="1"/>
  <c r="R19" i="1"/>
  <c r="Q19" i="1"/>
  <c r="P19" i="1"/>
  <c r="E19" i="1"/>
  <c r="T18" i="1"/>
  <c r="S18" i="1"/>
  <c r="R18" i="1"/>
  <c r="Q18" i="1"/>
  <c r="P18" i="1"/>
  <c r="E18" i="1"/>
  <c r="U18" i="1" s="1"/>
  <c r="S17" i="1"/>
  <c r="R17" i="1"/>
  <c r="Q17" i="1"/>
  <c r="P17" i="1"/>
  <c r="E17" i="1"/>
  <c r="T17" i="1" s="1"/>
  <c r="V15" i="1"/>
  <c r="O15" i="1"/>
  <c r="N15" i="1"/>
  <c r="M15" i="1"/>
  <c r="S15" i="1" s="1"/>
  <c r="L15" i="1"/>
  <c r="K15" i="1"/>
  <c r="J15" i="1"/>
  <c r="I15" i="1"/>
  <c r="H15" i="1"/>
  <c r="P15" i="1" s="1"/>
  <c r="G15" i="1"/>
  <c r="F15" i="1"/>
  <c r="C15" i="1"/>
  <c r="B15" i="1"/>
  <c r="S14" i="1"/>
  <c r="R14" i="1"/>
  <c r="Q14" i="1"/>
  <c r="P14" i="1"/>
  <c r="E14" i="1"/>
  <c r="U14" i="1" s="1"/>
  <c r="U13" i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T11" i="1" s="1"/>
  <c r="S10" i="1"/>
  <c r="R10" i="1"/>
  <c r="Q10" i="1"/>
  <c r="P10" i="1"/>
  <c r="E10" i="1"/>
  <c r="S9" i="1"/>
  <c r="R9" i="1"/>
  <c r="Q9" i="1"/>
  <c r="P9" i="1"/>
  <c r="E9" i="1"/>
  <c r="T58" i="9" l="1"/>
  <c r="U58" i="9"/>
  <c r="U58" i="10"/>
  <c r="T58" i="10"/>
  <c r="U35" i="12"/>
  <c r="T35" i="12"/>
  <c r="U57" i="12"/>
  <c r="T57" i="12"/>
  <c r="U21" i="16"/>
  <c r="T21" i="16"/>
  <c r="U35" i="20"/>
  <c r="T35" i="20"/>
  <c r="U111" i="18"/>
  <c r="T111" i="18"/>
  <c r="U108" i="10"/>
  <c r="T108" i="10"/>
  <c r="E59" i="1"/>
  <c r="T23" i="8"/>
  <c r="U23" i="8"/>
  <c r="U11" i="9"/>
  <c r="T11" i="9"/>
  <c r="U27" i="12"/>
  <c r="T27" i="12"/>
  <c r="U87" i="13"/>
  <c r="T87" i="13"/>
  <c r="U13" i="14"/>
  <c r="T13" i="14"/>
  <c r="U50" i="15"/>
  <c r="T50" i="15"/>
  <c r="U21" i="18"/>
  <c r="T21" i="18"/>
  <c r="T49" i="19"/>
  <c r="U49" i="19"/>
  <c r="U64" i="21"/>
  <c r="T64" i="21"/>
  <c r="T98" i="18"/>
  <c r="E96" i="18"/>
  <c r="U114" i="6"/>
  <c r="T114" i="6"/>
  <c r="U11" i="1"/>
  <c r="T12" i="1"/>
  <c r="T20" i="1"/>
  <c r="R24" i="1"/>
  <c r="U32" i="1"/>
  <c r="U36" i="1"/>
  <c r="T39" i="1"/>
  <c r="T64" i="1"/>
  <c r="E66" i="1"/>
  <c r="R71" i="1"/>
  <c r="U87" i="1"/>
  <c r="U9" i="2"/>
  <c r="U23" i="2"/>
  <c r="T28" i="2"/>
  <c r="P33" i="2"/>
  <c r="P66" i="2"/>
  <c r="Q71" i="2"/>
  <c r="T13" i="3"/>
  <c r="E15" i="3"/>
  <c r="S15" i="3"/>
  <c r="U18" i="3"/>
  <c r="U20" i="3"/>
  <c r="T29" i="3"/>
  <c r="T51" i="3"/>
  <c r="Q67" i="3"/>
  <c r="Q71" i="3"/>
  <c r="S73" i="3"/>
  <c r="U9" i="4"/>
  <c r="S15" i="4"/>
  <c r="U21" i="4"/>
  <c r="U28" i="4"/>
  <c r="P33" i="4"/>
  <c r="U38" i="4"/>
  <c r="U88" i="5"/>
  <c r="T88" i="5"/>
  <c r="Q33" i="6"/>
  <c r="U63" i="7"/>
  <c r="T63" i="7"/>
  <c r="U9" i="8"/>
  <c r="T9" i="8"/>
  <c r="T21" i="8"/>
  <c r="U47" i="9"/>
  <c r="T47" i="9"/>
  <c r="U87" i="9"/>
  <c r="T87" i="9"/>
  <c r="Q59" i="10"/>
  <c r="T14" i="11"/>
  <c r="U14" i="11"/>
  <c r="U49" i="13"/>
  <c r="T49" i="13"/>
  <c r="U52" i="13"/>
  <c r="T52" i="13"/>
  <c r="U18" i="15"/>
  <c r="T18" i="15"/>
  <c r="U43" i="8"/>
  <c r="T43" i="8"/>
  <c r="T38" i="9"/>
  <c r="U38" i="9"/>
  <c r="T48" i="12"/>
  <c r="U48" i="12"/>
  <c r="U69" i="6"/>
  <c r="T69" i="6"/>
  <c r="T11" i="10"/>
  <c r="U11" i="10"/>
  <c r="T10" i="14"/>
  <c r="U10" i="14"/>
  <c r="T37" i="15"/>
  <c r="U37" i="15"/>
  <c r="T65" i="19"/>
  <c r="U65" i="19"/>
  <c r="U89" i="19"/>
  <c r="T89" i="19"/>
  <c r="U70" i="22"/>
  <c r="T70" i="22"/>
  <c r="T37" i="23"/>
  <c r="U37" i="23"/>
  <c r="U10" i="1"/>
  <c r="T13" i="1"/>
  <c r="U17" i="1"/>
  <c r="U29" i="1"/>
  <c r="S33" i="1"/>
  <c r="E40" i="1"/>
  <c r="R40" i="1"/>
  <c r="T91" i="1"/>
  <c r="U10" i="2"/>
  <c r="T13" i="2"/>
  <c r="Q33" i="2"/>
  <c r="E40" i="2"/>
  <c r="R40" i="2"/>
  <c r="U47" i="2"/>
  <c r="T62" i="2"/>
  <c r="Q66" i="2"/>
  <c r="T91" i="2"/>
  <c r="E30" i="3"/>
  <c r="U32" i="3"/>
  <c r="P33" i="3"/>
  <c r="U36" i="3"/>
  <c r="T37" i="3"/>
  <c r="P66" i="3"/>
  <c r="U87" i="3"/>
  <c r="Q33" i="4"/>
  <c r="T19" i="5"/>
  <c r="U19" i="5"/>
  <c r="U42" i="5"/>
  <c r="T42" i="5"/>
  <c r="U22" i="6"/>
  <c r="T22" i="6"/>
  <c r="U46" i="6"/>
  <c r="T46" i="6"/>
  <c r="P73" i="6"/>
  <c r="U11" i="7"/>
  <c r="T11" i="7"/>
  <c r="P24" i="7"/>
  <c r="U52" i="7"/>
  <c r="E59" i="7"/>
  <c r="U89" i="7"/>
  <c r="T92" i="7"/>
  <c r="U42" i="8"/>
  <c r="T42" i="8"/>
  <c r="U51" i="8"/>
  <c r="T51" i="8"/>
  <c r="T63" i="8"/>
  <c r="U63" i="8"/>
  <c r="Q72" i="8"/>
  <c r="U28" i="9"/>
  <c r="T28" i="9"/>
  <c r="Q15" i="10"/>
  <c r="U44" i="10"/>
  <c r="T44" i="10"/>
  <c r="U57" i="10"/>
  <c r="T57" i="10"/>
  <c r="T64" i="10"/>
  <c r="U64" i="10"/>
  <c r="T22" i="14"/>
  <c r="U22" i="14"/>
  <c r="U90" i="17"/>
  <c r="T90" i="17"/>
  <c r="T13" i="18"/>
  <c r="U13" i="18"/>
  <c r="T101" i="15"/>
  <c r="U101" i="15"/>
  <c r="P33" i="1"/>
  <c r="T94" i="6"/>
  <c r="U94" i="6"/>
  <c r="P33" i="7"/>
  <c r="U89" i="8"/>
  <c r="T89" i="8"/>
  <c r="U52" i="10"/>
  <c r="T52" i="10"/>
  <c r="T94" i="15"/>
  <c r="U94" i="15"/>
  <c r="T52" i="25"/>
  <c r="U52" i="25"/>
  <c r="T18" i="26"/>
  <c r="U18" i="26"/>
  <c r="Q24" i="1"/>
  <c r="T28" i="1"/>
  <c r="Q33" i="1"/>
  <c r="T35" i="1"/>
  <c r="U37" i="1"/>
  <c r="T43" i="1"/>
  <c r="T52" i="1"/>
  <c r="Q59" i="1"/>
  <c r="P66" i="1"/>
  <c r="Q71" i="1"/>
  <c r="Q72" i="1"/>
  <c r="T18" i="2"/>
  <c r="P30" i="2"/>
  <c r="T35" i="2"/>
  <c r="T46" i="2"/>
  <c r="T50" i="2"/>
  <c r="P53" i="2"/>
  <c r="U57" i="2"/>
  <c r="U61" i="2"/>
  <c r="U90" i="2"/>
  <c r="P15" i="3"/>
  <c r="Q24" i="3"/>
  <c r="P40" i="3"/>
  <c r="U42" i="3"/>
  <c r="T90" i="3"/>
  <c r="P15" i="4"/>
  <c r="P30" i="4"/>
  <c r="P40" i="4"/>
  <c r="P53" i="4"/>
  <c r="U62" i="4"/>
  <c r="T62" i="4"/>
  <c r="P71" i="4"/>
  <c r="Q72" i="4"/>
  <c r="U55" i="5"/>
  <c r="T55" i="5"/>
  <c r="T62" i="6"/>
  <c r="T92" i="6"/>
  <c r="T39" i="7"/>
  <c r="U39" i="7"/>
  <c r="T58" i="8"/>
  <c r="U58" i="8"/>
  <c r="P33" i="9"/>
  <c r="U46" i="9"/>
  <c r="T46" i="9"/>
  <c r="T23" i="10"/>
  <c r="U23" i="10"/>
  <c r="U88" i="12"/>
  <c r="T88" i="12"/>
  <c r="Q53" i="14"/>
  <c r="U89" i="14"/>
  <c r="T89" i="14"/>
  <c r="U27" i="15"/>
  <c r="T27" i="15"/>
  <c r="P33" i="15"/>
  <c r="P71" i="16"/>
  <c r="U9" i="17"/>
  <c r="T9" i="17"/>
  <c r="U61" i="20"/>
  <c r="T61" i="20"/>
  <c r="U103" i="18"/>
  <c r="T103" i="18"/>
  <c r="P24" i="3"/>
  <c r="Q33" i="3"/>
  <c r="Q66" i="3"/>
  <c r="T14" i="5"/>
  <c r="U14" i="5"/>
  <c r="T17" i="9"/>
  <c r="U17" i="9"/>
  <c r="T13" i="15"/>
  <c r="U13" i="15"/>
  <c r="U36" i="21"/>
  <c r="T36" i="21"/>
  <c r="U88" i="21"/>
  <c r="T88" i="21"/>
  <c r="U43" i="25"/>
  <c r="T43" i="25"/>
  <c r="U27" i="28"/>
  <c r="T27" i="28"/>
  <c r="T42" i="1"/>
  <c r="U51" i="1"/>
  <c r="Q66" i="1"/>
  <c r="U70" i="1"/>
  <c r="U89" i="1"/>
  <c r="U11" i="2"/>
  <c r="U21" i="2"/>
  <c r="T26" i="2"/>
  <c r="Q30" i="2"/>
  <c r="T42" i="2"/>
  <c r="Q53" i="2"/>
  <c r="T69" i="2"/>
  <c r="S71" i="2"/>
  <c r="R72" i="2"/>
  <c r="Q73" i="2"/>
  <c r="Q15" i="3"/>
  <c r="Q40" i="3"/>
  <c r="T49" i="3"/>
  <c r="T65" i="3"/>
  <c r="S71" i="3"/>
  <c r="U93" i="3"/>
  <c r="Q15" i="4"/>
  <c r="T26" i="4"/>
  <c r="Q30" i="4"/>
  <c r="U36" i="4"/>
  <c r="Q40" i="4"/>
  <c r="U91" i="4"/>
  <c r="T91" i="4"/>
  <c r="U10" i="6"/>
  <c r="T10" i="6"/>
  <c r="U36" i="6"/>
  <c r="U45" i="6"/>
  <c r="T45" i="6"/>
  <c r="U20" i="7"/>
  <c r="T23" i="7"/>
  <c r="T37" i="7"/>
  <c r="U46" i="8"/>
  <c r="U50" i="8"/>
  <c r="T50" i="8"/>
  <c r="T56" i="8"/>
  <c r="U27" i="9"/>
  <c r="T27" i="9"/>
  <c r="U64" i="9"/>
  <c r="T64" i="9"/>
  <c r="U90" i="9"/>
  <c r="T93" i="9"/>
  <c r="U43" i="10"/>
  <c r="T43" i="10"/>
  <c r="T70" i="12"/>
  <c r="T92" i="16"/>
  <c r="U92" i="16"/>
  <c r="T23" i="17"/>
  <c r="U23" i="17"/>
  <c r="T48" i="10"/>
  <c r="U48" i="10"/>
  <c r="U64" i="15"/>
  <c r="T64" i="15"/>
  <c r="U109" i="9"/>
  <c r="T109" i="9"/>
  <c r="Q15" i="1"/>
  <c r="P24" i="1"/>
  <c r="P72" i="1"/>
  <c r="U49" i="4"/>
  <c r="T49" i="4"/>
  <c r="T56" i="7"/>
  <c r="U56" i="7"/>
  <c r="U87" i="7"/>
  <c r="T87" i="7"/>
  <c r="P30" i="8"/>
  <c r="P71" i="8"/>
  <c r="U10" i="10"/>
  <c r="T10" i="10"/>
  <c r="U22" i="12"/>
  <c r="T22" i="12"/>
  <c r="Q72" i="13"/>
  <c r="U9" i="14"/>
  <c r="T9" i="14"/>
  <c r="U39" i="20"/>
  <c r="T39" i="20"/>
  <c r="T14" i="1"/>
  <c r="U23" i="1"/>
  <c r="U49" i="1"/>
  <c r="T55" i="1"/>
  <c r="E15" i="1"/>
  <c r="R15" i="1"/>
  <c r="U21" i="1"/>
  <c r="U35" i="1"/>
  <c r="P40" i="1"/>
  <c r="T44" i="1"/>
  <c r="P53" i="1"/>
  <c r="E67" i="1"/>
  <c r="R73" i="1"/>
  <c r="P24" i="2"/>
  <c r="P40" i="2"/>
  <c r="P30" i="3"/>
  <c r="T57" i="3"/>
  <c r="E66" i="3"/>
  <c r="P72" i="3"/>
  <c r="P24" i="4"/>
  <c r="T32" i="4"/>
  <c r="U63" i="4"/>
  <c r="U13" i="5"/>
  <c r="T13" i="5"/>
  <c r="T89" i="5"/>
  <c r="U89" i="5"/>
  <c r="E33" i="6"/>
  <c r="U18" i="7"/>
  <c r="T18" i="7"/>
  <c r="U88" i="8"/>
  <c r="T88" i="8"/>
  <c r="T61" i="9"/>
  <c r="U88" i="9"/>
  <c r="T88" i="9"/>
  <c r="T35" i="10"/>
  <c r="U35" i="10"/>
  <c r="U51" i="10"/>
  <c r="T51" i="10"/>
  <c r="U29" i="13"/>
  <c r="T29" i="13"/>
  <c r="P15" i="5"/>
  <c r="P24" i="5"/>
  <c r="T51" i="5"/>
  <c r="T12" i="6"/>
  <c r="Q24" i="6"/>
  <c r="U29" i="6"/>
  <c r="U48" i="6"/>
  <c r="U57" i="6"/>
  <c r="T61" i="6"/>
  <c r="Q71" i="6"/>
  <c r="T91" i="6"/>
  <c r="T14" i="7"/>
  <c r="T29" i="7"/>
  <c r="R33" i="7"/>
  <c r="T36" i="7"/>
  <c r="T42" i="7"/>
  <c r="T48" i="7"/>
  <c r="Q66" i="7"/>
  <c r="U11" i="8"/>
  <c r="T14" i="8"/>
  <c r="Q15" i="8"/>
  <c r="T20" i="8"/>
  <c r="P24" i="8"/>
  <c r="U26" i="8"/>
  <c r="P33" i="8"/>
  <c r="U36" i="8"/>
  <c r="T55" i="8"/>
  <c r="U91" i="8"/>
  <c r="U13" i="9"/>
  <c r="T22" i="9"/>
  <c r="U32" i="9"/>
  <c r="T36" i="9"/>
  <c r="U49" i="9"/>
  <c r="Q66" i="9"/>
  <c r="U69" i="9"/>
  <c r="Q71" i="9"/>
  <c r="Q72" i="9"/>
  <c r="U27" i="10"/>
  <c r="P30" i="10"/>
  <c r="T46" i="10"/>
  <c r="P53" i="10"/>
  <c r="T61" i="10"/>
  <c r="R67" i="10"/>
  <c r="U70" i="10"/>
  <c r="U29" i="11"/>
  <c r="T29" i="11"/>
  <c r="U36" i="11"/>
  <c r="T39" i="11"/>
  <c r="Q66" i="12"/>
  <c r="T52" i="14"/>
  <c r="T19" i="16"/>
  <c r="U38" i="16"/>
  <c r="T38" i="16"/>
  <c r="T47" i="17"/>
  <c r="U47" i="17"/>
  <c r="T50" i="17"/>
  <c r="U50" i="17"/>
  <c r="U62" i="17"/>
  <c r="T62" i="17"/>
  <c r="T87" i="17"/>
  <c r="U87" i="17"/>
  <c r="T45" i="4"/>
  <c r="S71" i="4"/>
  <c r="P72" i="4"/>
  <c r="U94" i="4"/>
  <c r="Q15" i="5"/>
  <c r="Q24" i="5"/>
  <c r="T90" i="5"/>
  <c r="E30" i="6"/>
  <c r="U65" i="6"/>
  <c r="E72" i="6"/>
  <c r="U10" i="7"/>
  <c r="E15" i="7"/>
  <c r="R15" i="7"/>
  <c r="S33" i="7"/>
  <c r="P40" i="7"/>
  <c r="S73" i="7"/>
  <c r="U88" i="7"/>
  <c r="Q24" i="8"/>
  <c r="Q33" i="8"/>
  <c r="T45" i="8"/>
  <c r="P72" i="8"/>
  <c r="T14" i="9"/>
  <c r="U18" i="9"/>
  <c r="E24" i="9"/>
  <c r="U29" i="9"/>
  <c r="E53" i="9"/>
  <c r="E73" i="9"/>
  <c r="R73" i="9"/>
  <c r="U89" i="9"/>
  <c r="U12" i="10"/>
  <c r="P15" i="10"/>
  <c r="P24" i="10"/>
  <c r="Q30" i="10"/>
  <c r="P40" i="10"/>
  <c r="Q53" i="10"/>
  <c r="R71" i="10"/>
  <c r="T13" i="11"/>
  <c r="T23" i="11"/>
  <c r="T27" i="11"/>
  <c r="R33" i="11"/>
  <c r="T89" i="11"/>
  <c r="T93" i="12"/>
  <c r="U93" i="12"/>
  <c r="T44" i="13"/>
  <c r="S71" i="13"/>
  <c r="U27" i="14"/>
  <c r="T27" i="14"/>
  <c r="T45" i="14"/>
  <c r="U70" i="14"/>
  <c r="T70" i="14"/>
  <c r="U63" i="15"/>
  <c r="T63" i="15"/>
  <c r="U23" i="18"/>
  <c r="T23" i="18"/>
  <c r="P30" i="5"/>
  <c r="P40" i="5"/>
  <c r="P66" i="8"/>
  <c r="Q71" i="8"/>
  <c r="P15" i="9"/>
  <c r="E30" i="9"/>
  <c r="Q33" i="9"/>
  <c r="U89" i="10"/>
  <c r="T89" i="10"/>
  <c r="U52" i="11"/>
  <c r="T52" i="11"/>
  <c r="U58" i="13"/>
  <c r="T58" i="13"/>
  <c r="U56" i="15"/>
  <c r="T56" i="15"/>
  <c r="P72" i="15"/>
  <c r="P24" i="16"/>
  <c r="E30" i="16"/>
  <c r="T52" i="16"/>
  <c r="U52" i="16"/>
  <c r="T11" i="17"/>
  <c r="U11" i="17"/>
  <c r="U51" i="18"/>
  <c r="T51" i="18"/>
  <c r="U21" i="20"/>
  <c r="T21" i="20"/>
  <c r="E59" i="4"/>
  <c r="P66" i="4"/>
  <c r="T69" i="4"/>
  <c r="R15" i="5"/>
  <c r="Q30" i="5"/>
  <c r="S33" i="5"/>
  <c r="Q40" i="5"/>
  <c r="P66" i="5"/>
  <c r="U69" i="5"/>
  <c r="R15" i="6"/>
  <c r="S72" i="6"/>
  <c r="Q59" i="7"/>
  <c r="S67" i="7"/>
  <c r="P73" i="7"/>
  <c r="P40" i="8"/>
  <c r="Q66" i="8"/>
  <c r="Q15" i="9"/>
  <c r="E66" i="9"/>
  <c r="S72" i="9"/>
  <c r="P33" i="10"/>
  <c r="T49" i="11"/>
  <c r="U49" i="11"/>
  <c r="T12" i="12"/>
  <c r="U12" i="12"/>
  <c r="E15" i="12"/>
  <c r="T19" i="12"/>
  <c r="U63" i="12"/>
  <c r="T63" i="12"/>
  <c r="U92" i="12"/>
  <c r="T92" i="12"/>
  <c r="T88" i="13"/>
  <c r="U88" i="13"/>
  <c r="U91" i="13"/>
  <c r="T91" i="13"/>
  <c r="T11" i="15"/>
  <c r="P67" i="15"/>
  <c r="P33" i="17"/>
  <c r="P40" i="17"/>
  <c r="T70" i="17"/>
  <c r="U70" i="17"/>
  <c r="Q66" i="4"/>
  <c r="U69" i="4"/>
  <c r="T32" i="5"/>
  <c r="U36" i="5"/>
  <c r="Q66" i="5"/>
  <c r="P40" i="6"/>
  <c r="P15" i="7"/>
  <c r="T19" i="7"/>
  <c r="S30" i="7"/>
  <c r="R67" i="7"/>
  <c r="Q73" i="7"/>
  <c r="T10" i="8"/>
  <c r="R15" i="8"/>
  <c r="Q40" i="8"/>
  <c r="E72" i="8"/>
  <c r="R72" i="8"/>
  <c r="P24" i="9"/>
  <c r="U42" i="9"/>
  <c r="R15" i="10"/>
  <c r="U20" i="10"/>
  <c r="E24" i="10"/>
  <c r="Q33" i="10"/>
  <c r="T36" i="10"/>
  <c r="E59" i="10"/>
  <c r="P71" i="10"/>
  <c r="T11" i="11"/>
  <c r="E30" i="11"/>
  <c r="U55" i="12"/>
  <c r="T55" i="12"/>
  <c r="U69" i="12"/>
  <c r="U19" i="13"/>
  <c r="S24" i="13"/>
  <c r="T38" i="13"/>
  <c r="U21" i="14"/>
  <c r="T21" i="14"/>
  <c r="T63" i="14"/>
  <c r="T92" i="14"/>
  <c r="U44" i="15"/>
  <c r="T44" i="15"/>
  <c r="U45" i="16"/>
  <c r="T45" i="16"/>
  <c r="Q53" i="16"/>
  <c r="E73" i="16"/>
  <c r="U90" i="16"/>
  <c r="T90" i="16"/>
  <c r="T63" i="17"/>
  <c r="U63" i="17"/>
  <c r="P72" i="10"/>
  <c r="P15" i="11"/>
  <c r="T17" i="11"/>
  <c r="T26" i="11"/>
  <c r="P33" i="11"/>
  <c r="T35" i="11"/>
  <c r="R40" i="11"/>
  <c r="T43" i="11"/>
  <c r="T56" i="11"/>
  <c r="T63" i="11"/>
  <c r="Q71" i="11"/>
  <c r="T88" i="11"/>
  <c r="T92" i="11"/>
  <c r="P24" i="12"/>
  <c r="T26" i="12"/>
  <c r="P30" i="12"/>
  <c r="T42" i="12"/>
  <c r="T46" i="12"/>
  <c r="T51" i="12"/>
  <c r="T65" i="12"/>
  <c r="Q71" i="12"/>
  <c r="U20" i="13"/>
  <c r="Q33" i="13"/>
  <c r="S67" i="13"/>
  <c r="Q15" i="14"/>
  <c r="P33" i="14"/>
  <c r="P40" i="14"/>
  <c r="T69" i="14"/>
  <c r="P71" i="14"/>
  <c r="S73" i="14"/>
  <c r="U11" i="15"/>
  <c r="U28" i="15"/>
  <c r="R33" i="15"/>
  <c r="E40" i="15"/>
  <c r="S40" i="15"/>
  <c r="U51" i="15"/>
  <c r="Q66" i="15"/>
  <c r="P71" i="15"/>
  <c r="R73" i="15"/>
  <c r="E33" i="16"/>
  <c r="R33" i="16"/>
  <c r="P40" i="16"/>
  <c r="Q66" i="16"/>
  <c r="R67" i="16"/>
  <c r="E72" i="16"/>
  <c r="R72" i="16"/>
  <c r="R73" i="16"/>
  <c r="T14" i="17"/>
  <c r="U14" i="17"/>
  <c r="P24" i="17"/>
  <c r="Q30" i="17"/>
  <c r="U32" i="17"/>
  <c r="T64" i="17"/>
  <c r="P71" i="17"/>
  <c r="Q72" i="17"/>
  <c r="U9" i="18"/>
  <c r="P24" i="18"/>
  <c r="U27" i="18"/>
  <c r="T27" i="18"/>
  <c r="U63" i="18"/>
  <c r="T63" i="18"/>
  <c r="T94" i="19"/>
  <c r="U94" i="19"/>
  <c r="U11" i="20"/>
  <c r="T11" i="20"/>
  <c r="U12" i="21"/>
  <c r="T12" i="21"/>
  <c r="E40" i="21"/>
  <c r="T108" i="1"/>
  <c r="U108" i="1"/>
  <c r="Q66" i="10"/>
  <c r="Q71" i="10"/>
  <c r="Q72" i="10"/>
  <c r="Q15" i="11"/>
  <c r="P24" i="11"/>
  <c r="Q33" i="11"/>
  <c r="E40" i="11"/>
  <c r="Q59" i="11"/>
  <c r="P66" i="11"/>
  <c r="E72" i="11"/>
  <c r="Q24" i="12"/>
  <c r="Q30" i="12"/>
  <c r="T32" i="12"/>
  <c r="P40" i="12"/>
  <c r="U51" i="12"/>
  <c r="R53" i="12"/>
  <c r="E66" i="12"/>
  <c r="E71" i="12"/>
  <c r="T94" i="12"/>
  <c r="T10" i="13"/>
  <c r="R15" i="13"/>
  <c r="U43" i="13"/>
  <c r="U51" i="13"/>
  <c r="Q33" i="14"/>
  <c r="Q40" i="14"/>
  <c r="E53" i="14"/>
  <c r="P66" i="14"/>
  <c r="Q71" i="14"/>
  <c r="P24" i="15"/>
  <c r="S33" i="15"/>
  <c r="Q71" i="15"/>
  <c r="T20" i="16"/>
  <c r="Q40" i="16"/>
  <c r="P53" i="16"/>
  <c r="S73" i="16"/>
  <c r="Q24" i="17"/>
  <c r="U46" i="17"/>
  <c r="T46" i="17"/>
  <c r="P15" i="18"/>
  <c r="T22" i="18"/>
  <c r="U22" i="18"/>
  <c r="Q24" i="18"/>
  <c r="Q53" i="18"/>
  <c r="U64" i="19"/>
  <c r="T64" i="19"/>
  <c r="U9" i="22"/>
  <c r="T9" i="22"/>
  <c r="U50" i="26"/>
  <c r="T50" i="26"/>
  <c r="U17" i="27"/>
  <c r="T17" i="27"/>
  <c r="U20" i="27"/>
  <c r="T20" i="27"/>
  <c r="E24" i="27"/>
  <c r="U64" i="28"/>
  <c r="T64" i="28"/>
  <c r="Q30" i="11"/>
  <c r="Q53" i="11"/>
  <c r="Q15" i="12"/>
  <c r="P33" i="12"/>
  <c r="E73" i="12"/>
  <c r="R73" i="12"/>
  <c r="P24" i="13"/>
  <c r="P30" i="13"/>
  <c r="P40" i="13"/>
  <c r="P71" i="13"/>
  <c r="E15" i="14"/>
  <c r="R15" i="14"/>
  <c r="T20" i="14"/>
  <c r="E67" i="14"/>
  <c r="R67" i="14"/>
  <c r="Q15" i="15"/>
  <c r="U21" i="15"/>
  <c r="Q33" i="15"/>
  <c r="P40" i="15"/>
  <c r="R15" i="16"/>
  <c r="Q30" i="16"/>
  <c r="U32" i="16"/>
  <c r="S71" i="16"/>
  <c r="U10" i="17"/>
  <c r="Q15" i="17"/>
  <c r="Q40" i="17"/>
  <c r="Q66" i="17"/>
  <c r="T92" i="17"/>
  <c r="U92" i="17"/>
  <c r="R33" i="18"/>
  <c r="Q71" i="18"/>
  <c r="U88" i="18"/>
  <c r="T88" i="18"/>
  <c r="U93" i="19"/>
  <c r="T93" i="19"/>
  <c r="U90" i="20"/>
  <c r="T90" i="20"/>
  <c r="U46" i="24"/>
  <c r="T46" i="24"/>
  <c r="T91" i="24"/>
  <c r="U91" i="24"/>
  <c r="U13" i="26"/>
  <c r="T13" i="26"/>
  <c r="P40" i="11"/>
  <c r="S67" i="11"/>
  <c r="S71" i="11"/>
  <c r="R30" i="12"/>
  <c r="S71" i="12"/>
  <c r="Q15" i="13"/>
  <c r="Q30" i="13"/>
  <c r="Q71" i="13"/>
  <c r="U20" i="14"/>
  <c r="R33" i="14"/>
  <c r="R40" i="14"/>
  <c r="E71" i="14"/>
  <c r="R71" i="14"/>
  <c r="R72" i="14"/>
  <c r="T17" i="15"/>
  <c r="U38" i="15"/>
  <c r="Q40" i="15"/>
  <c r="P33" i="16"/>
  <c r="U36" i="16"/>
  <c r="E40" i="16"/>
  <c r="E66" i="16"/>
  <c r="P72" i="16"/>
  <c r="E24" i="17"/>
  <c r="S30" i="17"/>
  <c r="T38" i="17"/>
  <c r="U38" i="17"/>
  <c r="T42" i="17"/>
  <c r="U42" i="17"/>
  <c r="E71" i="17"/>
  <c r="S72" i="17"/>
  <c r="S33" i="18"/>
  <c r="T27" i="21"/>
  <c r="U27" i="21"/>
  <c r="U55" i="24"/>
  <c r="T55" i="24"/>
  <c r="S72" i="10"/>
  <c r="U19" i="11"/>
  <c r="E24" i="11"/>
  <c r="Q40" i="11"/>
  <c r="E66" i="11"/>
  <c r="P72" i="11"/>
  <c r="S30" i="12"/>
  <c r="E59" i="12"/>
  <c r="P66" i="12"/>
  <c r="U32" i="13"/>
  <c r="U36" i="13"/>
  <c r="E59" i="13"/>
  <c r="P66" i="13"/>
  <c r="R72" i="13"/>
  <c r="P30" i="14"/>
  <c r="S33" i="14"/>
  <c r="S40" i="14"/>
  <c r="R53" i="15"/>
  <c r="Q73" i="15"/>
  <c r="P15" i="16"/>
  <c r="Q33" i="16"/>
  <c r="T61" i="16"/>
  <c r="U69" i="16"/>
  <c r="Q72" i="16"/>
  <c r="T32" i="18"/>
  <c r="U32" i="18"/>
  <c r="T64" i="18"/>
  <c r="U64" i="18"/>
  <c r="T29" i="19"/>
  <c r="U29" i="19"/>
  <c r="U56" i="19"/>
  <c r="T56" i="19"/>
  <c r="U38" i="20"/>
  <c r="T38" i="20"/>
  <c r="E53" i="20"/>
  <c r="U87" i="21"/>
  <c r="T87" i="21"/>
  <c r="T20" i="24"/>
  <c r="U20" i="24"/>
  <c r="Q15" i="19"/>
  <c r="E73" i="19"/>
  <c r="R53" i="20"/>
  <c r="Q66" i="20"/>
  <c r="Q33" i="21"/>
  <c r="Q33" i="22"/>
  <c r="U28" i="23"/>
  <c r="T28" i="23"/>
  <c r="P59" i="23"/>
  <c r="U92" i="23"/>
  <c r="T92" i="23"/>
  <c r="E71" i="24"/>
  <c r="P72" i="24"/>
  <c r="U48" i="25"/>
  <c r="T48" i="25"/>
  <c r="P33" i="26"/>
  <c r="T63" i="26"/>
  <c r="U63" i="26"/>
  <c r="T70" i="26"/>
  <c r="U70" i="26"/>
  <c r="S71" i="27"/>
  <c r="T22" i="28"/>
  <c r="U22" i="28"/>
  <c r="U92" i="28"/>
  <c r="T92" i="28"/>
  <c r="E80" i="13"/>
  <c r="T98" i="25"/>
  <c r="U98" i="25"/>
  <c r="U106" i="10"/>
  <c r="T106" i="10"/>
  <c r="U107" i="9"/>
  <c r="T107" i="9"/>
  <c r="P73" i="18"/>
  <c r="T20" i="19"/>
  <c r="P30" i="19"/>
  <c r="E40" i="19"/>
  <c r="T52" i="19"/>
  <c r="Q66" i="19"/>
  <c r="P71" i="19"/>
  <c r="P40" i="20"/>
  <c r="S53" i="20"/>
  <c r="E30" i="21"/>
  <c r="P72" i="21"/>
  <c r="U20" i="22"/>
  <c r="U57" i="22"/>
  <c r="T57" i="22"/>
  <c r="P66" i="22"/>
  <c r="Q72" i="22"/>
  <c r="U50" i="23"/>
  <c r="T50" i="23"/>
  <c r="T89" i="23"/>
  <c r="U89" i="23"/>
  <c r="U69" i="25"/>
  <c r="T69" i="25"/>
  <c r="U46" i="26"/>
  <c r="T46" i="26"/>
  <c r="U94" i="26"/>
  <c r="T94" i="26"/>
  <c r="U58" i="27"/>
  <c r="T58" i="27"/>
  <c r="U94" i="27"/>
  <c r="T94" i="27"/>
  <c r="U11" i="28"/>
  <c r="T11" i="28"/>
  <c r="L113" i="1"/>
  <c r="R113" i="1" s="1"/>
  <c r="R96" i="1"/>
  <c r="T97" i="24"/>
  <c r="U97" i="24"/>
  <c r="U98" i="16"/>
  <c r="T98" i="16"/>
  <c r="T114" i="11"/>
  <c r="U114" i="11"/>
  <c r="P33" i="18"/>
  <c r="Q66" i="18"/>
  <c r="U20" i="19"/>
  <c r="Q33" i="19"/>
  <c r="U52" i="19"/>
  <c r="Q71" i="19"/>
  <c r="E72" i="19"/>
  <c r="R15" i="20"/>
  <c r="P30" i="20"/>
  <c r="Q40" i="20"/>
  <c r="P40" i="21"/>
  <c r="R71" i="21"/>
  <c r="Q72" i="21"/>
  <c r="P71" i="22"/>
  <c r="T11" i="24"/>
  <c r="U11" i="24"/>
  <c r="U32" i="25"/>
  <c r="T32" i="25"/>
  <c r="U9" i="26"/>
  <c r="T9" i="26"/>
  <c r="U22" i="26"/>
  <c r="T22" i="26"/>
  <c r="T27" i="26"/>
  <c r="U27" i="26"/>
  <c r="T58" i="26"/>
  <c r="U58" i="26"/>
  <c r="U91" i="26"/>
  <c r="T91" i="26"/>
  <c r="U56" i="28"/>
  <c r="T56" i="28"/>
  <c r="U97" i="20"/>
  <c r="T97" i="20"/>
  <c r="U114" i="17"/>
  <c r="T114" i="17"/>
  <c r="L113" i="13"/>
  <c r="R113" i="13" s="1"/>
  <c r="R96" i="13"/>
  <c r="U99" i="12"/>
  <c r="T99" i="12"/>
  <c r="U105" i="9"/>
  <c r="T105" i="9"/>
  <c r="U105" i="7"/>
  <c r="T105" i="7"/>
  <c r="Q33" i="18"/>
  <c r="P40" i="18"/>
  <c r="Q40" i="21"/>
  <c r="P24" i="22"/>
  <c r="P15" i="23"/>
  <c r="P24" i="23"/>
  <c r="Q30" i="24"/>
  <c r="T20" i="25"/>
  <c r="U20" i="25"/>
  <c r="T44" i="25"/>
  <c r="U44" i="25"/>
  <c r="U47" i="25"/>
  <c r="T47" i="25"/>
  <c r="U55" i="26"/>
  <c r="T55" i="26"/>
  <c r="T50" i="27"/>
  <c r="U50" i="27"/>
  <c r="U35" i="28"/>
  <c r="T35" i="28"/>
  <c r="Q71" i="28"/>
  <c r="T107" i="19"/>
  <c r="U107" i="19"/>
  <c r="Q71" i="17"/>
  <c r="U35" i="18"/>
  <c r="Q40" i="18"/>
  <c r="E53" i="18"/>
  <c r="Q72" i="18"/>
  <c r="S15" i="19"/>
  <c r="P24" i="19"/>
  <c r="S33" i="19"/>
  <c r="P40" i="19"/>
  <c r="S67" i="19"/>
  <c r="P15" i="20"/>
  <c r="U51" i="20"/>
  <c r="E66" i="20"/>
  <c r="P72" i="20"/>
  <c r="U10" i="21"/>
  <c r="P30" i="21"/>
  <c r="R53" i="21"/>
  <c r="U69" i="21"/>
  <c r="P71" i="21"/>
  <c r="Q24" i="22"/>
  <c r="T28" i="22"/>
  <c r="U28" i="22"/>
  <c r="Q30" i="22"/>
  <c r="U52" i="22"/>
  <c r="R67" i="22"/>
  <c r="E72" i="22"/>
  <c r="T13" i="23"/>
  <c r="U13" i="23"/>
  <c r="Q40" i="23"/>
  <c r="E72" i="23"/>
  <c r="U21" i="24"/>
  <c r="T21" i="24"/>
  <c r="E24" i="24"/>
  <c r="U92" i="24"/>
  <c r="T92" i="24"/>
  <c r="U64" i="25"/>
  <c r="T64" i="25"/>
  <c r="U91" i="25"/>
  <c r="T91" i="25"/>
  <c r="U42" i="26"/>
  <c r="T42" i="26"/>
  <c r="U87" i="26"/>
  <c r="T87" i="26"/>
  <c r="U49" i="28"/>
  <c r="T49" i="28"/>
  <c r="U114" i="18"/>
  <c r="T114" i="18"/>
  <c r="T111" i="17"/>
  <c r="U111" i="17"/>
  <c r="T103" i="14"/>
  <c r="U103" i="14"/>
  <c r="U97" i="12"/>
  <c r="T97" i="12"/>
  <c r="U110" i="10"/>
  <c r="T110" i="10"/>
  <c r="U103" i="9"/>
  <c r="T103" i="9"/>
  <c r="U111" i="9"/>
  <c r="T111" i="9"/>
  <c r="U103" i="7"/>
  <c r="T103" i="7"/>
  <c r="R30" i="17"/>
  <c r="Q33" i="17"/>
  <c r="U51" i="17"/>
  <c r="P66" i="17"/>
  <c r="U69" i="17"/>
  <c r="S15" i="18"/>
  <c r="T52" i="18"/>
  <c r="P71" i="18"/>
  <c r="U13" i="19"/>
  <c r="U17" i="19"/>
  <c r="Q24" i="19"/>
  <c r="Q40" i="19"/>
  <c r="E53" i="19"/>
  <c r="P59" i="19"/>
  <c r="S72" i="19"/>
  <c r="Q15" i="20"/>
  <c r="U15" i="20" s="1"/>
  <c r="U20" i="20"/>
  <c r="P24" i="20"/>
  <c r="Q33" i="20"/>
  <c r="U36" i="20"/>
  <c r="E40" i="20"/>
  <c r="T45" i="20"/>
  <c r="U52" i="20"/>
  <c r="U69" i="20"/>
  <c r="Q72" i="20"/>
  <c r="U11" i="21"/>
  <c r="P15" i="21"/>
  <c r="P24" i="21"/>
  <c r="Q30" i="21"/>
  <c r="U32" i="21"/>
  <c r="T48" i="21"/>
  <c r="S53" i="21"/>
  <c r="R72" i="21"/>
  <c r="R33" i="22"/>
  <c r="Q53" i="22"/>
  <c r="U61" i="22"/>
  <c r="E66" i="22"/>
  <c r="T29" i="23"/>
  <c r="P33" i="23"/>
  <c r="R67" i="23"/>
  <c r="U93" i="23"/>
  <c r="T93" i="23"/>
  <c r="U45" i="24"/>
  <c r="U26" i="25"/>
  <c r="T26" i="25"/>
  <c r="P72" i="25"/>
  <c r="U21" i="26"/>
  <c r="T21" i="26"/>
  <c r="T87" i="27"/>
  <c r="U87" i="27"/>
  <c r="U90" i="27"/>
  <c r="T90" i="27"/>
  <c r="U32" i="28"/>
  <c r="P66" i="28"/>
  <c r="T102" i="26"/>
  <c r="U102" i="26"/>
  <c r="U102" i="22"/>
  <c r="T102" i="22"/>
  <c r="U98" i="14"/>
  <c r="T98" i="14"/>
  <c r="T98" i="7"/>
  <c r="U98" i="7"/>
  <c r="T20" i="22"/>
  <c r="T52" i="22"/>
  <c r="P72" i="22"/>
  <c r="E33" i="23"/>
  <c r="U44" i="23"/>
  <c r="S15" i="24"/>
  <c r="P33" i="24"/>
  <c r="U51" i="24"/>
  <c r="T62" i="24"/>
  <c r="T70" i="24"/>
  <c r="U70" i="24"/>
  <c r="Q72" i="24"/>
  <c r="T93" i="24"/>
  <c r="P33" i="25"/>
  <c r="P53" i="25"/>
  <c r="E59" i="25"/>
  <c r="Q71" i="25"/>
  <c r="S73" i="25"/>
  <c r="E53" i="26"/>
  <c r="E66" i="26"/>
  <c r="S71" i="26"/>
  <c r="Q72" i="26"/>
  <c r="U92" i="26"/>
  <c r="R15" i="27"/>
  <c r="P33" i="27"/>
  <c r="P40" i="27"/>
  <c r="P71" i="27"/>
  <c r="E73" i="27"/>
  <c r="E30" i="28"/>
  <c r="P40" i="28"/>
  <c r="T52" i="28"/>
  <c r="Q66" i="28"/>
  <c r="E80" i="20"/>
  <c r="E80" i="12"/>
  <c r="E80" i="11"/>
  <c r="E80" i="3"/>
  <c r="T105" i="8"/>
  <c r="U105" i="8"/>
  <c r="P66" i="23"/>
  <c r="P67" i="23"/>
  <c r="Q73" i="23"/>
  <c r="T94" i="23"/>
  <c r="R15" i="24"/>
  <c r="Q33" i="24"/>
  <c r="U47" i="24"/>
  <c r="T50" i="24"/>
  <c r="T56" i="24"/>
  <c r="T61" i="24"/>
  <c r="T63" i="24"/>
  <c r="U63" i="24"/>
  <c r="P71" i="24"/>
  <c r="T38" i="25"/>
  <c r="T49" i="25"/>
  <c r="T70" i="25"/>
  <c r="R73" i="25"/>
  <c r="T19" i="26"/>
  <c r="T37" i="26"/>
  <c r="T43" i="26"/>
  <c r="T51" i="26"/>
  <c r="P71" i="26"/>
  <c r="Q33" i="27"/>
  <c r="Q40" i="27"/>
  <c r="T44" i="27"/>
  <c r="Q71" i="27"/>
  <c r="T91" i="27"/>
  <c r="Q40" i="28"/>
  <c r="T65" i="28"/>
  <c r="T70" i="28"/>
  <c r="T114" i="14"/>
  <c r="R73" i="22"/>
  <c r="Q66" i="23"/>
  <c r="P72" i="23"/>
  <c r="U10" i="24"/>
  <c r="U69" i="24"/>
  <c r="Q71" i="24"/>
  <c r="P30" i="25"/>
  <c r="U35" i="25"/>
  <c r="S67" i="25"/>
  <c r="U57" i="26"/>
  <c r="T57" i="26"/>
  <c r="Q71" i="26"/>
  <c r="T42" i="27"/>
  <c r="U42" i="27"/>
  <c r="R67" i="28"/>
  <c r="R71" i="28"/>
  <c r="R72" i="28"/>
  <c r="T114" i="26"/>
  <c r="E15" i="22"/>
  <c r="E30" i="22"/>
  <c r="U10" i="23"/>
  <c r="E15" i="23"/>
  <c r="E59" i="23"/>
  <c r="Q72" i="23"/>
  <c r="P15" i="24"/>
  <c r="P24" i="24"/>
  <c r="Q40" i="24"/>
  <c r="E73" i="24"/>
  <c r="U10" i="25"/>
  <c r="P24" i="25"/>
  <c r="Q30" i="25"/>
  <c r="E71" i="25"/>
  <c r="E33" i="26"/>
  <c r="P40" i="26"/>
  <c r="P66" i="26"/>
  <c r="U69" i="26"/>
  <c r="E72" i="26"/>
  <c r="R72" i="26"/>
  <c r="U13" i="27"/>
  <c r="Q24" i="27"/>
  <c r="U29" i="27"/>
  <c r="T29" i="27"/>
  <c r="P66" i="27"/>
  <c r="U69" i="27"/>
  <c r="S72" i="27"/>
  <c r="Q15" i="28"/>
  <c r="U20" i="28"/>
  <c r="T20" i="28"/>
  <c r="P33" i="28"/>
  <c r="U44" i="28"/>
  <c r="E80" i="23"/>
  <c r="E80" i="2"/>
  <c r="U108" i="24"/>
  <c r="U108" i="23"/>
  <c r="U108" i="12"/>
  <c r="T108" i="12"/>
  <c r="T106" i="8"/>
  <c r="U106" i="8"/>
  <c r="Q15" i="24"/>
  <c r="U15" i="24" s="1"/>
  <c r="Q24" i="24"/>
  <c r="E33" i="24"/>
  <c r="U33" i="24" s="1"/>
  <c r="R33" i="24"/>
  <c r="T42" i="24"/>
  <c r="U42" i="24"/>
  <c r="P66" i="24"/>
  <c r="Q24" i="25"/>
  <c r="E33" i="25"/>
  <c r="T33" i="25" s="1"/>
  <c r="T23" i="26"/>
  <c r="U23" i="26"/>
  <c r="P30" i="26"/>
  <c r="Q40" i="26"/>
  <c r="Q66" i="26"/>
  <c r="R67" i="26"/>
  <c r="E40" i="27"/>
  <c r="R40" i="27"/>
  <c r="P72" i="28"/>
  <c r="E96" i="1"/>
  <c r="U96" i="1" s="1"/>
  <c r="T110" i="6"/>
  <c r="U110" i="6"/>
  <c r="U108" i="2"/>
  <c r="T111" i="3"/>
  <c r="U109" i="3"/>
  <c r="T38" i="24"/>
  <c r="P40" i="24"/>
  <c r="Q66" i="24"/>
  <c r="R67" i="24"/>
  <c r="E15" i="25"/>
  <c r="S15" i="25"/>
  <c r="Q33" i="25"/>
  <c r="Q40" i="25"/>
  <c r="S71" i="25"/>
  <c r="S15" i="26"/>
  <c r="Q33" i="26"/>
  <c r="U33" i="26" s="1"/>
  <c r="E40" i="26"/>
  <c r="E71" i="26"/>
  <c r="S72" i="26"/>
  <c r="P15" i="27"/>
  <c r="P24" i="27"/>
  <c r="E59" i="27"/>
  <c r="U59" i="27" s="1"/>
  <c r="Q66" i="27"/>
  <c r="E71" i="27"/>
  <c r="R71" i="27"/>
  <c r="U10" i="28"/>
  <c r="P15" i="28"/>
  <c r="E53" i="28"/>
  <c r="E66" i="28"/>
  <c r="S67" i="28"/>
  <c r="E80" i="26"/>
  <c r="E80" i="18"/>
  <c r="E80" i="14"/>
  <c r="P53" i="28"/>
  <c r="Q53" i="28"/>
  <c r="E67" i="28"/>
  <c r="T47" i="28"/>
  <c r="P59" i="28"/>
  <c r="P73" i="28"/>
  <c r="Q59" i="28"/>
  <c r="Q73" i="28"/>
  <c r="U73" i="28" s="1"/>
  <c r="P67" i="28"/>
  <c r="R73" i="28"/>
  <c r="Q67" i="28"/>
  <c r="S73" i="28"/>
  <c r="U102" i="28"/>
  <c r="T109" i="28"/>
  <c r="T107" i="28"/>
  <c r="U110" i="28"/>
  <c r="P53" i="27"/>
  <c r="Q53" i="27"/>
  <c r="E67" i="27"/>
  <c r="R67" i="27"/>
  <c r="P67" i="27"/>
  <c r="T67" i="27" s="1"/>
  <c r="R73" i="27"/>
  <c r="Q67" i="27"/>
  <c r="S73" i="27"/>
  <c r="P73" i="27"/>
  <c r="Q73" i="27"/>
  <c r="P59" i="27"/>
  <c r="Q59" i="27"/>
  <c r="S67" i="27"/>
  <c r="T111" i="27"/>
  <c r="U100" i="27"/>
  <c r="T108" i="27"/>
  <c r="E73" i="26"/>
  <c r="P53" i="26"/>
  <c r="Q53" i="26"/>
  <c r="U47" i="26"/>
  <c r="E67" i="26"/>
  <c r="R73" i="26"/>
  <c r="P73" i="26"/>
  <c r="T73" i="26" s="1"/>
  <c r="P59" i="26"/>
  <c r="S67" i="26"/>
  <c r="Q73" i="26"/>
  <c r="Q59" i="26"/>
  <c r="P67" i="26"/>
  <c r="Q67" i="26"/>
  <c r="U67" i="26" s="1"/>
  <c r="S96" i="26"/>
  <c r="E53" i="25"/>
  <c r="R67" i="25"/>
  <c r="Q59" i="25"/>
  <c r="T58" i="25"/>
  <c r="P67" i="25"/>
  <c r="Q67" i="25"/>
  <c r="Q73" i="25"/>
  <c r="U73" i="25" s="1"/>
  <c r="E73" i="25"/>
  <c r="T104" i="25"/>
  <c r="T106" i="25"/>
  <c r="Q53" i="24"/>
  <c r="E67" i="24"/>
  <c r="P53" i="24"/>
  <c r="T58" i="24"/>
  <c r="E59" i="24"/>
  <c r="U59" i="24" s="1"/>
  <c r="R73" i="24"/>
  <c r="P59" i="24"/>
  <c r="P73" i="24"/>
  <c r="Q59" i="24"/>
  <c r="P67" i="24"/>
  <c r="T67" i="24" s="1"/>
  <c r="Q73" i="24"/>
  <c r="U73" i="24" s="1"/>
  <c r="Q67" i="24"/>
  <c r="U100" i="24"/>
  <c r="T103" i="24"/>
  <c r="T105" i="24"/>
  <c r="T99" i="24"/>
  <c r="U47" i="23"/>
  <c r="S67" i="23"/>
  <c r="P53" i="23"/>
  <c r="Q59" i="23"/>
  <c r="P73" i="23"/>
  <c r="T73" i="23" s="1"/>
  <c r="Q67" i="23"/>
  <c r="U67" i="23" s="1"/>
  <c r="E73" i="23"/>
  <c r="R73" i="23"/>
  <c r="T101" i="23"/>
  <c r="T103" i="23"/>
  <c r="T99" i="23"/>
  <c r="P53" i="22"/>
  <c r="Q73" i="22"/>
  <c r="U73" i="22" s="1"/>
  <c r="E67" i="22"/>
  <c r="Q67" i="22"/>
  <c r="Q59" i="22"/>
  <c r="E73" i="22"/>
  <c r="E59" i="22"/>
  <c r="P67" i="22"/>
  <c r="T67" i="22" s="1"/>
  <c r="P73" i="22"/>
  <c r="T110" i="22"/>
  <c r="T106" i="22"/>
  <c r="S73" i="21"/>
  <c r="E53" i="21"/>
  <c r="U47" i="21"/>
  <c r="P53" i="21"/>
  <c r="Q53" i="21"/>
  <c r="P73" i="21"/>
  <c r="T73" i="21" s="1"/>
  <c r="P59" i="21"/>
  <c r="S67" i="21"/>
  <c r="Q73" i="21"/>
  <c r="Q59" i="21"/>
  <c r="T58" i="21"/>
  <c r="P67" i="21"/>
  <c r="R73" i="21"/>
  <c r="T98" i="21"/>
  <c r="T100" i="21"/>
  <c r="E80" i="21"/>
  <c r="R73" i="20"/>
  <c r="Q53" i="20"/>
  <c r="S73" i="20"/>
  <c r="R67" i="20"/>
  <c r="P53" i="20"/>
  <c r="E59" i="20"/>
  <c r="T57" i="20"/>
  <c r="P73" i="20"/>
  <c r="T73" i="20" s="1"/>
  <c r="P67" i="20"/>
  <c r="T67" i="20" s="1"/>
  <c r="Q73" i="20"/>
  <c r="P59" i="20"/>
  <c r="Q67" i="20"/>
  <c r="U67" i="20" s="1"/>
  <c r="Q59" i="20"/>
  <c r="U98" i="20"/>
  <c r="U100" i="20"/>
  <c r="T108" i="20"/>
  <c r="T110" i="20"/>
  <c r="E67" i="19"/>
  <c r="Q73" i="19"/>
  <c r="P53" i="19"/>
  <c r="S73" i="19"/>
  <c r="R67" i="19"/>
  <c r="P67" i="19"/>
  <c r="T67" i="19" s="1"/>
  <c r="R73" i="19"/>
  <c r="Q67" i="19"/>
  <c r="U67" i="19" s="1"/>
  <c r="P53" i="18"/>
  <c r="Q67" i="18"/>
  <c r="S73" i="18"/>
  <c r="P59" i="18"/>
  <c r="Q73" i="18"/>
  <c r="T57" i="18"/>
  <c r="P67" i="18"/>
  <c r="T67" i="18" s="1"/>
  <c r="E73" i="18"/>
  <c r="R73" i="18"/>
  <c r="T105" i="18"/>
  <c r="L113" i="18"/>
  <c r="R113" i="18" s="1"/>
  <c r="R53" i="17"/>
  <c r="P73" i="17"/>
  <c r="E53" i="17"/>
  <c r="S53" i="17"/>
  <c r="Q73" i="17"/>
  <c r="U73" i="17" s="1"/>
  <c r="P53" i="17"/>
  <c r="Q53" i="17"/>
  <c r="E67" i="17"/>
  <c r="P67" i="17"/>
  <c r="Q67" i="17"/>
  <c r="E73" i="17"/>
  <c r="P59" i="17"/>
  <c r="S96" i="17"/>
  <c r="U103" i="17"/>
  <c r="U110" i="17"/>
  <c r="E53" i="16"/>
  <c r="U47" i="16"/>
  <c r="Q59" i="16"/>
  <c r="E59" i="16"/>
  <c r="U59" i="16" s="1"/>
  <c r="P73" i="16"/>
  <c r="T73" i="16" s="1"/>
  <c r="T57" i="16"/>
  <c r="P67" i="16"/>
  <c r="Q73" i="16"/>
  <c r="U73" i="16" s="1"/>
  <c r="Q67" i="16"/>
  <c r="U67" i="16" s="1"/>
  <c r="P59" i="16"/>
  <c r="T106" i="16"/>
  <c r="T104" i="16"/>
  <c r="U102" i="16"/>
  <c r="P53" i="15"/>
  <c r="T53" i="15" s="1"/>
  <c r="Q53" i="15"/>
  <c r="E73" i="15"/>
  <c r="S73" i="15"/>
  <c r="T47" i="15"/>
  <c r="E67" i="15"/>
  <c r="Q67" i="15"/>
  <c r="U67" i="15" s="1"/>
  <c r="E59" i="15"/>
  <c r="P59" i="15"/>
  <c r="S67" i="15"/>
  <c r="Q59" i="15"/>
  <c r="R67" i="15"/>
  <c r="P73" i="15"/>
  <c r="T73" i="15" s="1"/>
  <c r="R96" i="15"/>
  <c r="U109" i="15"/>
  <c r="U111" i="15"/>
  <c r="S96" i="15"/>
  <c r="P53" i="14"/>
  <c r="Q67" i="14"/>
  <c r="T47" i="14"/>
  <c r="E73" i="14"/>
  <c r="P59" i="14"/>
  <c r="Q59" i="14"/>
  <c r="P73" i="14"/>
  <c r="T73" i="14" s="1"/>
  <c r="U58" i="14"/>
  <c r="Q73" i="14"/>
  <c r="M113" i="14"/>
  <c r="S113" i="14" s="1"/>
  <c r="T107" i="14"/>
  <c r="T105" i="14"/>
  <c r="P53" i="13"/>
  <c r="E53" i="13"/>
  <c r="E67" i="13"/>
  <c r="P59" i="13"/>
  <c r="Q67" i="13"/>
  <c r="S73" i="13"/>
  <c r="R67" i="13"/>
  <c r="P73" i="13"/>
  <c r="T73" i="13" s="1"/>
  <c r="Q73" i="13"/>
  <c r="U73" i="13" s="1"/>
  <c r="T106" i="13"/>
  <c r="T104" i="13"/>
  <c r="U102" i="13"/>
  <c r="E53" i="12"/>
  <c r="S67" i="12"/>
  <c r="P67" i="12"/>
  <c r="T47" i="12"/>
  <c r="P53" i="12"/>
  <c r="Q67" i="12"/>
  <c r="U67" i="12" s="1"/>
  <c r="S73" i="12"/>
  <c r="Q53" i="12"/>
  <c r="U53" i="12" s="1"/>
  <c r="U58" i="12"/>
  <c r="P59" i="12"/>
  <c r="Q59" i="12"/>
  <c r="R67" i="12"/>
  <c r="P73" i="12"/>
  <c r="T73" i="12" s="1"/>
  <c r="R96" i="12"/>
  <c r="T107" i="12"/>
  <c r="U105" i="12"/>
  <c r="E73" i="11"/>
  <c r="E67" i="11"/>
  <c r="T47" i="11"/>
  <c r="S73" i="11"/>
  <c r="R73" i="11"/>
  <c r="P73" i="11"/>
  <c r="T73" i="11" s="1"/>
  <c r="U57" i="11"/>
  <c r="Q73" i="11"/>
  <c r="U73" i="11" s="1"/>
  <c r="P59" i="11"/>
  <c r="Q67" i="11"/>
  <c r="U101" i="11"/>
  <c r="U104" i="11"/>
  <c r="E53" i="10"/>
  <c r="P67" i="10"/>
  <c r="T67" i="10" s="1"/>
  <c r="U47" i="10"/>
  <c r="Q67" i="10"/>
  <c r="U67" i="10" s="1"/>
  <c r="R73" i="10"/>
  <c r="P73" i="10"/>
  <c r="T73" i="10" s="1"/>
  <c r="P59" i="10"/>
  <c r="E67" i="10"/>
  <c r="Q73" i="10"/>
  <c r="T98" i="10"/>
  <c r="T100" i="10"/>
  <c r="R67" i="9"/>
  <c r="P53" i="9"/>
  <c r="Q53" i="9"/>
  <c r="E59" i="9"/>
  <c r="S67" i="9"/>
  <c r="P67" i="9"/>
  <c r="Q67" i="9"/>
  <c r="U67" i="9" s="1"/>
  <c r="P73" i="9"/>
  <c r="P59" i="9"/>
  <c r="Q73" i="9"/>
  <c r="U73" i="9" s="1"/>
  <c r="Q59" i="9"/>
  <c r="E67" i="9"/>
  <c r="T97" i="9"/>
  <c r="T99" i="9"/>
  <c r="T101" i="9"/>
  <c r="R96" i="9"/>
  <c r="S96" i="9"/>
  <c r="P53" i="8"/>
  <c r="Q73" i="8"/>
  <c r="Q53" i="8"/>
  <c r="Q67" i="8"/>
  <c r="U47" i="8"/>
  <c r="R67" i="8"/>
  <c r="P59" i="8"/>
  <c r="P67" i="8"/>
  <c r="T67" i="8" s="1"/>
  <c r="P73" i="8"/>
  <c r="E59" i="8"/>
  <c r="U59" i="8" s="1"/>
  <c r="R73" i="8"/>
  <c r="L113" i="8"/>
  <c r="R113" i="8" s="1"/>
  <c r="U98" i="8"/>
  <c r="P53" i="7"/>
  <c r="Q53" i="7"/>
  <c r="T47" i="7"/>
  <c r="Q67" i="7"/>
  <c r="E73" i="7"/>
  <c r="P59" i="7"/>
  <c r="L113" i="7"/>
  <c r="R113" i="7" s="1"/>
  <c r="U106" i="7"/>
  <c r="T111" i="7"/>
  <c r="S67" i="6"/>
  <c r="P53" i="6"/>
  <c r="P67" i="6"/>
  <c r="E73" i="6"/>
  <c r="E67" i="6"/>
  <c r="R67" i="6"/>
  <c r="Q67" i="6"/>
  <c r="P59" i="6"/>
  <c r="T58" i="6"/>
  <c r="T104" i="6"/>
  <c r="U102" i="6"/>
  <c r="T109" i="6"/>
  <c r="R96" i="6"/>
  <c r="P67" i="5"/>
  <c r="P53" i="5"/>
  <c r="Q53" i="5"/>
  <c r="E67" i="5"/>
  <c r="E53" i="5"/>
  <c r="E73" i="5"/>
  <c r="P73" i="5"/>
  <c r="Q73" i="5"/>
  <c r="U104" i="5"/>
  <c r="T109" i="5"/>
  <c r="U111" i="5"/>
  <c r="U102" i="5"/>
  <c r="E53" i="4"/>
  <c r="Q67" i="4"/>
  <c r="U67" i="4" s="1"/>
  <c r="E73" i="4"/>
  <c r="T47" i="4"/>
  <c r="S73" i="4"/>
  <c r="P73" i="4"/>
  <c r="T73" i="4" s="1"/>
  <c r="P59" i="4"/>
  <c r="T58" i="4"/>
  <c r="Q59" i="4"/>
  <c r="S67" i="4"/>
  <c r="P67" i="4"/>
  <c r="T67" i="4" s="1"/>
  <c r="U103" i="4"/>
  <c r="T99" i="4"/>
  <c r="U111" i="4"/>
  <c r="E53" i="3"/>
  <c r="P67" i="3"/>
  <c r="P53" i="3"/>
  <c r="Q53" i="3"/>
  <c r="S67" i="3"/>
  <c r="R67" i="3"/>
  <c r="P73" i="3"/>
  <c r="T73" i="3" s="1"/>
  <c r="Q73" i="3"/>
  <c r="U73" i="3" s="1"/>
  <c r="P59" i="3"/>
  <c r="Q59" i="3"/>
  <c r="T107" i="3"/>
  <c r="T103" i="3"/>
  <c r="U101" i="3"/>
  <c r="T99" i="3"/>
  <c r="R67" i="2"/>
  <c r="E53" i="2"/>
  <c r="E67" i="2"/>
  <c r="S67" i="2"/>
  <c r="P59" i="2"/>
  <c r="P73" i="2"/>
  <c r="T73" i="2" s="1"/>
  <c r="Q59" i="2"/>
  <c r="P67" i="2"/>
  <c r="T67" i="2" s="1"/>
  <c r="T58" i="2"/>
  <c r="Q67" i="2"/>
  <c r="U67" i="2" s="1"/>
  <c r="E59" i="2"/>
  <c r="U59" i="2" s="1"/>
  <c r="R73" i="2"/>
  <c r="T102" i="2"/>
  <c r="U100" i="2"/>
  <c r="T107" i="2"/>
  <c r="T105" i="2"/>
  <c r="Q67" i="1"/>
  <c r="Q73" i="1"/>
  <c r="U73" i="1" s="1"/>
  <c r="Q53" i="1"/>
  <c r="E73" i="1"/>
  <c r="U47" i="1"/>
  <c r="R67" i="1"/>
  <c r="P59" i="1"/>
  <c r="P67" i="1"/>
  <c r="T67" i="1" s="1"/>
  <c r="P73" i="1"/>
  <c r="T100" i="1"/>
  <c r="T102" i="1"/>
  <c r="S96" i="1"/>
  <c r="U110" i="1"/>
  <c r="U30" i="1"/>
  <c r="T30" i="1"/>
  <c r="U30" i="2"/>
  <c r="T30" i="2"/>
  <c r="U30" i="5"/>
  <c r="T30" i="5"/>
  <c r="U59" i="3"/>
  <c r="T59" i="3"/>
  <c r="U30" i="4"/>
  <c r="T30" i="4"/>
  <c r="U24" i="2"/>
  <c r="T24" i="2"/>
  <c r="U33" i="1"/>
  <c r="T33" i="1"/>
  <c r="U33" i="6"/>
  <c r="T33" i="6"/>
  <c r="U33" i="2"/>
  <c r="T33" i="2"/>
  <c r="U30" i="3"/>
  <c r="T30" i="3"/>
  <c r="T59" i="2"/>
  <c r="U59" i="1"/>
  <c r="T59" i="1"/>
  <c r="U30" i="6"/>
  <c r="T30" i="6"/>
  <c r="U72" i="1"/>
  <c r="T72" i="1"/>
  <c r="U71" i="1"/>
  <c r="T71" i="1"/>
  <c r="T29" i="2"/>
  <c r="T37" i="2"/>
  <c r="T49" i="2"/>
  <c r="T65" i="2"/>
  <c r="T94" i="2"/>
  <c r="T20" i="3"/>
  <c r="U33" i="3"/>
  <c r="T33" i="3"/>
  <c r="U40" i="3"/>
  <c r="T40" i="3"/>
  <c r="T44" i="3"/>
  <c r="T52" i="3"/>
  <c r="T56" i="3"/>
  <c r="T89" i="3"/>
  <c r="T11" i="4"/>
  <c r="T21" i="4"/>
  <c r="E24" i="4"/>
  <c r="U33" i="4"/>
  <c r="T33" i="4"/>
  <c r="U40" i="4"/>
  <c r="T40" i="4"/>
  <c r="T42" i="4"/>
  <c r="T48" i="4"/>
  <c r="T56" i="4"/>
  <c r="T90" i="4"/>
  <c r="T11" i="5"/>
  <c r="T21" i="5"/>
  <c r="U24" i="5"/>
  <c r="T24" i="5"/>
  <c r="T28" i="5"/>
  <c r="U32" i="5"/>
  <c r="T56" i="5"/>
  <c r="U93" i="5"/>
  <c r="T93" i="5"/>
  <c r="U42" i="6"/>
  <c r="T42" i="6"/>
  <c r="U15" i="7"/>
  <c r="T15" i="7"/>
  <c r="U67" i="7"/>
  <c r="U73" i="7"/>
  <c r="T73" i="7"/>
  <c r="U9" i="7"/>
  <c r="T9" i="7"/>
  <c r="U30" i="7"/>
  <c r="T30" i="7"/>
  <c r="U53" i="7"/>
  <c r="T53" i="7"/>
  <c r="T43" i="7"/>
  <c r="E72" i="7"/>
  <c r="U33" i="9"/>
  <c r="T33" i="9"/>
  <c r="U33" i="10"/>
  <c r="T33" i="10"/>
  <c r="U24" i="11"/>
  <c r="T24" i="11"/>
  <c r="U53" i="2"/>
  <c r="T53" i="2"/>
  <c r="U24" i="3"/>
  <c r="T24" i="3"/>
  <c r="U72" i="3"/>
  <c r="T72" i="3"/>
  <c r="U71" i="3"/>
  <c r="T71" i="3"/>
  <c r="U59" i="4"/>
  <c r="T59" i="4"/>
  <c r="U66" i="4"/>
  <c r="T66" i="4"/>
  <c r="U40" i="5"/>
  <c r="T40" i="5"/>
  <c r="U35" i="5"/>
  <c r="U59" i="5"/>
  <c r="T59" i="5"/>
  <c r="U64" i="5"/>
  <c r="T64" i="5"/>
  <c r="R71" i="5"/>
  <c r="P33" i="6"/>
  <c r="Q53" i="6"/>
  <c r="U57" i="7"/>
  <c r="T57" i="7"/>
  <c r="U66" i="7"/>
  <c r="T66" i="7"/>
  <c r="U61" i="7"/>
  <c r="T61" i="7"/>
  <c r="U59" i="9"/>
  <c r="T59" i="9"/>
  <c r="U30" i="11"/>
  <c r="T30" i="11"/>
  <c r="U24" i="1"/>
  <c r="T24" i="1"/>
  <c r="U66" i="1"/>
  <c r="T66" i="1"/>
  <c r="U15" i="3"/>
  <c r="T15" i="3"/>
  <c r="U67" i="3"/>
  <c r="T67" i="3"/>
  <c r="U66" i="3"/>
  <c r="T66" i="3"/>
  <c r="T20" i="4"/>
  <c r="U53" i="4"/>
  <c r="T53" i="4"/>
  <c r="T43" i="4"/>
  <c r="U55" i="4"/>
  <c r="T89" i="4"/>
  <c r="U10" i="5"/>
  <c r="T27" i="5"/>
  <c r="U48" i="5"/>
  <c r="T48" i="5"/>
  <c r="U91" i="5"/>
  <c r="E15" i="6"/>
  <c r="T23" i="6"/>
  <c r="P30" i="6"/>
  <c r="U50" i="6"/>
  <c r="T50" i="6"/>
  <c r="Q59" i="6"/>
  <c r="U55" i="7"/>
  <c r="U24" i="8"/>
  <c r="T24" i="8"/>
  <c r="U33" i="8"/>
  <c r="T33" i="8"/>
  <c r="T33" i="5"/>
  <c r="U70" i="5"/>
  <c r="T70" i="5"/>
  <c r="U92" i="5"/>
  <c r="T92" i="5"/>
  <c r="U19" i="6"/>
  <c r="T19" i="6"/>
  <c r="U24" i="6"/>
  <c r="T24" i="6"/>
  <c r="U55" i="6"/>
  <c r="T55" i="6"/>
  <c r="U24" i="9"/>
  <c r="T24" i="9"/>
  <c r="U59" i="11"/>
  <c r="T59" i="11"/>
  <c r="T73" i="1"/>
  <c r="U67" i="1"/>
  <c r="U15" i="1"/>
  <c r="T15" i="1"/>
  <c r="U53" i="3"/>
  <c r="T53" i="3"/>
  <c r="U19" i="4"/>
  <c r="U88" i="4"/>
  <c r="U26" i="5"/>
  <c r="U46" i="5"/>
  <c r="P59" i="5"/>
  <c r="U63" i="5"/>
  <c r="T63" i="5"/>
  <c r="Q67" i="5"/>
  <c r="U67" i="5" s="1"/>
  <c r="P72" i="5"/>
  <c r="U40" i="6"/>
  <c r="T40" i="6"/>
  <c r="U35" i="6"/>
  <c r="U39" i="6"/>
  <c r="T39" i="6"/>
  <c r="Q66" i="6"/>
  <c r="U45" i="7"/>
  <c r="T45" i="7"/>
  <c r="P72" i="7"/>
  <c r="U30" i="10"/>
  <c r="T30" i="10"/>
  <c r="U53" i="1"/>
  <c r="T53" i="1"/>
  <c r="T10" i="1"/>
  <c r="T22" i="1"/>
  <c r="T46" i="1"/>
  <c r="T62" i="1"/>
  <c r="T69" i="1"/>
  <c r="T94" i="1"/>
  <c r="T20" i="2"/>
  <c r="U40" i="2"/>
  <c r="T40" i="2"/>
  <c r="T44" i="2"/>
  <c r="T52" i="2"/>
  <c r="T56" i="2"/>
  <c r="T89" i="2"/>
  <c r="T11" i="3"/>
  <c r="T23" i="3"/>
  <c r="T27" i="3"/>
  <c r="T35" i="3"/>
  <c r="T47" i="3"/>
  <c r="T63" i="3"/>
  <c r="T70" i="3"/>
  <c r="T92" i="3"/>
  <c r="U15" i="4"/>
  <c r="T15" i="4"/>
  <c r="T14" i="4"/>
  <c r="T18" i="4"/>
  <c r="T27" i="4"/>
  <c r="T35" i="4"/>
  <c r="T44" i="4"/>
  <c r="U51" i="4"/>
  <c r="Q73" i="4"/>
  <c r="U73" i="4" s="1"/>
  <c r="T87" i="4"/>
  <c r="T93" i="4"/>
  <c r="T23" i="5"/>
  <c r="T45" i="5"/>
  <c r="U47" i="5"/>
  <c r="T47" i="5"/>
  <c r="Q59" i="5"/>
  <c r="U72" i="5"/>
  <c r="T72" i="5"/>
  <c r="U71" i="5"/>
  <c r="T71" i="5"/>
  <c r="T69" i="5"/>
  <c r="P71" i="5"/>
  <c r="U14" i="6"/>
  <c r="T14" i="6"/>
  <c r="U53" i="6"/>
  <c r="T53" i="6"/>
  <c r="U43" i="6"/>
  <c r="T43" i="6"/>
  <c r="U59" i="6"/>
  <c r="T59" i="6"/>
  <c r="U21" i="7"/>
  <c r="T21" i="7"/>
  <c r="U33" i="7"/>
  <c r="T33" i="7"/>
  <c r="U43" i="7"/>
  <c r="U59" i="7"/>
  <c r="T59" i="7"/>
  <c r="P67" i="7"/>
  <c r="T67" i="7" s="1"/>
  <c r="P15" i="8"/>
  <c r="U30" i="9"/>
  <c r="T30" i="9"/>
  <c r="U24" i="10"/>
  <c r="T24" i="10"/>
  <c r="T26" i="1"/>
  <c r="T58" i="1"/>
  <c r="T9" i="1"/>
  <c r="T21" i="1"/>
  <c r="T45" i="1"/>
  <c r="T57" i="1"/>
  <c r="T61" i="1"/>
  <c r="U69" i="1"/>
  <c r="T93" i="1"/>
  <c r="T19" i="2"/>
  <c r="T39" i="2"/>
  <c r="T43" i="2"/>
  <c r="T51" i="2"/>
  <c r="T55" i="2"/>
  <c r="U72" i="2"/>
  <c r="T72" i="2"/>
  <c r="U71" i="2"/>
  <c r="T71" i="2"/>
  <c r="T88" i="2"/>
  <c r="T10" i="3"/>
  <c r="T22" i="3"/>
  <c r="T26" i="3"/>
  <c r="U35" i="3"/>
  <c r="T46" i="3"/>
  <c r="T58" i="3"/>
  <c r="T62" i="3"/>
  <c r="T69" i="3"/>
  <c r="T91" i="3"/>
  <c r="T13" i="4"/>
  <c r="T17" i="4"/>
  <c r="T23" i="4"/>
  <c r="U35" i="4"/>
  <c r="T50" i="4"/>
  <c r="T57" i="4"/>
  <c r="T61" i="4"/>
  <c r="E67" i="4"/>
  <c r="T92" i="4"/>
  <c r="U73" i="5"/>
  <c r="T73" i="5"/>
  <c r="T67" i="5"/>
  <c r="U15" i="5"/>
  <c r="T15" i="5"/>
  <c r="T12" i="5"/>
  <c r="E15" i="5"/>
  <c r="T35" i="5"/>
  <c r="T44" i="5"/>
  <c r="U58" i="5"/>
  <c r="Q71" i="5"/>
  <c r="P15" i="6"/>
  <c r="U18" i="6"/>
  <c r="T18" i="6"/>
  <c r="T64" i="6"/>
  <c r="U19" i="7"/>
  <c r="T44" i="7"/>
  <c r="U51" i="7"/>
  <c r="U90" i="7"/>
  <c r="T90" i="7"/>
  <c r="U59" i="10"/>
  <c r="T59" i="10"/>
  <c r="U33" i="13"/>
  <c r="U9" i="1"/>
  <c r="U40" i="1"/>
  <c r="T40" i="1"/>
  <c r="U61" i="1"/>
  <c r="U73" i="2"/>
  <c r="U15" i="2"/>
  <c r="T15" i="2"/>
  <c r="U43" i="2"/>
  <c r="U66" i="2"/>
  <c r="T66" i="2"/>
  <c r="U69" i="3"/>
  <c r="U61" i="4"/>
  <c r="Q33" i="5"/>
  <c r="U33" i="5" s="1"/>
  <c r="T36" i="5"/>
  <c r="U66" i="5"/>
  <c r="T66" i="5"/>
  <c r="R67" i="5"/>
  <c r="T11" i="6"/>
  <c r="Q15" i="6"/>
  <c r="T27" i="6"/>
  <c r="U38" i="6"/>
  <c r="T38" i="6"/>
  <c r="Q40" i="6"/>
  <c r="U51" i="6"/>
  <c r="T51" i="6"/>
  <c r="P72" i="6"/>
  <c r="Q73" i="6"/>
  <c r="U73" i="6" s="1"/>
  <c r="U87" i="6"/>
  <c r="T87" i="6"/>
  <c r="T52" i="7"/>
  <c r="P71" i="7"/>
  <c r="U12" i="8"/>
  <c r="T12" i="8"/>
  <c r="U33" i="11"/>
  <c r="T33" i="11"/>
  <c r="U24" i="7"/>
  <c r="T24" i="7"/>
  <c r="U72" i="7"/>
  <c r="T72" i="7"/>
  <c r="U71" i="7"/>
  <c r="T71" i="7"/>
  <c r="U15" i="11"/>
  <c r="T15" i="11"/>
  <c r="U67" i="11"/>
  <c r="T58" i="11"/>
  <c r="U72" i="11"/>
  <c r="T72" i="11"/>
  <c r="U71" i="11"/>
  <c r="T71" i="11"/>
  <c r="U69" i="11"/>
  <c r="T13" i="12"/>
  <c r="U30" i="12"/>
  <c r="T30" i="12"/>
  <c r="T49" i="12"/>
  <c r="U90" i="13"/>
  <c r="T90" i="13"/>
  <c r="U24" i="14"/>
  <c r="T24" i="14"/>
  <c r="U59" i="14"/>
  <c r="T59" i="14"/>
  <c r="U30" i="8"/>
  <c r="T30" i="8"/>
  <c r="U53" i="9"/>
  <c r="T53" i="9"/>
  <c r="T67" i="12"/>
  <c r="U15" i="12"/>
  <c r="U9" i="12"/>
  <c r="U56" i="12"/>
  <c r="T56" i="12"/>
  <c r="Q24" i="13"/>
  <c r="T40" i="13"/>
  <c r="U35" i="13"/>
  <c r="T35" i="13"/>
  <c r="U45" i="13"/>
  <c r="T45" i="13"/>
  <c r="U59" i="13"/>
  <c r="T59" i="13"/>
  <c r="U33" i="15"/>
  <c r="T33" i="15"/>
  <c r="U24" i="17"/>
  <c r="T24" i="17"/>
  <c r="U30" i="17"/>
  <c r="T30" i="17"/>
  <c r="U24" i="18"/>
  <c r="T24" i="18"/>
  <c r="U40" i="8"/>
  <c r="T40" i="8"/>
  <c r="U66" i="11"/>
  <c r="T66" i="11"/>
  <c r="T61" i="11"/>
  <c r="P71" i="11"/>
  <c r="Q72" i="11"/>
  <c r="Q33" i="12"/>
  <c r="U33" i="12" s="1"/>
  <c r="U67" i="13"/>
  <c r="U15" i="13"/>
  <c r="U27" i="13"/>
  <c r="T27" i="13"/>
  <c r="U71" i="8"/>
  <c r="T71" i="8"/>
  <c r="U72" i="8"/>
  <c r="T72" i="8"/>
  <c r="U40" i="10"/>
  <c r="T40" i="10"/>
  <c r="P53" i="11"/>
  <c r="U20" i="12"/>
  <c r="T20" i="12"/>
  <c r="U57" i="13"/>
  <c r="T57" i="13"/>
  <c r="U33" i="14"/>
  <c r="T33" i="14"/>
  <c r="U33" i="17"/>
  <c r="T33" i="17"/>
  <c r="U67" i="8"/>
  <c r="U73" i="8"/>
  <c r="U15" i="8"/>
  <c r="T73" i="8"/>
  <c r="T15" i="8"/>
  <c r="U66" i="8"/>
  <c r="T66" i="8"/>
  <c r="U72" i="10"/>
  <c r="T72" i="10"/>
  <c r="U71" i="10"/>
  <c r="T71" i="10"/>
  <c r="U40" i="11"/>
  <c r="T40" i="11"/>
  <c r="U53" i="11"/>
  <c r="T53" i="11"/>
  <c r="U65" i="11"/>
  <c r="T65" i="11"/>
  <c r="U94" i="11"/>
  <c r="T94" i="11"/>
  <c r="U24" i="12"/>
  <c r="T24" i="12"/>
  <c r="Q40" i="12"/>
  <c r="U44" i="12"/>
  <c r="T44" i="12"/>
  <c r="U66" i="12"/>
  <c r="T66" i="12"/>
  <c r="U61" i="12"/>
  <c r="P15" i="13"/>
  <c r="T15" i="13" s="1"/>
  <c r="E24" i="13"/>
  <c r="R71" i="13"/>
  <c r="U33" i="19"/>
  <c r="T33" i="19"/>
  <c r="U53" i="5"/>
  <c r="T53" i="5"/>
  <c r="U72" i="6"/>
  <c r="T72" i="6"/>
  <c r="U71" i="6"/>
  <c r="T71" i="6"/>
  <c r="T88" i="6"/>
  <c r="T10" i="7"/>
  <c r="T22" i="7"/>
  <c r="T26" i="7"/>
  <c r="T46" i="7"/>
  <c r="T58" i="7"/>
  <c r="T62" i="7"/>
  <c r="T69" i="7"/>
  <c r="T91" i="7"/>
  <c r="T13" i="8"/>
  <c r="T17" i="8"/>
  <c r="T29" i="8"/>
  <c r="T37" i="8"/>
  <c r="T49" i="8"/>
  <c r="T65" i="8"/>
  <c r="T94" i="8"/>
  <c r="T20" i="9"/>
  <c r="U40" i="9"/>
  <c r="T40" i="9"/>
  <c r="T44" i="9"/>
  <c r="T52" i="9"/>
  <c r="T56" i="9"/>
  <c r="T92" i="9"/>
  <c r="U73" i="10"/>
  <c r="U15" i="10"/>
  <c r="T15" i="10"/>
  <c r="T14" i="10"/>
  <c r="T18" i="10"/>
  <c r="T38" i="10"/>
  <c r="T42" i="10"/>
  <c r="T50" i="10"/>
  <c r="U66" i="10"/>
  <c r="T66" i="10"/>
  <c r="T87" i="10"/>
  <c r="T9" i="11"/>
  <c r="T21" i="11"/>
  <c r="T38" i="11"/>
  <c r="T46" i="11"/>
  <c r="T51" i="11"/>
  <c r="T62" i="11"/>
  <c r="P67" i="11"/>
  <c r="T67" i="11" s="1"/>
  <c r="T69" i="11"/>
  <c r="T91" i="11"/>
  <c r="P15" i="12"/>
  <c r="T15" i="12" s="1"/>
  <c r="T17" i="12"/>
  <c r="T21" i="12"/>
  <c r="T29" i="12"/>
  <c r="T33" i="12"/>
  <c r="T38" i="12"/>
  <c r="U59" i="12"/>
  <c r="T59" i="12"/>
  <c r="U64" i="12"/>
  <c r="P71" i="12"/>
  <c r="P72" i="12"/>
  <c r="Q72" i="12"/>
  <c r="Q73" i="12"/>
  <c r="U73" i="12" s="1"/>
  <c r="U89" i="12"/>
  <c r="T89" i="12"/>
  <c r="Q40" i="13"/>
  <c r="U40" i="13" s="1"/>
  <c r="Q59" i="13"/>
  <c r="U30" i="15"/>
  <c r="T30" i="15"/>
  <c r="U67" i="6"/>
  <c r="U15" i="6"/>
  <c r="T73" i="6"/>
  <c r="T67" i="6"/>
  <c r="T15" i="6"/>
  <c r="U66" i="6"/>
  <c r="T66" i="6"/>
  <c r="U69" i="7"/>
  <c r="T28" i="8"/>
  <c r="T32" i="8"/>
  <c r="T36" i="8"/>
  <c r="U53" i="8"/>
  <c r="T53" i="8"/>
  <c r="T48" i="8"/>
  <c r="T64" i="8"/>
  <c r="T93" i="8"/>
  <c r="T19" i="9"/>
  <c r="T39" i="9"/>
  <c r="T43" i="9"/>
  <c r="T51" i="9"/>
  <c r="T55" i="9"/>
  <c r="U72" i="9"/>
  <c r="T72" i="9"/>
  <c r="U71" i="9"/>
  <c r="T71" i="9"/>
  <c r="T91" i="9"/>
  <c r="T13" i="10"/>
  <c r="T17" i="10"/>
  <c r="T29" i="10"/>
  <c r="T37" i="10"/>
  <c r="T49" i="10"/>
  <c r="T65" i="10"/>
  <c r="T94" i="10"/>
  <c r="U9" i="11"/>
  <c r="T20" i="11"/>
  <c r="Q66" i="11"/>
  <c r="T9" i="12"/>
  <c r="T14" i="12"/>
  <c r="T45" i="12"/>
  <c r="T50" i="12"/>
  <c r="U52" i="12"/>
  <c r="T52" i="12"/>
  <c r="T21" i="13"/>
  <c r="U30" i="13"/>
  <c r="T30" i="13"/>
  <c r="Q53" i="13"/>
  <c r="U66" i="13"/>
  <c r="T66" i="13"/>
  <c r="U61" i="13"/>
  <c r="T61" i="13"/>
  <c r="P72" i="13"/>
  <c r="U30" i="16"/>
  <c r="T30" i="16"/>
  <c r="U71" i="4"/>
  <c r="T71" i="4"/>
  <c r="U72" i="4"/>
  <c r="T72" i="4"/>
  <c r="U40" i="7"/>
  <c r="T40" i="7"/>
  <c r="T35" i="8"/>
  <c r="T73" i="9"/>
  <c r="T67" i="9"/>
  <c r="U15" i="9"/>
  <c r="T15" i="9"/>
  <c r="U43" i="9"/>
  <c r="U66" i="9"/>
  <c r="T66" i="9"/>
  <c r="U53" i="10"/>
  <c r="T53" i="10"/>
  <c r="U37" i="11"/>
  <c r="U45" i="11"/>
  <c r="T50" i="11"/>
  <c r="U61" i="11"/>
  <c r="U90" i="11"/>
  <c r="U28" i="12"/>
  <c r="T37" i="12"/>
  <c r="T90" i="12"/>
  <c r="T9" i="13"/>
  <c r="U11" i="13"/>
  <c r="T11" i="13"/>
  <c r="U23" i="13"/>
  <c r="T23" i="13"/>
  <c r="P33" i="13"/>
  <c r="T33" i="13" s="1"/>
  <c r="P67" i="13"/>
  <c r="T67" i="13" s="1"/>
  <c r="U59" i="15"/>
  <c r="T59" i="15"/>
  <c r="U33" i="16"/>
  <c r="T33" i="16"/>
  <c r="U59" i="17"/>
  <c r="T59" i="17"/>
  <c r="T12" i="14"/>
  <c r="T28" i="14"/>
  <c r="T32" i="14"/>
  <c r="T36" i="14"/>
  <c r="U53" i="14"/>
  <c r="T53" i="14"/>
  <c r="T48" i="14"/>
  <c r="T64" i="14"/>
  <c r="T93" i="14"/>
  <c r="T19" i="15"/>
  <c r="U24" i="15"/>
  <c r="T24" i="15"/>
  <c r="T39" i="15"/>
  <c r="T43" i="15"/>
  <c r="T51" i="15"/>
  <c r="T55" i="15"/>
  <c r="U72" i="15"/>
  <c r="T72" i="15"/>
  <c r="U71" i="15"/>
  <c r="T71" i="15"/>
  <c r="T88" i="15"/>
  <c r="T10" i="16"/>
  <c r="T22" i="16"/>
  <c r="T26" i="16"/>
  <c r="T46" i="16"/>
  <c r="T58" i="16"/>
  <c r="T62" i="16"/>
  <c r="T69" i="16"/>
  <c r="T91" i="16"/>
  <c r="T13" i="17"/>
  <c r="T17" i="17"/>
  <c r="T29" i="17"/>
  <c r="T37" i="17"/>
  <c r="T49" i="17"/>
  <c r="T65" i="17"/>
  <c r="T94" i="17"/>
  <c r="U18" i="18"/>
  <c r="T28" i="18"/>
  <c r="T35" i="18"/>
  <c r="T48" i="18"/>
  <c r="T56" i="18"/>
  <c r="U91" i="18"/>
  <c r="T10" i="19"/>
  <c r="T43" i="19"/>
  <c r="U15" i="15"/>
  <c r="T15" i="15"/>
  <c r="T67" i="15"/>
  <c r="U73" i="15"/>
  <c r="U66" i="15"/>
  <c r="T66" i="15"/>
  <c r="U53" i="17"/>
  <c r="T53" i="17"/>
  <c r="Q15" i="18"/>
  <c r="U15" i="18" s="1"/>
  <c r="Q30" i="19"/>
  <c r="U45" i="19"/>
  <c r="T45" i="19"/>
  <c r="U59" i="19"/>
  <c r="T59" i="19"/>
  <c r="U59" i="20"/>
  <c r="T59" i="20"/>
  <c r="U24" i="21"/>
  <c r="T24" i="21"/>
  <c r="U30" i="21"/>
  <c r="T30" i="21"/>
  <c r="U24" i="22"/>
  <c r="T24" i="22"/>
  <c r="T53" i="12"/>
  <c r="U72" i="13"/>
  <c r="T72" i="13"/>
  <c r="U71" i="13"/>
  <c r="T71" i="13"/>
  <c r="U40" i="16"/>
  <c r="T40" i="16"/>
  <c r="U14" i="18"/>
  <c r="U42" i="18"/>
  <c r="T47" i="18"/>
  <c r="T55" i="18"/>
  <c r="U72" i="18"/>
  <c r="T72" i="18"/>
  <c r="U71" i="18"/>
  <c r="T71" i="18"/>
  <c r="T69" i="18"/>
  <c r="T14" i="19"/>
  <c r="T42" i="19"/>
  <c r="U51" i="19"/>
  <c r="U26" i="20"/>
  <c r="T26" i="20"/>
  <c r="U59" i="21"/>
  <c r="T59" i="21"/>
  <c r="U30" i="14"/>
  <c r="T30" i="14"/>
  <c r="U53" i="15"/>
  <c r="U24" i="16"/>
  <c r="T24" i="16"/>
  <c r="U71" i="16"/>
  <c r="T71" i="16"/>
  <c r="U72" i="16"/>
  <c r="T72" i="16"/>
  <c r="U30" i="18"/>
  <c r="T30" i="18"/>
  <c r="U33" i="18"/>
  <c r="T33" i="18"/>
  <c r="U40" i="18"/>
  <c r="T40" i="18"/>
  <c r="U53" i="18"/>
  <c r="T53" i="18"/>
  <c r="U43" i="18"/>
  <c r="U24" i="19"/>
  <c r="T24" i="19"/>
  <c r="U53" i="19"/>
  <c r="T53" i="19"/>
  <c r="U33" i="20"/>
  <c r="U33" i="21"/>
  <c r="T33" i="21"/>
  <c r="U30" i="22"/>
  <c r="T30" i="22"/>
  <c r="U40" i="14"/>
  <c r="T40" i="14"/>
  <c r="T67" i="16"/>
  <c r="U15" i="16"/>
  <c r="T15" i="16"/>
  <c r="U66" i="16"/>
  <c r="T66" i="16"/>
  <c r="Q59" i="18"/>
  <c r="P72" i="18"/>
  <c r="E30" i="19"/>
  <c r="U40" i="19"/>
  <c r="T40" i="19"/>
  <c r="R72" i="19"/>
  <c r="U88" i="19"/>
  <c r="T88" i="19"/>
  <c r="U10" i="20"/>
  <c r="T10" i="20"/>
  <c r="U53" i="13"/>
  <c r="T53" i="13"/>
  <c r="T48" i="13"/>
  <c r="T64" i="13"/>
  <c r="T93" i="13"/>
  <c r="T19" i="14"/>
  <c r="T39" i="14"/>
  <c r="T43" i="14"/>
  <c r="T51" i="14"/>
  <c r="T55" i="14"/>
  <c r="U72" i="14"/>
  <c r="T72" i="14"/>
  <c r="U71" i="14"/>
  <c r="T71" i="14"/>
  <c r="T88" i="14"/>
  <c r="T10" i="15"/>
  <c r="T22" i="15"/>
  <c r="T26" i="15"/>
  <c r="T46" i="15"/>
  <c r="T58" i="15"/>
  <c r="T62" i="15"/>
  <c r="T69" i="15"/>
  <c r="T91" i="15"/>
  <c r="T13" i="16"/>
  <c r="T17" i="16"/>
  <c r="T29" i="16"/>
  <c r="T37" i="16"/>
  <c r="T49" i="16"/>
  <c r="T65" i="16"/>
  <c r="T94" i="16"/>
  <c r="T20" i="17"/>
  <c r="U40" i="17"/>
  <c r="T40" i="17"/>
  <c r="T44" i="17"/>
  <c r="T52" i="17"/>
  <c r="T56" i="17"/>
  <c r="T89" i="17"/>
  <c r="T11" i="18"/>
  <c r="U38" i="18"/>
  <c r="P66" i="18"/>
  <c r="T70" i="18"/>
  <c r="U15" i="19"/>
  <c r="T15" i="19"/>
  <c r="U73" i="19"/>
  <c r="T73" i="19"/>
  <c r="T9" i="19"/>
  <c r="T19" i="19"/>
  <c r="T27" i="19"/>
  <c r="T38" i="19"/>
  <c r="U55" i="19"/>
  <c r="U57" i="19"/>
  <c r="T57" i="19"/>
  <c r="Q59" i="19"/>
  <c r="U66" i="19"/>
  <c r="T66" i="19"/>
  <c r="U61" i="19"/>
  <c r="T61" i="19"/>
  <c r="P73" i="19"/>
  <c r="U24" i="20"/>
  <c r="T24" i="20"/>
  <c r="U40" i="12"/>
  <c r="T40" i="12"/>
  <c r="T47" i="13"/>
  <c r="T63" i="13"/>
  <c r="T70" i="13"/>
  <c r="T92" i="13"/>
  <c r="U73" i="14"/>
  <c r="U67" i="14"/>
  <c r="U15" i="14"/>
  <c r="T67" i="14"/>
  <c r="T15" i="14"/>
  <c r="T14" i="14"/>
  <c r="T18" i="14"/>
  <c r="T38" i="14"/>
  <c r="T42" i="14"/>
  <c r="U43" i="14"/>
  <c r="T50" i="14"/>
  <c r="U66" i="14"/>
  <c r="T66" i="14"/>
  <c r="T87" i="14"/>
  <c r="T9" i="15"/>
  <c r="T21" i="15"/>
  <c r="T45" i="15"/>
  <c r="T57" i="15"/>
  <c r="T61" i="15"/>
  <c r="U69" i="15"/>
  <c r="T90" i="15"/>
  <c r="T12" i="16"/>
  <c r="T28" i="16"/>
  <c r="T32" i="16"/>
  <c r="T36" i="16"/>
  <c r="U53" i="16"/>
  <c r="T53" i="16"/>
  <c r="T48" i="16"/>
  <c r="T64" i="16"/>
  <c r="T93" i="16"/>
  <c r="T19" i="17"/>
  <c r="T39" i="17"/>
  <c r="T43" i="17"/>
  <c r="T51" i="17"/>
  <c r="T55" i="17"/>
  <c r="U72" i="17"/>
  <c r="T72" i="17"/>
  <c r="U71" i="17"/>
  <c r="T71" i="17"/>
  <c r="T88" i="17"/>
  <c r="T10" i="18"/>
  <c r="T19" i="18"/>
  <c r="P30" i="18"/>
  <c r="T37" i="18"/>
  <c r="T44" i="18"/>
  <c r="U50" i="18"/>
  <c r="U58" i="18"/>
  <c r="U87" i="18"/>
  <c r="T92" i="18"/>
  <c r="T11" i="19"/>
  <c r="U46" i="19"/>
  <c r="T46" i="19"/>
  <c r="Q53" i="19"/>
  <c r="Q30" i="20"/>
  <c r="U32" i="20"/>
  <c r="U71" i="12"/>
  <c r="T71" i="12"/>
  <c r="U72" i="12"/>
  <c r="T72" i="12"/>
  <c r="U9" i="15"/>
  <c r="U40" i="15"/>
  <c r="T40" i="15"/>
  <c r="U61" i="15"/>
  <c r="T73" i="17"/>
  <c r="U67" i="17"/>
  <c r="T67" i="17"/>
  <c r="U15" i="17"/>
  <c r="T15" i="17"/>
  <c r="U43" i="17"/>
  <c r="U66" i="17"/>
  <c r="T66" i="17"/>
  <c r="E59" i="18"/>
  <c r="U69" i="18"/>
  <c r="T18" i="19"/>
  <c r="T26" i="19"/>
  <c r="U37" i="19"/>
  <c r="P66" i="19"/>
  <c r="U22" i="20"/>
  <c r="T22" i="20"/>
  <c r="P33" i="20"/>
  <c r="T33" i="20" s="1"/>
  <c r="U72" i="19"/>
  <c r="T72" i="19"/>
  <c r="U71" i="19"/>
  <c r="T71" i="19"/>
  <c r="T46" i="20"/>
  <c r="T58" i="20"/>
  <c r="T62" i="20"/>
  <c r="T69" i="20"/>
  <c r="T91" i="20"/>
  <c r="T13" i="21"/>
  <c r="T17" i="21"/>
  <c r="T29" i="21"/>
  <c r="T37" i="21"/>
  <c r="T49" i="21"/>
  <c r="T65" i="21"/>
  <c r="U70" i="21"/>
  <c r="T89" i="21"/>
  <c r="T19" i="22"/>
  <c r="T39" i="22"/>
  <c r="U42" i="22"/>
  <c r="T42" i="22"/>
  <c r="U59" i="22"/>
  <c r="T59" i="22"/>
  <c r="T91" i="22"/>
  <c r="U24" i="23"/>
  <c r="T24" i="23"/>
  <c r="U30" i="20"/>
  <c r="T30" i="20"/>
  <c r="U53" i="21"/>
  <c r="T53" i="21"/>
  <c r="Q67" i="21"/>
  <c r="U67" i="21" s="1"/>
  <c r="R15" i="22"/>
  <c r="Q66" i="22"/>
  <c r="Q71" i="22"/>
  <c r="Q15" i="23"/>
  <c r="U19" i="23"/>
  <c r="T59" i="24"/>
  <c r="U40" i="20"/>
  <c r="T40" i="20"/>
  <c r="U13" i="22"/>
  <c r="T55" i="22"/>
  <c r="U65" i="22"/>
  <c r="U22" i="23"/>
  <c r="T22" i="23"/>
  <c r="U71" i="20"/>
  <c r="T71" i="20"/>
  <c r="U72" i="20"/>
  <c r="T72" i="20"/>
  <c r="U14" i="22"/>
  <c r="T14" i="22"/>
  <c r="U33" i="22"/>
  <c r="U73" i="20"/>
  <c r="T15" i="20"/>
  <c r="U66" i="20"/>
  <c r="T66" i="20"/>
  <c r="U72" i="21"/>
  <c r="T72" i="21"/>
  <c r="U71" i="21"/>
  <c r="T71" i="21"/>
  <c r="E73" i="21"/>
  <c r="U50" i="22"/>
  <c r="T50" i="22"/>
  <c r="T88" i="22"/>
  <c r="Q24" i="23"/>
  <c r="Q30" i="23"/>
  <c r="U30" i="23" s="1"/>
  <c r="U53" i="23"/>
  <c r="T53" i="23"/>
  <c r="U43" i="23"/>
  <c r="T58" i="19"/>
  <c r="T62" i="19"/>
  <c r="T69" i="19"/>
  <c r="T91" i="19"/>
  <c r="T13" i="20"/>
  <c r="T17" i="20"/>
  <c r="T29" i="20"/>
  <c r="T37" i="20"/>
  <c r="T49" i="20"/>
  <c r="T65" i="20"/>
  <c r="T94" i="20"/>
  <c r="T20" i="21"/>
  <c r="U40" i="21"/>
  <c r="T40" i="21"/>
  <c r="T44" i="21"/>
  <c r="T52" i="21"/>
  <c r="T56" i="21"/>
  <c r="T10" i="22"/>
  <c r="U17" i="22"/>
  <c r="U37" i="22"/>
  <c r="U53" i="22"/>
  <c r="T53" i="22"/>
  <c r="U43" i="22"/>
  <c r="T62" i="22"/>
  <c r="U72" i="22"/>
  <c r="T72" i="22"/>
  <c r="U71" i="22"/>
  <c r="T71" i="22"/>
  <c r="U33" i="23"/>
  <c r="T33" i="23"/>
  <c r="T39" i="23"/>
  <c r="U51" i="23"/>
  <c r="T51" i="23"/>
  <c r="U59" i="23"/>
  <c r="T59" i="23"/>
  <c r="U73" i="18"/>
  <c r="U67" i="18"/>
  <c r="T73" i="18"/>
  <c r="T15" i="18"/>
  <c r="U66" i="18"/>
  <c r="T66" i="18"/>
  <c r="U69" i="19"/>
  <c r="T90" i="19"/>
  <c r="T12" i="20"/>
  <c r="T28" i="20"/>
  <c r="T32" i="20"/>
  <c r="T36" i="20"/>
  <c r="U53" i="20"/>
  <c r="T53" i="20"/>
  <c r="T48" i="20"/>
  <c r="T64" i="20"/>
  <c r="T93" i="20"/>
  <c r="T19" i="21"/>
  <c r="T39" i="21"/>
  <c r="T43" i="21"/>
  <c r="T51" i="21"/>
  <c r="T55" i="21"/>
  <c r="U91" i="21"/>
  <c r="Q15" i="22"/>
  <c r="U15" i="22" s="1"/>
  <c r="U18" i="22"/>
  <c r="T18" i="22"/>
  <c r="P33" i="22"/>
  <c r="T33" i="22" s="1"/>
  <c r="T36" i="22"/>
  <c r="U38" i="22"/>
  <c r="T38" i="22"/>
  <c r="P40" i="22"/>
  <c r="T46" i="22"/>
  <c r="T51" i="22"/>
  <c r="T58" i="22"/>
  <c r="T93" i="22"/>
  <c r="T19" i="23"/>
  <c r="U26" i="23"/>
  <c r="T26" i="23"/>
  <c r="E40" i="23"/>
  <c r="Q53" i="23"/>
  <c r="U73" i="21"/>
  <c r="T67" i="21"/>
  <c r="U15" i="21"/>
  <c r="T15" i="21"/>
  <c r="U43" i="21"/>
  <c r="U66" i="21"/>
  <c r="T66" i="21"/>
  <c r="Q71" i="21"/>
  <c r="U92" i="21"/>
  <c r="T92" i="21"/>
  <c r="P30" i="22"/>
  <c r="T10" i="23"/>
  <c r="T30" i="23"/>
  <c r="U55" i="23"/>
  <c r="T55" i="23"/>
  <c r="U30" i="24"/>
  <c r="T30" i="24"/>
  <c r="U72" i="23"/>
  <c r="T72" i="23"/>
  <c r="U71" i="23"/>
  <c r="T71" i="23"/>
  <c r="T88" i="23"/>
  <c r="T10" i="24"/>
  <c r="T22" i="24"/>
  <c r="T26" i="24"/>
  <c r="U67" i="25"/>
  <c r="T67" i="25"/>
  <c r="U15" i="25"/>
  <c r="T15" i="25"/>
  <c r="U9" i="25"/>
  <c r="T9" i="25"/>
  <c r="U24" i="25"/>
  <c r="T24" i="25"/>
  <c r="U20" i="26"/>
  <c r="T20" i="26"/>
  <c r="U24" i="26"/>
  <c r="T24" i="26"/>
  <c r="U30" i="26"/>
  <c r="T30" i="26"/>
  <c r="U15" i="23"/>
  <c r="T15" i="23"/>
  <c r="T67" i="23"/>
  <c r="U73" i="23"/>
  <c r="U66" i="23"/>
  <c r="T66" i="23"/>
  <c r="U57" i="25"/>
  <c r="T57" i="25"/>
  <c r="E66" i="25"/>
  <c r="U59" i="26"/>
  <c r="T59" i="26"/>
  <c r="U24" i="27"/>
  <c r="T24" i="27"/>
  <c r="U40" i="24"/>
  <c r="T40" i="24"/>
  <c r="E30" i="25"/>
  <c r="U33" i="25"/>
  <c r="P40" i="25"/>
  <c r="T40" i="25" s="1"/>
  <c r="U45" i="25"/>
  <c r="T45" i="25"/>
  <c r="Q53" i="25"/>
  <c r="T33" i="26"/>
  <c r="U24" i="28"/>
  <c r="T24" i="28"/>
  <c r="U30" i="28"/>
  <c r="T30" i="28"/>
  <c r="U24" i="24"/>
  <c r="T24" i="24"/>
  <c r="U71" i="24"/>
  <c r="T71" i="24"/>
  <c r="U72" i="24"/>
  <c r="T72" i="24"/>
  <c r="U66" i="25"/>
  <c r="T66" i="25"/>
  <c r="U61" i="25"/>
  <c r="T61" i="25"/>
  <c r="U40" i="22"/>
  <c r="T40" i="22"/>
  <c r="U67" i="24"/>
  <c r="T73" i="24"/>
  <c r="T15" i="24"/>
  <c r="U66" i="24"/>
  <c r="T66" i="24"/>
  <c r="U87" i="24"/>
  <c r="T87" i="24"/>
  <c r="U21" i="25"/>
  <c r="T21" i="25"/>
  <c r="U65" i="25"/>
  <c r="T65" i="25"/>
  <c r="U94" i="25"/>
  <c r="T94" i="25"/>
  <c r="T46" i="23"/>
  <c r="T58" i="23"/>
  <c r="T62" i="23"/>
  <c r="T69" i="23"/>
  <c r="T91" i="23"/>
  <c r="T13" i="24"/>
  <c r="T17" i="24"/>
  <c r="T29" i="24"/>
  <c r="T37" i="24"/>
  <c r="T49" i="24"/>
  <c r="T65" i="24"/>
  <c r="T14" i="25"/>
  <c r="T18" i="25"/>
  <c r="P66" i="25"/>
  <c r="P73" i="25"/>
  <c r="T73" i="25" s="1"/>
  <c r="Q24" i="26"/>
  <c r="U59" i="28"/>
  <c r="T59" i="28"/>
  <c r="U67" i="22"/>
  <c r="T73" i="22"/>
  <c r="T15" i="22"/>
  <c r="U66" i="22"/>
  <c r="T66" i="22"/>
  <c r="T87" i="22"/>
  <c r="T9" i="23"/>
  <c r="T21" i="23"/>
  <c r="T45" i="23"/>
  <c r="T57" i="23"/>
  <c r="T61" i="23"/>
  <c r="U69" i="23"/>
  <c r="T90" i="23"/>
  <c r="T12" i="24"/>
  <c r="T28" i="24"/>
  <c r="T32" i="24"/>
  <c r="T36" i="24"/>
  <c r="U53" i="24"/>
  <c r="T53" i="24"/>
  <c r="T48" i="24"/>
  <c r="T64" i="24"/>
  <c r="S73" i="24"/>
  <c r="T88" i="24"/>
  <c r="T13" i="25"/>
  <c r="T17" i="25"/>
  <c r="T22" i="25"/>
  <c r="T37" i="25"/>
  <c r="T50" i="25"/>
  <c r="U59" i="25"/>
  <c r="T59" i="25"/>
  <c r="U9" i="23"/>
  <c r="U40" i="23"/>
  <c r="T40" i="23"/>
  <c r="U61" i="23"/>
  <c r="T35" i="24"/>
  <c r="U94" i="24"/>
  <c r="U40" i="26"/>
  <c r="T40" i="26"/>
  <c r="T44" i="26"/>
  <c r="T52" i="26"/>
  <c r="T56" i="26"/>
  <c r="T89" i="26"/>
  <c r="U90" i="26"/>
  <c r="T11" i="27"/>
  <c r="U12" i="27"/>
  <c r="T23" i="27"/>
  <c r="T27" i="27"/>
  <c r="U28" i="27"/>
  <c r="U32" i="27"/>
  <c r="T35" i="27"/>
  <c r="U36" i="27"/>
  <c r="T47" i="27"/>
  <c r="U48" i="27"/>
  <c r="T63" i="27"/>
  <c r="U64" i="27"/>
  <c r="T70" i="27"/>
  <c r="T92" i="27"/>
  <c r="U93" i="27"/>
  <c r="U67" i="28"/>
  <c r="T67" i="28"/>
  <c r="U15" i="28"/>
  <c r="T73" i="28"/>
  <c r="T15" i="28"/>
  <c r="T14" i="28"/>
  <c r="T18" i="28"/>
  <c r="U19" i="28"/>
  <c r="T38" i="28"/>
  <c r="U39" i="28"/>
  <c r="T42" i="28"/>
  <c r="T50" i="28"/>
  <c r="U51" i="28"/>
  <c r="U55" i="28"/>
  <c r="U66" i="28"/>
  <c r="T66" i="28"/>
  <c r="T87" i="28"/>
  <c r="E80" i="16"/>
  <c r="E80" i="9"/>
  <c r="U53" i="25"/>
  <c r="T53" i="25"/>
  <c r="U72" i="26"/>
  <c r="T72" i="26"/>
  <c r="U71" i="26"/>
  <c r="T71" i="26"/>
  <c r="T94" i="28"/>
  <c r="E80" i="19"/>
  <c r="E80" i="8"/>
  <c r="U101" i="28"/>
  <c r="T101" i="28"/>
  <c r="U73" i="26"/>
  <c r="U15" i="26"/>
  <c r="T67" i="26"/>
  <c r="T15" i="26"/>
  <c r="U66" i="26"/>
  <c r="T66" i="26"/>
  <c r="U30" i="27"/>
  <c r="T30" i="27"/>
  <c r="U53" i="28"/>
  <c r="T53" i="28"/>
  <c r="E80" i="22"/>
  <c r="U33" i="27"/>
  <c r="T33" i="27"/>
  <c r="U40" i="27"/>
  <c r="T40" i="27"/>
  <c r="U99" i="28"/>
  <c r="T99" i="28"/>
  <c r="T90" i="25"/>
  <c r="T12" i="26"/>
  <c r="T28" i="26"/>
  <c r="T32" i="26"/>
  <c r="T36" i="26"/>
  <c r="U53" i="26"/>
  <c r="T53" i="26"/>
  <c r="T48" i="26"/>
  <c r="T64" i="26"/>
  <c r="T93" i="26"/>
  <c r="T19" i="27"/>
  <c r="T39" i="27"/>
  <c r="T43" i="27"/>
  <c r="T51" i="27"/>
  <c r="T55" i="27"/>
  <c r="U72" i="27"/>
  <c r="T72" i="27"/>
  <c r="U71" i="27"/>
  <c r="T71" i="27"/>
  <c r="T88" i="27"/>
  <c r="T58" i="28"/>
  <c r="T62" i="28"/>
  <c r="T69" i="28"/>
  <c r="E80" i="25"/>
  <c r="U40" i="25"/>
  <c r="T35" i="26"/>
  <c r="U15" i="27"/>
  <c r="T15" i="27"/>
  <c r="U67" i="27"/>
  <c r="U73" i="27"/>
  <c r="T73" i="27"/>
  <c r="U66" i="27"/>
  <c r="T66" i="27"/>
  <c r="T9" i="28"/>
  <c r="T21" i="28"/>
  <c r="T61" i="28"/>
  <c r="T90" i="28"/>
  <c r="E80" i="15"/>
  <c r="E80" i="10"/>
  <c r="U72" i="25"/>
  <c r="T72" i="25"/>
  <c r="U71" i="25"/>
  <c r="T71" i="25"/>
  <c r="T65" i="27"/>
  <c r="U33" i="28"/>
  <c r="T33" i="28"/>
  <c r="U40" i="28"/>
  <c r="T40" i="28"/>
  <c r="T44" i="28"/>
  <c r="T89" i="28"/>
  <c r="E80" i="28"/>
  <c r="E80" i="27"/>
  <c r="E80" i="7"/>
  <c r="U53" i="27"/>
  <c r="T53" i="27"/>
  <c r="T43" i="28"/>
  <c r="U71" i="28"/>
  <c r="T71" i="28"/>
  <c r="U72" i="28"/>
  <c r="T72" i="28"/>
  <c r="E80" i="17"/>
  <c r="E80" i="5"/>
  <c r="E80" i="6"/>
  <c r="T97" i="1"/>
  <c r="U103" i="1"/>
  <c r="U105" i="1"/>
  <c r="U97" i="26"/>
  <c r="U99" i="26"/>
  <c r="U98" i="24"/>
  <c r="U106" i="24"/>
  <c r="U104" i="23"/>
  <c r="S96" i="22"/>
  <c r="T101" i="21"/>
  <c r="U109" i="21"/>
  <c r="U111" i="21"/>
  <c r="T101" i="19"/>
  <c r="T109" i="19"/>
  <c r="U98" i="18"/>
  <c r="U106" i="18"/>
  <c r="U110" i="12"/>
  <c r="U99" i="11"/>
  <c r="S96" i="10"/>
  <c r="U101" i="10"/>
  <c r="T114" i="9"/>
  <c r="T114" i="8"/>
  <c r="T114" i="7"/>
  <c r="M113" i="4"/>
  <c r="S113" i="4" s="1"/>
  <c r="E96" i="2"/>
  <c r="U96" i="2" s="1"/>
  <c r="U97" i="1"/>
  <c r="T114" i="15"/>
  <c r="M113" i="25"/>
  <c r="S113" i="25" s="1"/>
  <c r="U114" i="23"/>
  <c r="T98" i="22"/>
  <c r="U108" i="22"/>
  <c r="T102" i="20"/>
  <c r="U106" i="20"/>
  <c r="U110" i="16"/>
  <c r="L113" i="24"/>
  <c r="R113" i="24" s="1"/>
  <c r="L113" i="28"/>
  <c r="R113" i="28" s="1"/>
  <c r="T114" i="28"/>
  <c r="T107" i="24"/>
  <c r="T105" i="23"/>
  <c r="T100" i="15"/>
  <c r="T108" i="15"/>
  <c r="T101" i="13"/>
  <c r="T105" i="13"/>
  <c r="S96" i="12"/>
  <c r="U109" i="12"/>
  <c r="U111" i="12"/>
  <c r="U100" i="11"/>
  <c r="U114" i="10"/>
  <c r="U97" i="8"/>
  <c r="U107" i="8"/>
  <c r="T99" i="6"/>
  <c r="U103" i="6"/>
  <c r="T107" i="6"/>
  <c r="U111" i="6"/>
  <c r="M113" i="6"/>
  <c r="S113" i="6" s="1"/>
  <c r="U103" i="5"/>
  <c r="T105" i="5"/>
  <c r="R96" i="4"/>
  <c r="T108" i="4"/>
  <c r="U101" i="2"/>
  <c r="U109" i="2"/>
  <c r="T109" i="25"/>
  <c r="T107" i="22"/>
  <c r="R96" i="20"/>
  <c r="T105" i="20"/>
  <c r="T101" i="16"/>
  <c r="T109" i="16"/>
  <c r="T114" i="16"/>
  <c r="T102" i="15"/>
  <c r="T99" i="13"/>
  <c r="T107" i="13"/>
  <c r="T109" i="13"/>
  <c r="T114" i="13"/>
  <c r="T105" i="10"/>
  <c r="U99" i="8"/>
  <c r="T97" i="7"/>
  <c r="U97" i="6"/>
  <c r="U105" i="6"/>
  <c r="T100" i="4"/>
  <c r="T102" i="4"/>
  <c r="T110" i="4"/>
  <c r="T98" i="3"/>
  <c r="T100" i="3"/>
  <c r="T106" i="3"/>
  <c r="T108" i="3"/>
  <c r="S96" i="2"/>
  <c r="T103" i="27"/>
  <c r="U109" i="27"/>
  <c r="T105" i="26"/>
  <c r="T107" i="26"/>
  <c r="T101" i="25"/>
  <c r="U107" i="25"/>
  <c r="T99" i="22"/>
  <c r="T101" i="22"/>
  <c r="U107" i="21"/>
  <c r="S96" i="20"/>
  <c r="T107" i="20"/>
  <c r="L113" i="19"/>
  <c r="R113" i="19" s="1"/>
  <c r="U104" i="18"/>
  <c r="T97" i="17"/>
  <c r="T99" i="17"/>
  <c r="T105" i="17"/>
  <c r="T107" i="17"/>
  <c r="T103" i="16"/>
  <c r="T111" i="16"/>
  <c r="T102" i="14"/>
  <c r="T108" i="14"/>
  <c r="T110" i="14"/>
  <c r="T97" i="13"/>
  <c r="T111" i="13"/>
  <c r="T100" i="12"/>
  <c r="T102" i="12"/>
  <c r="T104" i="12"/>
  <c r="U106" i="12"/>
  <c r="T107" i="11"/>
  <c r="T109" i="11"/>
  <c r="U107" i="10"/>
  <c r="U98" i="9"/>
  <c r="U106" i="9"/>
  <c r="T104" i="8"/>
  <c r="T110" i="8"/>
  <c r="E96" i="7"/>
  <c r="T96" i="7" s="1"/>
  <c r="T97" i="5"/>
  <c r="U110" i="5"/>
  <c r="T114" i="5"/>
  <c r="T104" i="4"/>
  <c r="U102" i="3"/>
  <c r="U110" i="3"/>
  <c r="E80" i="4"/>
  <c r="U111" i="1"/>
  <c r="U101" i="27"/>
  <c r="U99" i="25"/>
  <c r="T100" i="23"/>
  <c r="T97" i="21"/>
  <c r="U114" i="21"/>
  <c r="U97" i="19"/>
  <c r="U105" i="19"/>
  <c r="T100" i="18"/>
  <c r="T108" i="18"/>
  <c r="R96" i="17"/>
  <c r="M113" i="16"/>
  <c r="S113" i="16" s="1"/>
  <c r="E96" i="15"/>
  <c r="E113" i="15" s="1"/>
  <c r="U113" i="15" s="1"/>
  <c r="T100" i="14"/>
  <c r="E96" i="13"/>
  <c r="T96" i="13" s="1"/>
  <c r="T105" i="11"/>
  <c r="U99" i="10"/>
  <c r="U109" i="10"/>
  <c r="U100" i="9"/>
  <c r="U108" i="9"/>
  <c r="T102" i="8"/>
  <c r="U104" i="7"/>
  <c r="R96" i="5"/>
  <c r="T114" i="4"/>
  <c r="T98" i="2"/>
  <c r="T106" i="2"/>
  <c r="E113" i="1"/>
  <c r="U109" i="20"/>
  <c r="T109" i="20"/>
  <c r="U108" i="19"/>
  <c r="T108" i="19"/>
  <c r="E96" i="27"/>
  <c r="L113" i="27"/>
  <c r="R113" i="27" s="1"/>
  <c r="T114" i="25"/>
  <c r="M113" i="24"/>
  <c r="S113" i="24" s="1"/>
  <c r="U96" i="18"/>
  <c r="T96" i="18"/>
  <c r="E113" i="18"/>
  <c r="S96" i="18"/>
  <c r="M113" i="18"/>
  <c r="S113" i="18" s="1"/>
  <c r="U102" i="18"/>
  <c r="T102" i="18"/>
  <c r="U110" i="18"/>
  <c r="T110" i="18"/>
  <c r="U97" i="11"/>
  <c r="T97" i="11"/>
  <c r="E96" i="11"/>
  <c r="U103" i="22"/>
  <c r="T103" i="22"/>
  <c r="M113" i="27"/>
  <c r="S113" i="27" s="1"/>
  <c r="U103" i="19"/>
  <c r="T103" i="19"/>
  <c r="U111" i="19"/>
  <c r="T111" i="19"/>
  <c r="U101" i="17"/>
  <c r="T101" i="17"/>
  <c r="U109" i="17"/>
  <c r="T109" i="17"/>
  <c r="U114" i="27"/>
  <c r="E96" i="24"/>
  <c r="T99" i="1"/>
  <c r="T107" i="1"/>
  <c r="T98" i="28"/>
  <c r="T106" i="28"/>
  <c r="T97" i="27"/>
  <c r="T105" i="27"/>
  <c r="T104" i="26"/>
  <c r="E96" i="25"/>
  <c r="T103" i="25"/>
  <c r="T111" i="25"/>
  <c r="L113" i="25"/>
  <c r="R113" i="25" s="1"/>
  <c r="T102" i="24"/>
  <c r="T110" i="24"/>
  <c r="T98" i="23"/>
  <c r="T110" i="23"/>
  <c r="T105" i="22"/>
  <c r="T104" i="21"/>
  <c r="U110" i="21"/>
  <c r="T110" i="21"/>
  <c r="U102" i="21"/>
  <c r="T102" i="21"/>
  <c r="U100" i="19"/>
  <c r="T100" i="19"/>
  <c r="E96" i="19"/>
  <c r="T104" i="1"/>
  <c r="E96" i="28"/>
  <c r="T103" i="28"/>
  <c r="T111" i="28"/>
  <c r="T102" i="27"/>
  <c r="T110" i="27"/>
  <c r="T101" i="26"/>
  <c r="T109" i="26"/>
  <c r="T100" i="25"/>
  <c r="T108" i="25"/>
  <c r="E96" i="23"/>
  <c r="E96" i="22"/>
  <c r="U111" i="22"/>
  <c r="T111" i="22"/>
  <c r="E96" i="21"/>
  <c r="E96" i="14"/>
  <c r="U97" i="14"/>
  <c r="T97" i="14"/>
  <c r="T101" i="12"/>
  <c r="U101" i="12"/>
  <c r="U104" i="10"/>
  <c r="T104" i="10"/>
  <c r="U104" i="9"/>
  <c r="T104" i="9"/>
  <c r="T101" i="1"/>
  <c r="T109" i="1"/>
  <c r="T114" i="1"/>
  <c r="T100" i="28"/>
  <c r="T108" i="28"/>
  <c r="M113" i="28"/>
  <c r="S113" i="28" s="1"/>
  <c r="T99" i="27"/>
  <c r="T107" i="27"/>
  <c r="T98" i="26"/>
  <c r="T106" i="26"/>
  <c r="T97" i="25"/>
  <c r="T105" i="25"/>
  <c r="T104" i="24"/>
  <c r="T114" i="24"/>
  <c r="R96" i="23"/>
  <c r="R96" i="22"/>
  <c r="L113" i="22"/>
  <c r="R113" i="22" s="1"/>
  <c r="U100" i="22"/>
  <c r="T109" i="22"/>
  <c r="T114" i="22"/>
  <c r="R96" i="21"/>
  <c r="U99" i="21"/>
  <c r="U106" i="11"/>
  <c r="T106" i="11"/>
  <c r="T98" i="1"/>
  <c r="T106" i="1"/>
  <c r="T97" i="28"/>
  <c r="T105" i="28"/>
  <c r="T104" i="27"/>
  <c r="E96" i="26"/>
  <c r="T103" i="26"/>
  <c r="T111" i="26"/>
  <c r="L113" i="26"/>
  <c r="R113" i="26" s="1"/>
  <c r="T102" i="25"/>
  <c r="T110" i="25"/>
  <c r="T101" i="24"/>
  <c r="T109" i="24"/>
  <c r="S96" i="23"/>
  <c r="T97" i="23"/>
  <c r="T102" i="23"/>
  <c r="T107" i="23"/>
  <c r="T104" i="22"/>
  <c r="S96" i="21"/>
  <c r="T103" i="21"/>
  <c r="E96" i="20"/>
  <c r="U103" i="20"/>
  <c r="T103" i="20"/>
  <c r="U109" i="23"/>
  <c r="T97" i="22"/>
  <c r="T105" i="21"/>
  <c r="U101" i="20"/>
  <c r="T101" i="20"/>
  <c r="U111" i="20"/>
  <c r="T111" i="20"/>
  <c r="U100" i="16"/>
  <c r="T100" i="16"/>
  <c r="U108" i="16"/>
  <c r="T108" i="16"/>
  <c r="U99" i="15"/>
  <c r="T99" i="15"/>
  <c r="U107" i="15"/>
  <c r="T107" i="15"/>
  <c r="L113" i="14"/>
  <c r="R113" i="14" s="1"/>
  <c r="R96" i="14"/>
  <c r="U102" i="9"/>
  <c r="T102" i="9"/>
  <c r="U108" i="5"/>
  <c r="T108" i="5"/>
  <c r="E96" i="16"/>
  <c r="L113" i="16"/>
  <c r="R113" i="16" s="1"/>
  <c r="U97" i="15"/>
  <c r="R96" i="11"/>
  <c r="L113" i="11"/>
  <c r="R113" i="11" s="1"/>
  <c r="U102" i="11"/>
  <c r="T111" i="11"/>
  <c r="U110" i="9"/>
  <c r="T110" i="9"/>
  <c r="T101" i="7"/>
  <c r="T109" i="7"/>
  <c r="U100" i="6"/>
  <c r="T100" i="6"/>
  <c r="U108" i="6"/>
  <c r="T108" i="6"/>
  <c r="U101" i="8"/>
  <c r="T101" i="8"/>
  <c r="U109" i="8"/>
  <c r="T109" i="8"/>
  <c r="S96" i="7"/>
  <c r="M113" i="7"/>
  <c r="S113" i="7" s="1"/>
  <c r="U100" i="5"/>
  <c r="T100" i="5"/>
  <c r="T114" i="20"/>
  <c r="M113" i="19"/>
  <c r="S113" i="19" s="1"/>
  <c r="T99" i="18"/>
  <c r="T107" i="18"/>
  <c r="T98" i="17"/>
  <c r="T106" i="17"/>
  <c r="T97" i="16"/>
  <c r="T105" i="16"/>
  <c r="T104" i="15"/>
  <c r="T99" i="14"/>
  <c r="T104" i="14"/>
  <c r="T109" i="14"/>
  <c r="T98" i="13"/>
  <c r="T103" i="13"/>
  <c r="T108" i="13"/>
  <c r="T98" i="12"/>
  <c r="T103" i="12"/>
  <c r="S96" i="11"/>
  <c r="E96" i="10"/>
  <c r="U97" i="10"/>
  <c r="U100" i="7"/>
  <c r="T100" i="7"/>
  <c r="U108" i="7"/>
  <c r="T108" i="7"/>
  <c r="E96" i="17"/>
  <c r="U98" i="13"/>
  <c r="E96" i="12"/>
  <c r="U114" i="12"/>
  <c r="U108" i="11"/>
  <c r="U103" i="10"/>
  <c r="T103" i="10"/>
  <c r="T103" i="8"/>
  <c r="T111" i="8"/>
  <c r="T102" i="19"/>
  <c r="T110" i="19"/>
  <c r="T101" i="18"/>
  <c r="T109" i="18"/>
  <c r="T100" i="17"/>
  <c r="T108" i="17"/>
  <c r="T99" i="16"/>
  <c r="T107" i="16"/>
  <c r="T98" i="15"/>
  <c r="T106" i="15"/>
  <c r="T101" i="14"/>
  <c r="T106" i="14"/>
  <c r="U111" i="14"/>
  <c r="T100" i="13"/>
  <c r="T103" i="11"/>
  <c r="U110" i="11"/>
  <c r="U111" i="10"/>
  <c r="T111" i="10"/>
  <c r="E96" i="9"/>
  <c r="E96" i="8"/>
  <c r="S96" i="8"/>
  <c r="M113" i="8"/>
  <c r="S113" i="8" s="1"/>
  <c r="T102" i="7"/>
  <c r="T110" i="7"/>
  <c r="E113" i="2"/>
  <c r="T96" i="2"/>
  <c r="R96" i="10"/>
  <c r="L113" i="10"/>
  <c r="R113" i="10" s="1"/>
  <c r="U114" i="3"/>
  <c r="T102" i="10"/>
  <c r="T100" i="8"/>
  <c r="T108" i="8"/>
  <c r="T99" i="7"/>
  <c r="T107" i="7"/>
  <c r="T98" i="6"/>
  <c r="T106" i="6"/>
  <c r="E96" i="3"/>
  <c r="L113" i="3"/>
  <c r="R113" i="3" s="1"/>
  <c r="U97" i="2"/>
  <c r="E96" i="6"/>
  <c r="T101" i="4"/>
  <c r="M113" i="3"/>
  <c r="S113" i="3" s="1"/>
  <c r="T99" i="5"/>
  <c r="T107" i="5"/>
  <c r="T98" i="4"/>
  <c r="T106" i="4"/>
  <c r="T97" i="3"/>
  <c r="T105" i="3"/>
  <c r="T104" i="2"/>
  <c r="E96" i="4"/>
  <c r="T114" i="2"/>
  <c r="T98" i="5"/>
  <c r="T106" i="5"/>
  <c r="T105" i="4"/>
  <c r="T104" i="3"/>
  <c r="T103" i="2"/>
  <c r="T111" i="2"/>
  <c r="L113" i="2"/>
  <c r="R113" i="2" s="1"/>
  <c r="E96" i="5"/>
  <c r="T59" i="27" l="1"/>
  <c r="T33" i="24"/>
  <c r="T59" i="16"/>
  <c r="T96" i="1"/>
  <c r="T59" i="8"/>
  <c r="U96" i="7"/>
  <c r="E113" i="7"/>
  <c r="U113" i="7" s="1"/>
  <c r="T113" i="15"/>
  <c r="U30" i="19"/>
  <c r="T30" i="19"/>
  <c r="U24" i="13"/>
  <c r="T24" i="13"/>
  <c r="U24" i="4"/>
  <c r="T24" i="4"/>
  <c r="T96" i="15"/>
  <c r="U59" i="18"/>
  <c r="T59" i="18"/>
  <c r="U96" i="15"/>
  <c r="U30" i="25"/>
  <c r="T30" i="25"/>
  <c r="U96" i="13"/>
  <c r="E113" i="13"/>
  <c r="T113" i="13" s="1"/>
  <c r="E113" i="22"/>
  <c r="T96" i="22"/>
  <c r="U96" i="22"/>
  <c r="U96" i="16"/>
  <c r="T96" i="16"/>
  <c r="E113" i="16"/>
  <c r="E113" i="20"/>
  <c r="U96" i="20"/>
  <c r="T96" i="20"/>
  <c r="T96" i="23"/>
  <c r="E113" i="23"/>
  <c r="U96" i="23"/>
  <c r="U96" i="3"/>
  <c r="T96" i="3"/>
  <c r="E113" i="3"/>
  <c r="U96" i="8"/>
  <c r="E113" i="8"/>
  <c r="T96" i="8"/>
  <c r="U96" i="9"/>
  <c r="T96" i="9"/>
  <c r="E113" i="9"/>
  <c r="T96" i="28"/>
  <c r="U96" i="28"/>
  <c r="E113" i="28"/>
  <c r="T96" i="11"/>
  <c r="E113" i="11"/>
  <c r="U96" i="11"/>
  <c r="E113" i="12"/>
  <c r="U96" i="12"/>
  <c r="T96" i="12"/>
  <c r="T113" i="7"/>
  <c r="E113" i="14"/>
  <c r="U96" i="14"/>
  <c r="T96" i="14"/>
  <c r="U96" i="19"/>
  <c r="T96" i="19"/>
  <c r="E113" i="19"/>
  <c r="U96" i="25"/>
  <c r="T96" i="25"/>
  <c r="E113" i="25"/>
  <c r="U113" i="18"/>
  <c r="T113" i="18"/>
  <c r="U96" i="21"/>
  <c r="T96" i="21"/>
  <c r="E113" i="21"/>
  <c r="U96" i="27"/>
  <c r="T96" i="27"/>
  <c r="E113" i="27"/>
  <c r="T113" i="1"/>
  <c r="U113" i="1"/>
  <c r="U96" i="5"/>
  <c r="T96" i="5"/>
  <c r="E113" i="5"/>
  <c r="T96" i="4"/>
  <c r="E113" i="4"/>
  <c r="U96" i="4"/>
  <c r="U96" i="6"/>
  <c r="E113" i="6"/>
  <c r="T96" i="6"/>
  <c r="U113" i="2"/>
  <c r="T113" i="2"/>
  <c r="E113" i="10"/>
  <c r="U96" i="10"/>
  <c r="T96" i="10"/>
  <c r="E113" i="17"/>
  <c r="U96" i="17"/>
  <c r="T96" i="17"/>
  <c r="E113" i="26"/>
  <c r="U96" i="26"/>
  <c r="T96" i="26"/>
  <c r="U96" i="24"/>
  <c r="T96" i="24"/>
  <c r="E113" i="24"/>
  <c r="U113" i="13" l="1"/>
  <c r="U113" i="3"/>
  <c r="T113" i="3"/>
  <c r="U113" i="20"/>
  <c r="T113" i="20"/>
  <c r="U113" i="16"/>
  <c r="T113" i="16"/>
  <c r="T113" i="5"/>
  <c r="U113" i="5"/>
  <c r="U113" i="28"/>
  <c r="T113" i="28"/>
  <c r="U113" i="21"/>
  <c r="T113" i="21"/>
  <c r="T113" i="12"/>
  <c r="U113" i="12"/>
  <c r="U113" i="17"/>
  <c r="T113" i="17"/>
  <c r="U113" i="9"/>
  <c r="T113" i="9"/>
  <c r="U113" i="27"/>
  <c r="T113" i="27"/>
  <c r="U113" i="25"/>
  <c r="T113" i="25"/>
  <c r="T113" i="14"/>
  <c r="U113" i="14"/>
  <c r="U113" i="23"/>
  <c r="T113" i="23"/>
  <c r="U113" i="26"/>
  <c r="T113" i="26"/>
  <c r="U113" i="6"/>
  <c r="T113" i="6"/>
  <c r="T113" i="24"/>
  <c r="U113" i="24"/>
  <c r="U113" i="4"/>
  <c r="T113" i="4"/>
  <c r="U113" i="19"/>
  <c r="T113" i="19"/>
  <c r="U113" i="11"/>
  <c r="T113" i="11"/>
  <c r="U113" i="10"/>
  <c r="T113" i="10"/>
  <c r="U113" i="8"/>
  <c r="T113" i="8"/>
  <c r="U113" i="22"/>
  <c r="T113" i="22"/>
</calcChain>
</file>

<file path=xl/sharedStrings.xml><?xml version="1.0" encoding="utf-8"?>
<sst xmlns="http://schemas.openxmlformats.org/spreadsheetml/2006/main" count="6604" uniqueCount="153">
  <si>
    <t>Figures Finalised as at 2024/07/29</t>
  </si>
  <si>
    <t/>
  </si>
  <si>
    <t>4th Quarter Ended 30 June 2024</t>
  </si>
  <si>
    <t>CONDITIONAL GRANTS TRANSFERRED FROM NATIONAL DEPARTMENTS AND ACTUAL PAYMENTS MADE BY MUNICIPALITIES: PRELIMINARY RESULTS</t>
  </si>
  <si>
    <t>AGGREGRATED INFORMATION FOR LIMPOPO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</si>
  <si>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</si>
  <si>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</si>
  <si>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</si>
  <si>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</si>
  <si>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</si>
  <si>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</si>
  <si>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</si>
  <si>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</si>
  <si>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</si>
  <si>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</si>
  <si>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5 of 2023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</si>
  <si>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</si>
  <si>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</si>
  <si>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</si>
  <si>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</si>
  <si>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</si>
  <si>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</si>
  <si>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</si>
  <si>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</si>
  <si>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</si>
  <si>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</si>
  <si>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</si>
  <si>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</si>
  <si>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</si>
  <si>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</si>
  <si>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</si>
  <si>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</si>
  <si>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</si>
  <si>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</si>
  <si>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</si>
  <si>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</si>
  <si>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</si>
  <si>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</si>
  <si>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</si>
  <si>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</si>
  <si>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</si>
  <si>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</si>
  <si>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</si>
  <si>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</si>
  <si>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</si>
  <si>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</si>
  <si>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</si>
  <si>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</si>
  <si>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</si>
  <si>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</si>
  <si>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</si>
  <si>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</si>
  <si>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</si>
  <si>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</si>
  <si>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</si>
  <si>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</si>
  <si>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</si>
  <si>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</si>
  <si>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</si>
  <si>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</si>
  <si>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</si>
  <si>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</si>
  <si>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</si>
  <si>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</si>
  <si>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</si>
  <si>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</si>
  <si>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</si>
  <si>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</si>
  <si>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</si>
  <si>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</si>
  <si>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</si>
  <si>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</si>
  <si>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</si>
  <si>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</si>
  <si>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</si>
  <si>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</si>
  <si>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</si>
  <si>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</si>
  <si>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</si>
  <si>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</si>
  <si>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</si>
  <si>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</si>
  <si>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</si>
  <si>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</si>
  <si>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</si>
  <si>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</si>
  <si>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</si>
  <si>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</si>
  <si>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</si>
  <si>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</si>
  <si>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</si>
  <si>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</si>
  <si>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</si>
  <si>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</si>
  <si>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</si>
  <si>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</si>
  <si>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</si>
  <si>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</si>
  <si>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</si>
  <si>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</si>
  <si>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</si>
  <si>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</si>
  <si>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</si>
  <si>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</si>
  <si>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</si>
  <si>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</si>
  <si>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</si>
  <si>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</si>
  <si>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</si>
  <si>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</si>
  <si>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</si>
  <si>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</si>
  <si>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LIMPOPO: GREATER GIYANI (LIM331)</t>
  </si>
  <si>
    <t>LIMPOPO: GREATER LETABA (LIM332)</t>
  </si>
  <si>
    <t>LIMPOPO: GREATER TZANEEN (LIM333)</t>
  </si>
  <si>
    <t>LIMPOPO: BA-PHALABORWA (LIM334)</t>
  </si>
  <si>
    <t>LIMPOPO: MARULENG (LIM335)</t>
  </si>
  <si>
    <t>LIMPOPO: MOPANI (DC33)</t>
  </si>
  <si>
    <t>LIMPOPO: MUSINA (LIM341)</t>
  </si>
  <si>
    <t>LIMPOPO: THULAMELA (LIM343)</t>
  </si>
  <si>
    <t>LIMPOPO: MAKHADO (LIM344)</t>
  </si>
  <si>
    <t>LIMPOPO: COLLINS CHABANE (LIM345)</t>
  </si>
  <si>
    <t>LIMPOPO: VHEMBE (DC34)</t>
  </si>
  <si>
    <t>LIMPOPO: BLOUBERG (LIM351)</t>
  </si>
  <si>
    <t>LIMPOPO: MOLEMOLE (LIM353)</t>
  </si>
  <si>
    <t>LIMPOPO: POLOKWANE (LIM354)</t>
  </si>
  <si>
    <t>LIMPOPO: LEPELLE-NKUMPI (LIM355)</t>
  </si>
  <si>
    <t>LIMPOPO: CAPRICORN (DC35)</t>
  </si>
  <si>
    <t>LIMPOPO: THABAZIMBI (LIM361)</t>
  </si>
  <si>
    <t>LIMPOPO: LEPHALALE (LIM362)</t>
  </si>
  <si>
    <t>LIMPOPO: BELA BELA (LIM366)</t>
  </si>
  <si>
    <t>LIMPOPO: MOGALAKWENA (LIM367)</t>
  </si>
  <si>
    <t>LIMPOPO: MODIMOLLE-MOOKGOPONG (LIM368)</t>
  </si>
  <si>
    <t>LIMPOPO: WATERBERG (DC36)</t>
  </si>
  <si>
    <t>LIMPOPO: EPHRAIM MOGALE (LIM471)</t>
  </si>
  <si>
    <t>LIMPOPO: ELIAS MOTSOALEDI (LIM472)</t>
  </si>
  <si>
    <t>LIMPOPO: MAKHUDUTHAMAGA (LIM473)</t>
  </si>
  <si>
    <t>LIMPOPO: TUBATSE FETAKGOMO (LIM476)</t>
  </si>
  <si>
    <t>LIMPOPO: SEKHUKHUNE (DC47)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</si>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</sst>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61520000</v>
      </c>
      <c r="C10" s="92"/>
      <c r="D10" s="92"/>
      <c r="E10" s="92">
        <f t="shared" ref="E10:E15" si="0">$B10      +$C10      +$D10</f>
        <v>61520000</v>
      </c>
      <c r="F10" s="93">
        <v>61520000</v>
      </c>
      <c r="G10" s="94">
        <v>61520000</v>
      </c>
      <c r="H10" s="93">
        <v>9905000</v>
      </c>
      <c r="I10" s="94">
        <v>8257962</v>
      </c>
      <c r="J10" s="93">
        <v>15401000</v>
      </c>
      <c r="K10" s="94">
        <v>15189323</v>
      </c>
      <c r="L10" s="93">
        <v>10421000</v>
      </c>
      <c r="M10" s="94">
        <v>8592529</v>
      </c>
      <c r="N10" s="93">
        <v>16313000</v>
      </c>
      <c r="O10" s="94">
        <v>19733422</v>
      </c>
      <c r="P10" s="93">
        <f t="shared" ref="P10:P15" si="1">$H10      +$J10      +$L10      +$N10</f>
        <v>52040000</v>
      </c>
      <c r="Q10" s="94">
        <f t="shared" ref="Q10:Q15" si="2">$I10      +$K10      +$M10      +$O10</f>
        <v>51773236</v>
      </c>
      <c r="R10" s="48">
        <f t="shared" ref="R10:R15" si="3">IF(($L10      =0),0,((($N10      -$L10      )/$L10      )*100))</f>
        <v>56.539679493330773</v>
      </c>
      <c r="S10" s="49">
        <f t="shared" ref="S10:S15" si="4">IF(($M10      =0),0,((($O10      -$M10      )/$M10      )*100))</f>
        <v>129.65790397681519</v>
      </c>
      <c r="T10" s="48">
        <f t="shared" ref="T10:T14" si="5">IF(($E10      =0),0,(($P10      /$E10      )*100))</f>
        <v>84.59037711313394</v>
      </c>
      <c r="U10" s="50">
        <f t="shared" ref="U10:U14" si="6">IF(($E10      =0),0,(($Q10      /$E10      )*100))</f>
        <v>84.156755526658003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14000000</v>
      </c>
      <c r="C11" s="92">
        <v>289000</v>
      </c>
      <c r="D11" s="92"/>
      <c r="E11" s="92">
        <f t="shared" si="0"/>
        <v>14289000</v>
      </c>
      <c r="F11" s="93">
        <v>14289000</v>
      </c>
      <c r="G11" s="94">
        <v>14289000</v>
      </c>
      <c r="H11" s="93">
        <v>2770000</v>
      </c>
      <c r="I11" s="94">
        <v>1031110</v>
      </c>
      <c r="J11" s="93">
        <v>2964000</v>
      </c>
      <c r="K11" s="94">
        <v>3334510</v>
      </c>
      <c r="L11" s="93">
        <v>3931000</v>
      </c>
      <c r="M11" s="94">
        <v>2328575</v>
      </c>
      <c r="N11" s="93">
        <v>4163000</v>
      </c>
      <c r="O11" s="94">
        <v>4555888</v>
      </c>
      <c r="P11" s="93">
        <f t="shared" si="1"/>
        <v>13828000</v>
      </c>
      <c r="Q11" s="94">
        <f t="shared" si="2"/>
        <v>11250083</v>
      </c>
      <c r="R11" s="48">
        <f t="shared" si="3"/>
        <v>5.9018061561943522</v>
      </c>
      <c r="S11" s="49">
        <f t="shared" si="4"/>
        <v>95.651331823110695</v>
      </c>
      <c r="T11" s="48">
        <f t="shared" si="5"/>
        <v>96.773742039330955</v>
      </c>
      <c r="U11" s="50">
        <f t="shared" si="6"/>
        <v>78.732472531317796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57168000</v>
      </c>
      <c r="C13" s="92">
        <v>10503000</v>
      </c>
      <c r="D13" s="92"/>
      <c r="E13" s="92">
        <f t="shared" si="0"/>
        <v>67671000</v>
      </c>
      <c r="F13" s="93">
        <v>67671000</v>
      </c>
      <c r="G13" s="94">
        <v>67671000</v>
      </c>
      <c r="H13" s="93">
        <v>9430000</v>
      </c>
      <c r="I13" s="94">
        <v>3071693</v>
      </c>
      <c r="J13" s="93">
        <v>2440000</v>
      </c>
      <c r="K13" s="94">
        <v>14946443</v>
      </c>
      <c r="L13" s="93">
        <v>9732000</v>
      </c>
      <c r="M13" s="94">
        <v>2370403</v>
      </c>
      <c r="N13" s="93">
        <v>37714000</v>
      </c>
      <c r="O13" s="94">
        <v>-1455607</v>
      </c>
      <c r="P13" s="93">
        <f t="shared" si="1"/>
        <v>59316000</v>
      </c>
      <c r="Q13" s="94">
        <f t="shared" si="2"/>
        <v>18932932</v>
      </c>
      <c r="R13" s="48">
        <f t="shared" si="3"/>
        <v>287.52568845047267</v>
      </c>
      <c r="S13" s="49">
        <f t="shared" si="4"/>
        <v>-161.40757499885041</v>
      </c>
      <c r="T13" s="48">
        <f t="shared" si="5"/>
        <v>87.653500022166071</v>
      </c>
      <c r="U13" s="50">
        <f t="shared" si="6"/>
        <v>27.977910774186874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3600000</v>
      </c>
      <c r="C14" s="92">
        <v>-2393000</v>
      </c>
      <c r="D14" s="92"/>
      <c r="E14" s="92">
        <f t="shared" si="0"/>
        <v>1207000</v>
      </c>
      <c r="F14" s="93">
        <v>1207000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136288000</v>
      </c>
      <c r="C15" s="95">
        <f>SUM(C9:C14)</f>
        <v>8399000</v>
      </c>
      <c r="D15" s="95"/>
      <c r="E15" s="95">
        <f t="shared" si="0"/>
        <v>144687000</v>
      </c>
      <c r="F15" s="96">
        <f t="shared" ref="F15:O15" si="7">SUM(F9:F14)</f>
        <v>144687000</v>
      </c>
      <c r="G15" s="97">
        <f t="shared" si="7"/>
        <v>143480000</v>
      </c>
      <c r="H15" s="96">
        <f t="shared" si="7"/>
        <v>22105000</v>
      </c>
      <c r="I15" s="97">
        <f t="shared" si="7"/>
        <v>12360765</v>
      </c>
      <c r="J15" s="96">
        <f t="shared" si="7"/>
        <v>20805000</v>
      </c>
      <c r="K15" s="97">
        <f t="shared" si="7"/>
        <v>33470276</v>
      </c>
      <c r="L15" s="96">
        <f t="shared" si="7"/>
        <v>24084000</v>
      </c>
      <c r="M15" s="97">
        <f t="shared" si="7"/>
        <v>13291507</v>
      </c>
      <c r="N15" s="96">
        <f t="shared" si="7"/>
        <v>58190000</v>
      </c>
      <c r="O15" s="97">
        <f t="shared" si="7"/>
        <v>22833703</v>
      </c>
      <c r="P15" s="96">
        <f t="shared" si="1"/>
        <v>125184000</v>
      </c>
      <c r="Q15" s="97">
        <f t="shared" si="2"/>
        <v>81956251</v>
      </c>
      <c r="R15" s="52">
        <f t="shared" si="3"/>
        <v>141.61268892210597</v>
      </c>
      <c r="S15" s="53">
        <f t="shared" si="4"/>
        <v>71.791678701293989</v>
      </c>
      <c r="T15" s="52">
        <f>IF((SUM($E9:$E13))=0,0,(P15/(SUM($E9:$E13))*100))</f>
        <v>87.248396989127414</v>
      </c>
      <c r="U15" s="54">
        <f>IF((SUM($E9:$E13))=0,0,(Q15/(SUM($E9:$E13))*100))</f>
        <v>57.120331056593251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435949000</v>
      </c>
      <c r="C17" s="92"/>
      <c r="D17" s="92"/>
      <c r="E17" s="92">
        <f t="shared" ref="E17:E24" si="8">$B17      +$C17      +$D17</f>
        <v>435949000</v>
      </c>
      <c r="F17" s="93">
        <v>435949000</v>
      </c>
      <c r="G17" s="94">
        <v>435949000</v>
      </c>
      <c r="H17" s="93">
        <v>77851000</v>
      </c>
      <c r="I17" s="94">
        <v>78429479</v>
      </c>
      <c r="J17" s="93">
        <v>133738000</v>
      </c>
      <c r="K17" s="94">
        <v>126825065</v>
      </c>
      <c r="L17" s="93">
        <v>81756000</v>
      </c>
      <c r="M17" s="94">
        <v>83739635</v>
      </c>
      <c r="N17" s="93">
        <v>142053000</v>
      </c>
      <c r="O17" s="94">
        <v>146426936</v>
      </c>
      <c r="P17" s="93">
        <f t="shared" ref="P17:P24" si="9">$H17      +$J17      +$L17      +$N17</f>
        <v>435398000</v>
      </c>
      <c r="Q17" s="94">
        <f t="shared" ref="Q17:Q24" si="10">$I17      +$K17      +$M17      +$O17</f>
        <v>435421115</v>
      </c>
      <c r="R17" s="48">
        <f t="shared" ref="R17:R24" si="11">IF(($L17      =0),0,((($N17      -$L17      )/$L17      )*100))</f>
        <v>73.752385146044332</v>
      </c>
      <c r="S17" s="49">
        <f t="shared" ref="S17:S24" si="12">IF(($M17      =0),0,((($O17      -$M17      )/$M17      )*100))</f>
        <v>74.859773391656176</v>
      </c>
      <c r="T17" s="48">
        <f t="shared" ref="T17:T23" si="13">IF(($E17      =0),0,(($P17      /$E17      )*100))</f>
        <v>99.873609068950728</v>
      </c>
      <c r="U17" s="50">
        <f t="shared" ref="U17:U23" si="14">IF(($E17      =0),0,(($Q17      /$E17      )*100))</f>
        <v>99.878911294669791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30966000</v>
      </c>
      <c r="C19" s="92"/>
      <c r="D19" s="92"/>
      <c r="E19" s="92">
        <f t="shared" si="8"/>
        <v>30966000</v>
      </c>
      <c r="F19" s="93">
        <v>30966000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40404000</v>
      </c>
      <c r="C20" s="92">
        <v>66878000</v>
      </c>
      <c r="D20" s="92"/>
      <c r="E20" s="92">
        <f t="shared" si="8"/>
        <v>107282000</v>
      </c>
      <c r="F20" s="93">
        <v>107282000</v>
      </c>
      <c r="G20" s="94">
        <v>107282000</v>
      </c>
      <c r="H20" s="93">
        <v>7117000</v>
      </c>
      <c r="I20" s="94">
        <v>2971756</v>
      </c>
      <c r="J20" s="93">
        <v>21956000</v>
      </c>
      <c r="K20" s="94">
        <v>7840454</v>
      </c>
      <c r="L20" s="93"/>
      <c r="M20" s="94">
        <v>6835154</v>
      </c>
      <c r="N20" s="93">
        <v>32731000</v>
      </c>
      <c r="O20" s="94">
        <v>42411614</v>
      </c>
      <c r="P20" s="93">
        <f t="shared" si="9"/>
        <v>61804000</v>
      </c>
      <c r="Q20" s="94">
        <f t="shared" si="10"/>
        <v>60058978</v>
      </c>
      <c r="R20" s="48">
        <f t="shared" si="11"/>
        <v>0</v>
      </c>
      <c r="S20" s="49">
        <f t="shared" si="12"/>
        <v>520.49244245264993</v>
      </c>
      <c r="T20" s="48">
        <f t="shared" si="13"/>
        <v>57.608918551108289</v>
      </c>
      <c r="U20" s="50">
        <f t="shared" si="14"/>
        <v>55.982343729609816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113613000</v>
      </c>
      <c r="D21" s="92"/>
      <c r="E21" s="92">
        <f t="shared" si="8"/>
        <v>113613000</v>
      </c>
      <c r="F21" s="93">
        <v>113613000</v>
      </c>
      <c r="G21" s="94">
        <v>113613000</v>
      </c>
      <c r="H21" s="93"/>
      <c r="I21" s="94"/>
      <c r="J21" s="93"/>
      <c r="K21" s="94"/>
      <c r="L21" s="93"/>
      <c r="M21" s="94"/>
      <c r="N21" s="93"/>
      <c r="O21" s="94">
        <v>2157649</v>
      </c>
      <c r="P21" s="93">
        <f t="shared" si="9"/>
        <v>0</v>
      </c>
      <c r="Q21" s="94">
        <f t="shared" si="10"/>
        <v>2157649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1.8991215793967238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507319000</v>
      </c>
      <c r="C24" s="95">
        <f>SUM(C17:C23)</f>
        <v>180491000</v>
      </c>
      <c r="D24" s="95"/>
      <c r="E24" s="95">
        <f t="shared" si="8"/>
        <v>687810000</v>
      </c>
      <c r="F24" s="96">
        <f t="shared" ref="F24:O24" si="15">SUM(F17:F23)</f>
        <v>687810000</v>
      </c>
      <c r="G24" s="97">
        <f t="shared" si="15"/>
        <v>656844000</v>
      </c>
      <c r="H24" s="96">
        <f t="shared" si="15"/>
        <v>84968000</v>
      </c>
      <c r="I24" s="97">
        <f t="shared" si="15"/>
        <v>81401235</v>
      </c>
      <c r="J24" s="96">
        <f t="shared" si="15"/>
        <v>155694000</v>
      </c>
      <c r="K24" s="97">
        <f t="shared" si="15"/>
        <v>134665519</v>
      </c>
      <c r="L24" s="96">
        <f t="shared" si="15"/>
        <v>81756000</v>
      </c>
      <c r="M24" s="97">
        <f t="shared" si="15"/>
        <v>90574789</v>
      </c>
      <c r="N24" s="96">
        <f t="shared" si="15"/>
        <v>174784000</v>
      </c>
      <c r="O24" s="97">
        <f t="shared" si="15"/>
        <v>190996199</v>
      </c>
      <c r="P24" s="96">
        <f t="shared" si="9"/>
        <v>497202000</v>
      </c>
      <c r="Q24" s="97">
        <f t="shared" si="10"/>
        <v>497637742</v>
      </c>
      <c r="R24" s="52">
        <f t="shared" si="11"/>
        <v>113.78736728802778</v>
      </c>
      <c r="S24" s="53">
        <f t="shared" si="12"/>
        <v>110.87126021347949</v>
      </c>
      <c r="T24" s="52">
        <f>IF(($E24-$E19-$E23)   =0,0,($P24   /($E24-$E19-$E23)   )*100)</f>
        <v>75.695598955003021</v>
      </c>
      <c r="U24" s="54">
        <f>IF(($E24-$E19-$E23)   =0,0,($Q24   /($E24-$E19-$E23)   )*100)</f>
        <v>75.761937689923329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213978000</v>
      </c>
      <c r="C28" s="92">
        <v>-50000000</v>
      </c>
      <c r="D28" s="92"/>
      <c r="E28" s="92">
        <f>$B28      +$C28      +$D28</f>
        <v>163978000</v>
      </c>
      <c r="F28" s="93">
        <v>163978000</v>
      </c>
      <c r="G28" s="94">
        <v>163978000</v>
      </c>
      <c r="H28" s="93">
        <v>11136000</v>
      </c>
      <c r="I28" s="94">
        <v>11483464</v>
      </c>
      <c r="J28" s="93">
        <v>48645000</v>
      </c>
      <c r="K28" s="94">
        <v>48319387</v>
      </c>
      <c r="L28" s="93">
        <v>26225000</v>
      </c>
      <c r="M28" s="94">
        <v>26225364</v>
      </c>
      <c r="N28" s="93">
        <v>58407000</v>
      </c>
      <c r="O28" s="94">
        <v>60237102</v>
      </c>
      <c r="P28" s="93">
        <f>$H28      +$J28      +$L28      +$N28</f>
        <v>144413000</v>
      </c>
      <c r="Q28" s="94">
        <f>$I28      +$K28      +$M28      +$O28</f>
        <v>146265317</v>
      </c>
      <c r="R28" s="48">
        <f>IF(($L28      =0),0,((($N28      -$L28      )/$L28      )*100))</f>
        <v>122.71496663489036</v>
      </c>
      <c r="S28" s="49">
        <f>IF(($M28      =0),0,((($O28      -$M28      )/$M28      )*100))</f>
        <v>129.69024185898812</v>
      </c>
      <c r="T28" s="48">
        <f>IF(($E28      =0),0,(($P28      /$E28      )*100))</f>
        <v>88.068521387015323</v>
      </c>
      <c r="U28" s="50">
        <f>IF(($E28      =0),0,(($Q28      /$E28      )*100))</f>
        <v>89.198134505848344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12137000</v>
      </c>
      <c r="C29" s="92">
        <v>429000</v>
      </c>
      <c r="D29" s="92"/>
      <c r="E29" s="92">
        <f>$B29      +$C29      +$D29</f>
        <v>12566000</v>
      </c>
      <c r="F29" s="93">
        <v>12566000</v>
      </c>
      <c r="G29" s="94">
        <v>12566000</v>
      </c>
      <c r="H29" s="93">
        <v>2685000</v>
      </c>
      <c r="I29" s="94">
        <v>1749624</v>
      </c>
      <c r="J29" s="93">
        <v>3023000</v>
      </c>
      <c r="K29" s="94">
        <v>1325706</v>
      </c>
      <c r="L29" s="93">
        <v>1939000</v>
      </c>
      <c r="M29" s="94">
        <v>2189844</v>
      </c>
      <c r="N29" s="93">
        <v>4780000</v>
      </c>
      <c r="O29" s="94">
        <v>2869003</v>
      </c>
      <c r="P29" s="93">
        <f>$H29      +$J29      +$L29      +$N29</f>
        <v>12427000</v>
      </c>
      <c r="Q29" s="94">
        <f>$I29      +$K29      +$M29      +$O29</f>
        <v>8134177</v>
      </c>
      <c r="R29" s="48">
        <f>IF(($L29      =0),0,((($N29      -$L29      )/$L29      )*100))</f>
        <v>146.51882413615266</v>
      </c>
      <c r="S29" s="49">
        <f>IF(($M29      =0),0,((($O29      -$M29      )/$M29      )*100))</f>
        <v>31.014035702999848</v>
      </c>
      <c r="T29" s="48">
        <f>IF(($E29      =0),0,(($P29      /$E29      )*100))</f>
        <v>98.893840522043604</v>
      </c>
      <c r="U29" s="50">
        <f>IF(($E29      =0),0,(($Q29      /$E29      )*100))</f>
        <v>64.731632977876814</v>
      </c>
      <c r="V29" s="93">
        <v>45000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226115000</v>
      </c>
      <c r="C30" s="95">
        <f>SUM(C26:C29)</f>
        <v>-49571000</v>
      </c>
      <c r="D30" s="95"/>
      <c r="E30" s="95">
        <f>$B30      +$C30      +$D30</f>
        <v>176544000</v>
      </c>
      <c r="F30" s="96">
        <f t="shared" ref="F30:O30" si="16">SUM(F26:F29)</f>
        <v>176544000</v>
      </c>
      <c r="G30" s="97">
        <f t="shared" si="16"/>
        <v>176544000</v>
      </c>
      <c r="H30" s="96">
        <f t="shared" si="16"/>
        <v>13821000</v>
      </c>
      <c r="I30" s="97">
        <f t="shared" si="16"/>
        <v>13233088</v>
      </c>
      <c r="J30" s="96">
        <f t="shared" si="16"/>
        <v>51668000</v>
      </c>
      <c r="K30" s="97">
        <f t="shared" si="16"/>
        <v>49645093</v>
      </c>
      <c r="L30" s="96">
        <f t="shared" si="16"/>
        <v>28164000</v>
      </c>
      <c r="M30" s="97">
        <f t="shared" si="16"/>
        <v>28415208</v>
      </c>
      <c r="N30" s="96">
        <f t="shared" si="16"/>
        <v>63187000</v>
      </c>
      <c r="O30" s="97">
        <f t="shared" si="16"/>
        <v>63106105</v>
      </c>
      <c r="P30" s="96">
        <f>$H30      +$J30      +$L30      +$N30</f>
        <v>156840000</v>
      </c>
      <c r="Q30" s="97">
        <f>$I30      +$K30      +$M30      +$O30</f>
        <v>154399494</v>
      </c>
      <c r="R30" s="52">
        <f>IF(($L30      =0),0,((($N30      -$L30      )/$L30      )*100))</f>
        <v>124.35378497372531</v>
      </c>
      <c r="S30" s="53">
        <f>IF(($M30      =0),0,((($O30      -$M30      )/$M30      )*100))</f>
        <v>122.08566975825059</v>
      </c>
      <c r="T30" s="52">
        <f>IF($E30   =0,0,($P30   /$E30   )*100)</f>
        <v>88.839042958129426</v>
      </c>
      <c r="U30" s="54">
        <f>IF($E30   =0,0,($Q30   /$E30   )*100)</f>
        <v>87.456664627514954</v>
      </c>
      <c r="V30" s="96">
        <f>SUM(V26:V29)</f>
        <v>45000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88446000</v>
      </c>
      <c r="C32" s="92">
        <v>-3620000</v>
      </c>
      <c r="D32" s="92"/>
      <c r="E32" s="92">
        <f>$B32      +$C32      +$D32</f>
        <v>84826000</v>
      </c>
      <c r="F32" s="93">
        <v>84826000</v>
      </c>
      <c r="G32" s="94">
        <v>84826000</v>
      </c>
      <c r="H32" s="93">
        <v>23496000</v>
      </c>
      <c r="I32" s="94">
        <v>18644383</v>
      </c>
      <c r="J32" s="93">
        <v>23064000</v>
      </c>
      <c r="K32" s="94">
        <v>30355851</v>
      </c>
      <c r="L32" s="93">
        <v>16362000</v>
      </c>
      <c r="M32" s="94">
        <v>22021754</v>
      </c>
      <c r="N32" s="93">
        <v>12512000</v>
      </c>
      <c r="O32" s="94">
        <v>18740010</v>
      </c>
      <c r="P32" s="93">
        <f>$H32      +$J32      +$L32      +$N32</f>
        <v>75434000</v>
      </c>
      <c r="Q32" s="94">
        <f>$I32      +$K32      +$M32      +$O32</f>
        <v>89761998</v>
      </c>
      <c r="R32" s="48">
        <f>IF(($L32      =0),0,((($N32      -$L32      )/$L32      )*100))</f>
        <v>-23.530130790856862</v>
      </c>
      <c r="S32" s="49">
        <f>IF(($M32      =0),0,((($O32      -$M32      )/$M32      )*100))</f>
        <v>-14.902282533898074</v>
      </c>
      <c r="T32" s="48">
        <f>IF(($E32      =0),0,(($P32      /$E32      )*100))</f>
        <v>88.927923042463391</v>
      </c>
      <c r="U32" s="50">
        <f>IF(($E32      =0),0,(($Q32      /$E32      )*100))</f>
        <v>105.81896824086954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88446000</v>
      </c>
      <c r="C33" s="95">
        <f>C32</f>
        <v>-3620000</v>
      </c>
      <c r="D33" s="95"/>
      <c r="E33" s="95">
        <f>$B33      +$C33      +$D33</f>
        <v>84826000</v>
      </c>
      <c r="F33" s="96">
        <f t="shared" ref="F33:O33" si="17">F32</f>
        <v>84826000</v>
      </c>
      <c r="G33" s="97">
        <f t="shared" si="17"/>
        <v>84826000</v>
      </c>
      <c r="H33" s="96">
        <f t="shared" si="17"/>
        <v>23496000</v>
      </c>
      <c r="I33" s="97">
        <f t="shared" si="17"/>
        <v>18644383</v>
      </c>
      <c r="J33" s="96">
        <f t="shared" si="17"/>
        <v>23064000</v>
      </c>
      <c r="K33" s="97">
        <f t="shared" si="17"/>
        <v>30355851</v>
      </c>
      <c r="L33" s="96">
        <f t="shared" si="17"/>
        <v>16362000</v>
      </c>
      <c r="M33" s="97">
        <f t="shared" si="17"/>
        <v>22021754</v>
      </c>
      <c r="N33" s="96">
        <f t="shared" si="17"/>
        <v>12512000</v>
      </c>
      <c r="O33" s="97">
        <f t="shared" si="17"/>
        <v>18740010</v>
      </c>
      <c r="P33" s="96">
        <f>$H33      +$J33      +$L33      +$N33</f>
        <v>75434000</v>
      </c>
      <c r="Q33" s="97">
        <f>$I33      +$K33      +$M33      +$O33</f>
        <v>89761998</v>
      </c>
      <c r="R33" s="52">
        <f>IF(($L33      =0),0,((($N33      -$L33      )/$L33      )*100))</f>
        <v>-23.530130790856862</v>
      </c>
      <c r="S33" s="53">
        <f>IF(($M33      =0),0,((($O33      -$M33      )/$M33      )*100))</f>
        <v>-14.902282533898074</v>
      </c>
      <c r="T33" s="52">
        <f>IF($E33   =0,0,($P33   /$E33   )*100)</f>
        <v>88.927923042463391</v>
      </c>
      <c r="U33" s="54">
        <f>IF($E33   =0,0,($Q33   /$E33   )*100)</f>
        <v>105.81896824086954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344014000</v>
      </c>
      <c r="C35" s="92">
        <v>-16467000</v>
      </c>
      <c r="D35" s="92"/>
      <c r="E35" s="92">
        <f t="shared" ref="E35:E40" si="18">$B35      +$C35      +$D35</f>
        <v>327547000</v>
      </c>
      <c r="F35" s="93">
        <v>327547000</v>
      </c>
      <c r="G35" s="94">
        <v>327547000</v>
      </c>
      <c r="H35" s="93">
        <v>15537000</v>
      </c>
      <c r="I35" s="94">
        <v>44036279</v>
      </c>
      <c r="J35" s="93">
        <v>106853000</v>
      </c>
      <c r="K35" s="94">
        <v>96587339</v>
      </c>
      <c r="L35" s="93">
        <v>77484000</v>
      </c>
      <c r="M35" s="94">
        <v>56225266</v>
      </c>
      <c r="N35" s="93">
        <v>75881000</v>
      </c>
      <c r="O35" s="94">
        <v>74481905</v>
      </c>
      <c r="P35" s="93">
        <f t="shared" ref="P35:P40" si="19">$H35      +$J35      +$L35      +$N35</f>
        <v>275755000</v>
      </c>
      <c r="Q35" s="94">
        <f t="shared" ref="Q35:Q40" si="20">$I35      +$K35      +$M35      +$O35</f>
        <v>271330789</v>
      </c>
      <c r="R35" s="48">
        <f t="shared" ref="R35:R40" si="21">IF(($L35      =0),0,((($N35      -$L35      )/$L35      )*100))</f>
        <v>-2.0688142068039856</v>
      </c>
      <c r="S35" s="49">
        <f t="shared" ref="S35:S40" si="22">IF(($M35      =0),0,((($O35      -$M35      )/$M35      )*100))</f>
        <v>32.470524906009338</v>
      </c>
      <c r="T35" s="48">
        <f t="shared" ref="T35:T39" si="23">IF(($E35      =0),0,(($P35      /$E35      )*100))</f>
        <v>84.18791806977319</v>
      </c>
      <c r="U35" s="50">
        <f t="shared" ref="U35:U39" si="24">IF(($E35      =0),0,(($Q35      /$E35      )*100))</f>
        <v>82.83720779002708</v>
      </c>
      <c r="V35" s="93">
        <v>46099000</v>
      </c>
      <c r="W35" s="94" t="s">
        <v>36</v>
      </c>
    </row>
    <row r="36" spans="1:23" ht="12.95" customHeight="1" x14ac:dyDescent="0.2">
      <c r="A36" s="47" t="s">
        <v>60</v>
      </c>
      <c r="B36" s="92">
        <v>503223000</v>
      </c>
      <c r="C36" s="92">
        <v>53600000</v>
      </c>
      <c r="D36" s="92"/>
      <c r="E36" s="92">
        <f t="shared" si="18"/>
        <v>556823000</v>
      </c>
      <c r="F36" s="93">
        <v>487795000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27600000</v>
      </c>
      <c r="C38" s="92">
        <v>5000000</v>
      </c>
      <c r="D38" s="92"/>
      <c r="E38" s="92">
        <f t="shared" si="18"/>
        <v>32600000</v>
      </c>
      <c r="F38" s="93">
        <v>34600000</v>
      </c>
      <c r="G38" s="94">
        <v>34600000</v>
      </c>
      <c r="H38" s="93"/>
      <c r="I38" s="94">
        <v>1464538</v>
      </c>
      <c r="J38" s="93">
        <v>9425000</v>
      </c>
      <c r="K38" s="94">
        <v>4746934</v>
      </c>
      <c r="L38" s="93">
        <v>5957000</v>
      </c>
      <c r="M38" s="94">
        <v>5317446</v>
      </c>
      <c r="N38" s="93">
        <v>11753000</v>
      </c>
      <c r="O38" s="94">
        <v>19468152</v>
      </c>
      <c r="P38" s="93">
        <f t="shared" si="19"/>
        <v>27135000</v>
      </c>
      <c r="Q38" s="94">
        <f t="shared" si="20"/>
        <v>30997070</v>
      </c>
      <c r="R38" s="48">
        <f t="shared" si="21"/>
        <v>97.297297297297305</v>
      </c>
      <c r="S38" s="49">
        <f t="shared" si="22"/>
        <v>266.11847116077905</v>
      </c>
      <c r="T38" s="48">
        <f t="shared" si="23"/>
        <v>83.236196319018404</v>
      </c>
      <c r="U38" s="50">
        <f t="shared" si="24"/>
        <v>95.083036809815951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874837000</v>
      </c>
      <c r="C40" s="95">
        <f>SUM(C35:C39)</f>
        <v>42133000</v>
      </c>
      <c r="D40" s="95"/>
      <c r="E40" s="95">
        <f t="shared" si="18"/>
        <v>916970000</v>
      </c>
      <c r="F40" s="96">
        <f t="shared" ref="F40:O40" si="25">SUM(F35:F39)</f>
        <v>849942000</v>
      </c>
      <c r="G40" s="97">
        <f t="shared" si="25"/>
        <v>362147000</v>
      </c>
      <c r="H40" s="96">
        <f t="shared" si="25"/>
        <v>15537000</v>
      </c>
      <c r="I40" s="97">
        <f t="shared" si="25"/>
        <v>45500817</v>
      </c>
      <c r="J40" s="96">
        <f t="shared" si="25"/>
        <v>116278000</v>
      </c>
      <c r="K40" s="97">
        <f t="shared" si="25"/>
        <v>101334273</v>
      </c>
      <c r="L40" s="96">
        <f t="shared" si="25"/>
        <v>83441000</v>
      </c>
      <c r="M40" s="97">
        <f t="shared" si="25"/>
        <v>61542712</v>
      </c>
      <c r="N40" s="96">
        <f t="shared" si="25"/>
        <v>87634000</v>
      </c>
      <c r="O40" s="97">
        <f t="shared" si="25"/>
        <v>93950057</v>
      </c>
      <c r="P40" s="96">
        <f t="shared" si="19"/>
        <v>302890000</v>
      </c>
      <c r="Q40" s="97">
        <f t="shared" si="20"/>
        <v>302327859</v>
      </c>
      <c r="R40" s="52">
        <f t="shared" si="21"/>
        <v>5.0251075610311471</v>
      </c>
      <c r="S40" s="53">
        <f t="shared" si="22"/>
        <v>52.65829851632148</v>
      </c>
      <c r="T40" s="52">
        <f>IF((+$E35+$E38) =0,0,(P40   /(+$E35+$E38) )*100)</f>
        <v>84.101769555209401</v>
      </c>
      <c r="U40" s="54">
        <f>IF((+$E35+$E38) =0,0,(Q40   /(+$E35+$E38) )*100)</f>
        <v>83.945683012769791</v>
      </c>
      <c r="V40" s="96">
        <f>SUM(V35:V39)</f>
        <v>46099000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161539000</v>
      </c>
      <c r="C43" s="92">
        <v>77000000</v>
      </c>
      <c r="D43" s="92"/>
      <c r="E43" s="92">
        <f t="shared" si="26"/>
        <v>238539000</v>
      </c>
      <c r="F43" s="93">
        <v>238539000</v>
      </c>
      <c r="G43" s="94">
        <v>238539000</v>
      </c>
      <c r="H43" s="93">
        <v>55000000</v>
      </c>
      <c r="I43" s="94">
        <v>97561967</v>
      </c>
      <c r="J43" s="93">
        <v>67779000</v>
      </c>
      <c r="K43" s="94">
        <v>39136607</v>
      </c>
      <c r="L43" s="93">
        <v>31367000</v>
      </c>
      <c r="M43" s="94">
        <v>44211460</v>
      </c>
      <c r="N43" s="93">
        <v>84393000</v>
      </c>
      <c r="O43" s="94">
        <v>57129274</v>
      </c>
      <c r="P43" s="93">
        <f t="shared" si="27"/>
        <v>238539000</v>
      </c>
      <c r="Q43" s="94">
        <f t="shared" si="28"/>
        <v>238039308</v>
      </c>
      <c r="R43" s="48">
        <f t="shared" si="29"/>
        <v>169.05027576752639</v>
      </c>
      <c r="S43" s="49">
        <f t="shared" si="30"/>
        <v>29.218247938430441</v>
      </c>
      <c r="T43" s="48">
        <f t="shared" si="31"/>
        <v>100</v>
      </c>
      <c r="U43" s="50">
        <f t="shared" si="32"/>
        <v>99.790519789216859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700000000</v>
      </c>
      <c r="C44" s="92"/>
      <c r="D44" s="92"/>
      <c r="E44" s="92">
        <f t="shared" si="26"/>
        <v>700000000</v>
      </c>
      <c r="F44" s="93">
        <v>700000000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470808000</v>
      </c>
      <c r="C51" s="92">
        <v>-30000000</v>
      </c>
      <c r="D51" s="92"/>
      <c r="E51" s="92">
        <f t="shared" si="26"/>
        <v>440808000</v>
      </c>
      <c r="F51" s="93">
        <v>440808000</v>
      </c>
      <c r="G51" s="94">
        <v>440808000</v>
      </c>
      <c r="H51" s="93">
        <v>72530000</v>
      </c>
      <c r="I51" s="94">
        <v>57729549</v>
      </c>
      <c r="J51" s="93">
        <v>139720000</v>
      </c>
      <c r="K51" s="94">
        <v>145446206</v>
      </c>
      <c r="L51" s="93">
        <v>108375000</v>
      </c>
      <c r="M51" s="94">
        <v>84924329</v>
      </c>
      <c r="N51" s="93">
        <v>120156000</v>
      </c>
      <c r="O51" s="94">
        <v>176301329</v>
      </c>
      <c r="P51" s="93">
        <f t="shared" si="27"/>
        <v>440781000</v>
      </c>
      <c r="Q51" s="94">
        <f t="shared" si="28"/>
        <v>464401413</v>
      </c>
      <c r="R51" s="48">
        <f t="shared" si="29"/>
        <v>10.870588235294118</v>
      </c>
      <c r="S51" s="49">
        <f t="shared" si="30"/>
        <v>107.59814187051158</v>
      </c>
      <c r="T51" s="48">
        <f t="shared" si="31"/>
        <v>99.993874884303366</v>
      </c>
      <c r="U51" s="50">
        <f t="shared" si="32"/>
        <v>105.35231052975445</v>
      </c>
      <c r="V51" s="93">
        <v>36040000</v>
      </c>
      <c r="W51" s="94" t="s">
        <v>36</v>
      </c>
    </row>
    <row r="52" spans="1:23" ht="12.95" customHeight="1" x14ac:dyDescent="0.2">
      <c r="A52" s="47" t="s">
        <v>75</v>
      </c>
      <c r="B52" s="92">
        <v>478474000</v>
      </c>
      <c r="C52" s="92"/>
      <c r="D52" s="92"/>
      <c r="E52" s="92">
        <f t="shared" si="26"/>
        <v>478474000</v>
      </c>
      <c r="F52" s="93">
        <v>478474000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1810821000</v>
      </c>
      <c r="C53" s="95">
        <f>SUM(C42:C52)</f>
        <v>47000000</v>
      </c>
      <c r="D53" s="95"/>
      <c r="E53" s="95">
        <f t="shared" si="26"/>
        <v>1857821000</v>
      </c>
      <c r="F53" s="96">
        <f t="shared" ref="F53:O53" si="33">SUM(F42:F52)</f>
        <v>1857821000</v>
      </c>
      <c r="G53" s="97">
        <f t="shared" si="33"/>
        <v>679347000</v>
      </c>
      <c r="H53" s="96">
        <f t="shared" si="33"/>
        <v>127530000</v>
      </c>
      <c r="I53" s="97">
        <f t="shared" si="33"/>
        <v>155291516</v>
      </c>
      <c r="J53" s="96">
        <f t="shared" si="33"/>
        <v>207499000</v>
      </c>
      <c r="K53" s="97">
        <f t="shared" si="33"/>
        <v>184582813</v>
      </c>
      <c r="L53" s="96">
        <f t="shared" si="33"/>
        <v>139742000</v>
      </c>
      <c r="M53" s="97">
        <f t="shared" si="33"/>
        <v>129135789</v>
      </c>
      <c r="N53" s="96">
        <f t="shared" si="33"/>
        <v>204549000</v>
      </c>
      <c r="O53" s="97">
        <f t="shared" si="33"/>
        <v>233430603</v>
      </c>
      <c r="P53" s="96">
        <f t="shared" si="27"/>
        <v>679320000</v>
      </c>
      <c r="Q53" s="97">
        <f t="shared" si="28"/>
        <v>702440721</v>
      </c>
      <c r="R53" s="52">
        <f t="shared" si="29"/>
        <v>46.376178958366133</v>
      </c>
      <c r="S53" s="53">
        <f t="shared" si="30"/>
        <v>80.76367892095351</v>
      </c>
      <c r="T53" s="52">
        <f>IF((+$E43+$E45+$E47+$E48+$E51) =0,0,(P53   /(+$E43+$E45+$E47+$E48+$E51) )*100)</f>
        <v>99.996025595167126</v>
      </c>
      <c r="U53" s="54">
        <f>IF((+$E43+$E45+$E47+$E48+$E51) =0,0,(Q53   /(+$E43+$E45+$E47+$E48+$E51) )*100)</f>
        <v>103.39939986487023</v>
      </c>
      <c r="V53" s="96">
        <f>SUM(V42:V52)</f>
        <v>36040000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3643826000</v>
      </c>
      <c r="C67" s="104">
        <f>SUM(C9:C14,C17:C23,C26:C29,C32,C35:C39,C42:C52,C55:C58,C61:C65)</f>
        <v>224832000</v>
      </c>
      <c r="D67" s="104"/>
      <c r="E67" s="104">
        <f t="shared" si="35"/>
        <v>3868658000</v>
      </c>
      <c r="F67" s="105">
        <f t="shared" ref="F67:O67" si="43">SUM(F9:F14,F17:F23,F26:F29,F32,F35:F39,F42:F52,F55:F58,F61:F65)</f>
        <v>3801630000</v>
      </c>
      <c r="G67" s="106">
        <f t="shared" si="43"/>
        <v>2103188000</v>
      </c>
      <c r="H67" s="105">
        <f t="shared" si="43"/>
        <v>287457000</v>
      </c>
      <c r="I67" s="106">
        <f t="shared" si="43"/>
        <v>326431804</v>
      </c>
      <c r="J67" s="105">
        <f t="shared" si="43"/>
        <v>575008000</v>
      </c>
      <c r="K67" s="106">
        <f t="shared" si="43"/>
        <v>534053825</v>
      </c>
      <c r="L67" s="105">
        <f t="shared" si="43"/>
        <v>373549000</v>
      </c>
      <c r="M67" s="106">
        <f t="shared" si="43"/>
        <v>344981759</v>
      </c>
      <c r="N67" s="105">
        <f t="shared" si="43"/>
        <v>600856000</v>
      </c>
      <c r="O67" s="106">
        <f t="shared" si="43"/>
        <v>623056677</v>
      </c>
      <c r="P67" s="105">
        <f t="shared" si="36"/>
        <v>1836870000</v>
      </c>
      <c r="Q67" s="106">
        <f t="shared" si="37"/>
        <v>1828524065</v>
      </c>
      <c r="R67" s="61">
        <f t="shared" si="38"/>
        <v>60.850651454026114</v>
      </c>
      <c r="S67" s="62">
        <f t="shared" si="39"/>
        <v>80.605687328529157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87.420544948857497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87.023344174819201</v>
      </c>
      <c r="V67" s="105">
        <f>SUM(V9:V14,V17:V23,V26:V29,V32,V35:V39,V42:V52,V55:V58,V61:V65)</f>
        <v>82184000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3519856000</v>
      </c>
      <c r="C69" s="92">
        <v>-185417000</v>
      </c>
      <c r="D69" s="92"/>
      <c r="E69" s="92">
        <f>$B69      +$C69      +$D69</f>
        <v>3334439000</v>
      </c>
      <c r="F69" s="93">
        <v>3334439000</v>
      </c>
      <c r="G69" s="94">
        <v>3334439000</v>
      </c>
      <c r="H69" s="93">
        <v>664887000</v>
      </c>
      <c r="I69" s="94">
        <v>617056007</v>
      </c>
      <c r="J69" s="93">
        <v>1050442000</v>
      </c>
      <c r="K69" s="94">
        <v>987439728</v>
      </c>
      <c r="L69" s="93">
        <v>526819000</v>
      </c>
      <c r="M69" s="94">
        <v>479737518</v>
      </c>
      <c r="N69" s="93">
        <v>874319000</v>
      </c>
      <c r="O69" s="94">
        <v>1335582450</v>
      </c>
      <c r="P69" s="93">
        <f>$H69      +$J69      +$L69      +$N69</f>
        <v>3116467000</v>
      </c>
      <c r="Q69" s="94">
        <f>$I69      +$K69      +$M69      +$O69</f>
        <v>3419815703</v>
      </c>
      <c r="R69" s="48">
        <f>IF(($L69      =0),0,((($N69      -$L69      )/$L69      )*100))</f>
        <v>65.961933795098503</v>
      </c>
      <c r="S69" s="49">
        <f>IF(($M69      =0),0,((($O69      -$M69      )/$M69      )*100))</f>
        <v>178.39858253487694</v>
      </c>
      <c r="T69" s="48">
        <f>IF(($E69      =0),0,(($P69      /$E69      )*100))</f>
        <v>93.463008320140204</v>
      </c>
      <c r="U69" s="50">
        <f>IF(($E69      =0),0,(($Q69      /$E69      )*100))</f>
        <v>102.56045178814188</v>
      </c>
      <c r="V69" s="93">
        <v>109334000</v>
      </c>
      <c r="W69" s="94">
        <v>28000000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3519856000</v>
      </c>
      <c r="C71" s="101">
        <f>SUM(C69:C70)</f>
        <v>-185417000</v>
      </c>
      <c r="D71" s="101"/>
      <c r="E71" s="101">
        <f>$B71      +$C71      +$D71</f>
        <v>3334439000</v>
      </c>
      <c r="F71" s="102">
        <f t="shared" ref="F71:O71" si="44">SUM(F69:F70)</f>
        <v>3334439000</v>
      </c>
      <c r="G71" s="103">
        <f t="shared" si="44"/>
        <v>3334439000</v>
      </c>
      <c r="H71" s="102">
        <f t="shared" si="44"/>
        <v>664887000</v>
      </c>
      <c r="I71" s="103">
        <f t="shared" si="44"/>
        <v>617056007</v>
      </c>
      <c r="J71" s="102">
        <f t="shared" si="44"/>
        <v>1050442000</v>
      </c>
      <c r="K71" s="103">
        <f t="shared" si="44"/>
        <v>987439728</v>
      </c>
      <c r="L71" s="102">
        <f t="shared" si="44"/>
        <v>526819000</v>
      </c>
      <c r="M71" s="103">
        <f t="shared" si="44"/>
        <v>479737518</v>
      </c>
      <c r="N71" s="102">
        <f t="shared" si="44"/>
        <v>874319000</v>
      </c>
      <c r="O71" s="103">
        <f t="shared" si="44"/>
        <v>1335582450</v>
      </c>
      <c r="P71" s="102">
        <f>$H71      +$J71      +$L71      +$N71</f>
        <v>3116467000</v>
      </c>
      <c r="Q71" s="103">
        <f>$I71      +$K71      +$M71      +$O71</f>
        <v>3419815703</v>
      </c>
      <c r="R71" s="57">
        <f>IF(($L71      =0),0,((($N71      -$L71      )/$L71      )*100))</f>
        <v>65.961933795098503</v>
      </c>
      <c r="S71" s="58">
        <f>IF(($M71      =0),0,((($O71      -$M71      )/$M71      )*100))</f>
        <v>178.39858253487694</v>
      </c>
      <c r="T71" s="57">
        <f>IF(($E69      =0),0,(($P69      /$E69      )*100))</f>
        <v>93.463008320140204</v>
      </c>
      <c r="U71" s="59">
        <f>IF($E69   =0,0,($Q69   /$E69 )*100)</f>
        <v>102.56045178814188</v>
      </c>
      <c r="V71" s="102">
        <f>SUM(V69:V70)</f>
        <v>109334000</v>
      </c>
      <c r="W71" s="103">
        <f>SUM(W69:W70)</f>
        <v>28000000</v>
      </c>
    </row>
    <row r="72" spans="1:23" ht="12.95" customHeight="1" x14ac:dyDescent="0.2">
      <c r="A72" s="60" t="s">
        <v>87</v>
      </c>
      <c r="B72" s="104">
        <f>SUM(B69:B70)</f>
        <v>3519856000</v>
      </c>
      <c r="C72" s="104">
        <f>SUM(C69:C70)</f>
        <v>-185417000</v>
      </c>
      <c r="D72" s="104"/>
      <c r="E72" s="104">
        <f>$B72      +$C72      +$D72</f>
        <v>3334439000</v>
      </c>
      <c r="F72" s="105">
        <f t="shared" ref="F72:O72" si="45">SUM(F69:F70)</f>
        <v>3334439000</v>
      </c>
      <c r="G72" s="106">
        <f t="shared" si="45"/>
        <v>3334439000</v>
      </c>
      <c r="H72" s="105">
        <f t="shared" si="45"/>
        <v>664887000</v>
      </c>
      <c r="I72" s="106">
        <f t="shared" si="45"/>
        <v>617056007</v>
      </c>
      <c r="J72" s="105">
        <f t="shared" si="45"/>
        <v>1050442000</v>
      </c>
      <c r="K72" s="106">
        <f t="shared" si="45"/>
        <v>987439728</v>
      </c>
      <c r="L72" s="105">
        <f t="shared" si="45"/>
        <v>526819000</v>
      </c>
      <c r="M72" s="106">
        <f t="shared" si="45"/>
        <v>479737518</v>
      </c>
      <c r="N72" s="105">
        <f t="shared" si="45"/>
        <v>874319000</v>
      </c>
      <c r="O72" s="106">
        <f t="shared" si="45"/>
        <v>1335582450</v>
      </c>
      <c r="P72" s="105">
        <f>$H72      +$J72      +$L72      +$N72</f>
        <v>3116467000</v>
      </c>
      <c r="Q72" s="106">
        <f>$I72      +$K72      +$M72      +$O72</f>
        <v>3419815703</v>
      </c>
      <c r="R72" s="61">
        <f>IF(($L72      =0),0,((($N72      -$L72      )/$L72      )*100))</f>
        <v>65.961933795098503</v>
      </c>
      <c r="S72" s="62">
        <f>IF(($M72      =0),0,((($O72      -$M72      )/$M72      )*100))</f>
        <v>178.39858253487694</v>
      </c>
      <c r="T72" s="61">
        <f>IF(($E69      =0),0,(($P69      /$E69      )*100))</f>
        <v>93.463008320140204</v>
      </c>
      <c r="U72" s="65">
        <f>IF($E69   =0,0,($Q69   /$E69 )*100)</f>
        <v>102.56045178814188</v>
      </c>
      <c r="V72" s="105">
        <f>SUM(V69:V70)</f>
        <v>109334000</v>
      </c>
      <c r="W72" s="106">
        <f>SUM(W69:W70)</f>
        <v>28000000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7163682000</v>
      </c>
      <c r="C73" s="104">
        <f>SUM(C9:C14,C17:C23,C26:C29,C32,C35:C39,C42:C52,C55:C58,C61:C65,C69:C70)</f>
        <v>39415000</v>
      </c>
      <c r="D73" s="104"/>
      <c r="E73" s="104">
        <f>$B73      +$C73      +$D73</f>
        <v>7203097000</v>
      </c>
      <c r="F73" s="105">
        <f t="shared" ref="F73:O73" si="46">SUM(F9:F14,F17:F23,F26:F29,F32,F35:F39,F42:F52,F55:F58,F61:F65,F69:F70)</f>
        <v>7136069000</v>
      </c>
      <c r="G73" s="106">
        <f t="shared" si="46"/>
        <v>5437627000</v>
      </c>
      <c r="H73" s="105">
        <f t="shared" si="46"/>
        <v>952344000</v>
      </c>
      <c r="I73" s="106">
        <f t="shared" si="46"/>
        <v>943487811</v>
      </c>
      <c r="J73" s="105">
        <f t="shared" si="46"/>
        <v>1625450000</v>
      </c>
      <c r="K73" s="106">
        <f t="shared" si="46"/>
        <v>1521493553</v>
      </c>
      <c r="L73" s="105">
        <f t="shared" si="46"/>
        <v>900368000</v>
      </c>
      <c r="M73" s="106">
        <f t="shared" si="46"/>
        <v>824719277</v>
      </c>
      <c r="N73" s="105">
        <f t="shared" si="46"/>
        <v>1475175000</v>
      </c>
      <c r="O73" s="106">
        <f t="shared" si="46"/>
        <v>1958639127</v>
      </c>
      <c r="P73" s="105">
        <f>$H73      +$J73      +$L73      +$N73</f>
        <v>4953337000</v>
      </c>
      <c r="Q73" s="106">
        <f>$I73      +$K73      +$M73      +$O73</f>
        <v>5248339768</v>
      </c>
      <c r="R73" s="61">
        <f>IF(($L73      =0),0,((($N73      -$L73      )/$L73      )*100))</f>
        <v>63.841340429690973</v>
      </c>
      <c r="S73" s="62">
        <f>IF(($M73      =0),0,((($O73      -$M73      )/$M73      )*100))</f>
        <v>137.49161461639997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91.127242542580646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96.554450259372103</v>
      </c>
      <c r="V73" s="105">
        <f>SUM(V9:V14,V17:V23,V26:V29,V32,V35:V39,V42:V52,V55:V58,V61:V65,V69:V70)</f>
        <v>191518000</v>
      </c>
      <c r="W73" s="106">
        <f>SUM(W9:W14,W17:W23,W26:W29,W32,W35:W39,W42:W52,W55:W58,W61:W65,W69:W70)</f>
        <v>28000000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dKM/mLieCGb7LBNCmFxIJl5L2Ijt7Mh3iPYie5hUAYF3nx13xeTxshe4Ww7/uNEb2mOjFb0b1C1IlSIxhOZg6Q==" saltValue="+SwtqbvmVKIoSj+9qZobP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432000</v>
      </c>
      <c r="I10" s="94">
        <v>527400</v>
      </c>
      <c r="J10" s="93">
        <v>762000</v>
      </c>
      <c r="K10" s="94">
        <v>761747</v>
      </c>
      <c r="L10" s="93">
        <v>225000</v>
      </c>
      <c r="M10" s="94">
        <v>225000</v>
      </c>
      <c r="N10" s="93">
        <v>370000</v>
      </c>
      <c r="O10" s="94">
        <v>435854</v>
      </c>
      <c r="P10" s="93">
        <f t="shared" ref="P10:P15" si="1">$H10      +$J10      +$L10      +$N10</f>
        <v>1789000</v>
      </c>
      <c r="Q10" s="94">
        <f t="shared" ref="Q10:Q15" si="2">$I10      +$K10      +$M10      +$O10</f>
        <v>1950001</v>
      </c>
      <c r="R10" s="48">
        <f t="shared" ref="R10:R15" si="3">IF(($L10      =0),0,((($N10      -$L10      )/$L10      )*100))</f>
        <v>64.444444444444443</v>
      </c>
      <c r="S10" s="49">
        <f t="shared" ref="S10:S15" si="4">IF(($M10      =0),0,((($O10      -$M10      )/$M10      )*100))</f>
        <v>93.712888888888884</v>
      </c>
      <c r="T10" s="48">
        <f t="shared" ref="T10:T14" si="5">IF(($E10      =0),0,(($P10      /$E10      )*100))</f>
        <v>91.743589743589752</v>
      </c>
      <c r="U10" s="50">
        <f t="shared" ref="U10:U14" si="6">IF(($E10      =0),0,(($Q10      /$E10      )*100))</f>
        <v>100.00005128205127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1950000</v>
      </c>
      <c r="C15" s="95">
        <f>SUM(C9:C14)</f>
        <v>0</v>
      </c>
      <c r="D15" s="95"/>
      <c r="E15" s="95">
        <f t="shared" si="0"/>
        <v>1950000</v>
      </c>
      <c r="F15" s="96">
        <f t="shared" ref="F15:O15" si="7">SUM(F9:F14)</f>
        <v>1950000</v>
      </c>
      <c r="G15" s="97">
        <f t="shared" si="7"/>
        <v>1950000</v>
      </c>
      <c r="H15" s="96">
        <f t="shared" si="7"/>
        <v>432000</v>
      </c>
      <c r="I15" s="97">
        <f t="shared" si="7"/>
        <v>527400</v>
      </c>
      <c r="J15" s="96">
        <f t="shared" si="7"/>
        <v>762000</v>
      </c>
      <c r="K15" s="97">
        <f t="shared" si="7"/>
        <v>761747</v>
      </c>
      <c r="L15" s="96">
        <f t="shared" si="7"/>
        <v>225000</v>
      </c>
      <c r="M15" s="97">
        <f t="shared" si="7"/>
        <v>225000</v>
      </c>
      <c r="N15" s="96">
        <f t="shared" si="7"/>
        <v>370000</v>
      </c>
      <c r="O15" s="97">
        <f t="shared" si="7"/>
        <v>435854</v>
      </c>
      <c r="P15" s="96">
        <f t="shared" si="1"/>
        <v>1789000</v>
      </c>
      <c r="Q15" s="97">
        <f t="shared" si="2"/>
        <v>1950001</v>
      </c>
      <c r="R15" s="52">
        <f t="shared" si="3"/>
        <v>64.444444444444443</v>
      </c>
      <c r="S15" s="53">
        <f t="shared" si="4"/>
        <v>93.712888888888884</v>
      </c>
      <c r="T15" s="52">
        <f>IF((SUM($E9:$E13))=0,0,(P15/(SUM($E9:$E13))*100))</f>
        <v>91.743589743589752</v>
      </c>
      <c r="U15" s="54">
        <f>IF((SUM($E9:$E13))=0,0,(Q15/(SUM($E9:$E13))*100))</f>
        <v>100.00005128205127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3500000</v>
      </c>
      <c r="C20" s="92"/>
      <c r="D20" s="92"/>
      <c r="E20" s="92">
        <f t="shared" si="8"/>
        <v>3500000</v>
      </c>
      <c r="F20" s="93">
        <v>3500000</v>
      </c>
      <c r="G20" s="94">
        <v>3500000</v>
      </c>
      <c r="H20" s="93">
        <v>1594000</v>
      </c>
      <c r="I20" s="94">
        <v>1658596</v>
      </c>
      <c r="J20" s="93">
        <v>469000</v>
      </c>
      <c r="K20" s="94">
        <v>793084</v>
      </c>
      <c r="L20" s="93"/>
      <c r="M20" s="94"/>
      <c r="N20" s="93"/>
      <c r="O20" s="94">
        <v>13351469</v>
      </c>
      <c r="P20" s="93">
        <f t="shared" si="9"/>
        <v>2063000</v>
      </c>
      <c r="Q20" s="94">
        <f t="shared" si="10"/>
        <v>15803149</v>
      </c>
      <c r="R20" s="48">
        <f t="shared" si="11"/>
        <v>0</v>
      </c>
      <c r="S20" s="49">
        <f t="shared" si="12"/>
        <v>0</v>
      </c>
      <c r="T20" s="48">
        <f t="shared" si="13"/>
        <v>58.942857142857143</v>
      </c>
      <c r="U20" s="50">
        <f t="shared" si="14"/>
        <v>451.5185428571429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18000000</v>
      </c>
      <c r="D21" s="92"/>
      <c r="E21" s="92">
        <f t="shared" si="8"/>
        <v>18000000</v>
      </c>
      <c r="F21" s="93">
        <v>18000000</v>
      </c>
      <c r="G21" s="94">
        <v>18000000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3500000</v>
      </c>
      <c r="C24" s="95">
        <f>SUM(C17:C23)</f>
        <v>18000000</v>
      </c>
      <c r="D24" s="95"/>
      <c r="E24" s="95">
        <f t="shared" si="8"/>
        <v>21500000</v>
      </c>
      <c r="F24" s="96">
        <f t="shared" ref="F24:O24" si="15">SUM(F17:F23)</f>
        <v>21500000</v>
      </c>
      <c r="G24" s="97">
        <f t="shared" si="15"/>
        <v>21500000</v>
      </c>
      <c r="H24" s="96">
        <f t="shared" si="15"/>
        <v>1594000</v>
      </c>
      <c r="I24" s="97">
        <f t="shared" si="15"/>
        <v>1658596</v>
      </c>
      <c r="J24" s="96">
        <f t="shared" si="15"/>
        <v>469000</v>
      </c>
      <c r="K24" s="97">
        <f t="shared" si="15"/>
        <v>793084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13351469</v>
      </c>
      <c r="P24" s="96">
        <f t="shared" si="9"/>
        <v>2063000</v>
      </c>
      <c r="Q24" s="97">
        <f t="shared" si="10"/>
        <v>15803149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9.5953488372093023</v>
      </c>
      <c r="U24" s="54">
        <f>IF(($E24-$E19-$E23)   =0,0,($Q24   /($E24-$E19-$E23)   )*100)</f>
        <v>73.50301860465116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2932000</v>
      </c>
      <c r="C32" s="92">
        <v>-164000</v>
      </c>
      <c r="D32" s="92"/>
      <c r="E32" s="92">
        <f>$B32      +$C32      +$D32</f>
        <v>2768000</v>
      </c>
      <c r="F32" s="93">
        <v>2768000</v>
      </c>
      <c r="G32" s="94">
        <v>2768000</v>
      </c>
      <c r="H32" s="93">
        <v>732000</v>
      </c>
      <c r="I32" s="94">
        <v>732999</v>
      </c>
      <c r="J32" s="93">
        <v>732000</v>
      </c>
      <c r="K32" s="94">
        <v>732999</v>
      </c>
      <c r="L32" s="93">
        <v>691000</v>
      </c>
      <c r="M32" s="94">
        <v>691999</v>
      </c>
      <c r="N32" s="93">
        <v>612000</v>
      </c>
      <c r="O32" s="94">
        <v>609999</v>
      </c>
      <c r="P32" s="93">
        <f>$H32      +$J32      +$L32      +$N32</f>
        <v>2767000</v>
      </c>
      <c r="Q32" s="94">
        <f>$I32      +$K32      +$M32      +$O32</f>
        <v>2767996</v>
      </c>
      <c r="R32" s="48">
        <f>IF(($L32      =0),0,((($N32      -$L32      )/$L32      )*100))</f>
        <v>-11.432706222865413</v>
      </c>
      <c r="S32" s="49">
        <f>IF(($M32      =0),0,((($O32      -$M32      )/$M32      )*100))</f>
        <v>-11.849728106543507</v>
      </c>
      <c r="T32" s="48">
        <f>IF(($E32      =0),0,(($P32      /$E32      )*100))</f>
        <v>99.963872832369944</v>
      </c>
      <c r="U32" s="50">
        <f>IF(($E32      =0),0,(($Q32      /$E32      )*100))</f>
        <v>99.999855491329484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2932000</v>
      </c>
      <c r="C33" s="95">
        <f>C32</f>
        <v>-164000</v>
      </c>
      <c r="D33" s="95"/>
      <c r="E33" s="95">
        <f>$B33      +$C33      +$D33</f>
        <v>2768000</v>
      </c>
      <c r="F33" s="96">
        <f t="shared" ref="F33:O33" si="17">F32</f>
        <v>2768000</v>
      </c>
      <c r="G33" s="97">
        <f t="shared" si="17"/>
        <v>2768000</v>
      </c>
      <c r="H33" s="96">
        <f t="shared" si="17"/>
        <v>732000</v>
      </c>
      <c r="I33" s="97">
        <f t="shared" si="17"/>
        <v>732999</v>
      </c>
      <c r="J33" s="96">
        <f t="shared" si="17"/>
        <v>732000</v>
      </c>
      <c r="K33" s="97">
        <f t="shared" si="17"/>
        <v>732999</v>
      </c>
      <c r="L33" s="96">
        <f t="shared" si="17"/>
        <v>691000</v>
      </c>
      <c r="M33" s="97">
        <f t="shared" si="17"/>
        <v>691999</v>
      </c>
      <c r="N33" s="96">
        <f t="shared" si="17"/>
        <v>612000</v>
      </c>
      <c r="O33" s="97">
        <f t="shared" si="17"/>
        <v>609999</v>
      </c>
      <c r="P33" s="96">
        <f>$H33      +$J33      +$L33      +$N33</f>
        <v>2767000</v>
      </c>
      <c r="Q33" s="97">
        <f>$I33      +$K33      +$M33      +$O33</f>
        <v>2767996</v>
      </c>
      <c r="R33" s="52">
        <f>IF(($L33      =0),0,((($N33      -$L33      )/$L33      )*100))</f>
        <v>-11.432706222865413</v>
      </c>
      <c r="S33" s="53">
        <f>IF(($M33      =0),0,((($O33      -$M33      )/$M33      )*100))</f>
        <v>-11.849728106543507</v>
      </c>
      <c r="T33" s="52">
        <f>IF($E33   =0,0,($P33   /$E33   )*100)</f>
        <v>99.963872832369944</v>
      </c>
      <c r="U33" s="54">
        <f>IF($E33   =0,0,($Q33   /$E33   )*100)</f>
        <v>99.999855491329484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7000000</v>
      </c>
      <c r="C35" s="92"/>
      <c r="D35" s="92"/>
      <c r="E35" s="92">
        <f t="shared" ref="E35:E40" si="18">$B35      +$C35      +$D35</f>
        <v>7000000</v>
      </c>
      <c r="F35" s="93">
        <v>7000000</v>
      </c>
      <c r="G35" s="94">
        <v>7000000</v>
      </c>
      <c r="H35" s="93">
        <v>259000</v>
      </c>
      <c r="I35" s="94">
        <v>259616</v>
      </c>
      <c r="J35" s="93">
        <v>4015000</v>
      </c>
      <c r="K35" s="94">
        <v>4014000</v>
      </c>
      <c r="L35" s="93">
        <v>1569000</v>
      </c>
      <c r="M35" s="94">
        <v>1407832</v>
      </c>
      <c r="N35" s="93">
        <v>1157000</v>
      </c>
      <c r="O35" s="94">
        <v>1318553</v>
      </c>
      <c r="P35" s="93">
        <f t="shared" ref="P35:P40" si="19">$H35      +$J35      +$L35      +$N35</f>
        <v>7000000</v>
      </c>
      <c r="Q35" s="94">
        <f t="shared" ref="Q35:Q40" si="20">$I35      +$K35      +$M35      +$O35</f>
        <v>7000001</v>
      </c>
      <c r="R35" s="48">
        <f t="shared" ref="R35:R40" si="21">IF(($L35      =0),0,((($N35      -$L35      )/$L35      )*100))</f>
        <v>-26.258763543658382</v>
      </c>
      <c r="S35" s="49">
        <f t="shared" ref="S35:S40" si="22">IF(($M35      =0),0,((($O35      -$M35      )/$M35      )*100))</f>
        <v>-6.3415947357355149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100.00001428571427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38193000</v>
      </c>
      <c r="C36" s="92">
        <v>-1083000</v>
      </c>
      <c r="D36" s="92"/>
      <c r="E36" s="92">
        <f t="shared" si="18"/>
        <v>37110000</v>
      </c>
      <c r="F36" s="93">
        <v>37110000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45193000</v>
      </c>
      <c r="C40" s="95">
        <f>SUM(C35:C39)</f>
        <v>-1083000</v>
      </c>
      <c r="D40" s="95"/>
      <c r="E40" s="95">
        <f t="shared" si="18"/>
        <v>44110000</v>
      </c>
      <c r="F40" s="96">
        <f t="shared" ref="F40:O40" si="25">SUM(F35:F39)</f>
        <v>44110000</v>
      </c>
      <c r="G40" s="97">
        <f t="shared" si="25"/>
        <v>7000000</v>
      </c>
      <c r="H40" s="96">
        <f t="shared" si="25"/>
        <v>259000</v>
      </c>
      <c r="I40" s="97">
        <f t="shared" si="25"/>
        <v>259616</v>
      </c>
      <c r="J40" s="96">
        <f t="shared" si="25"/>
        <v>4015000</v>
      </c>
      <c r="K40" s="97">
        <f t="shared" si="25"/>
        <v>4014000</v>
      </c>
      <c r="L40" s="96">
        <f t="shared" si="25"/>
        <v>1569000</v>
      </c>
      <c r="M40" s="97">
        <f t="shared" si="25"/>
        <v>1407832</v>
      </c>
      <c r="N40" s="96">
        <f t="shared" si="25"/>
        <v>1157000</v>
      </c>
      <c r="O40" s="97">
        <f t="shared" si="25"/>
        <v>1318553</v>
      </c>
      <c r="P40" s="96">
        <f t="shared" si="19"/>
        <v>7000000</v>
      </c>
      <c r="Q40" s="97">
        <f t="shared" si="20"/>
        <v>7000001</v>
      </c>
      <c r="R40" s="52">
        <f t="shared" si="21"/>
        <v>-26.258763543658382</v>
      </c>
      <c r="S40" s="53">
        <f t="shared" si="22"/>
        <v>-6.3415947357355149</v>
      </c>
      <c r="T40" s="52">
        <f>IF((+$E35+$E38) =0,0,(P40   /(+$E35+$E38) )*100)</f>
        <v>100</v>
      </c>
      <c r="U40" s="54">
        <f>IF((+$E35+$E38) =0,0,(Q40   /(+$E35+$E38) )*100)</f>
        <v>100.00001428571427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53575000</v>
      </c>
      <c r="C67" s="104">
        <f>SUM(C9:C14,C17:C23,C26:C29,C32,C35:C39,C42:C52,C55:C58,C61:C65)</f>
        <v>16753000</v>
      </c>
      <c r="D67" s="104"/>
      <c r="E67" s="104">
        <f t="shared" si="35"/>
        <v>70328000</v>
      </c>
      <c r="F67" s="105">
        <f t="shared" ref="F67:O67" si="43">SUM(F9:F14,F17:F23,F26:F29,F32,F35:F39,F42:F52,F55:F58,F61:F65)</f>
        <v>70328000</v>
      </c>
      <c r="G67" s="106">
        <f t="shared" si="43"/>
        <v>33218000</v>
      </c>
      <c r="H67" s="105">
        <f t="shared" si="43"/>
        <v>3017000</v>
      </c>
      <c r="I67" s="106">
        <f t="shared" si="43"/>
        <v>3178611</v>
      </c>
      <c r="J67" s="105">
        <f t="shared" si="43"/>
        <v>5978000</v>
      </c>
      <c r="K67" s="106">
        <f t="shared" si="43"/>
        <v>6301830</v>
      </c>
      <c r="L67" s="105">
        <f t="shared" si="43"/>
        <v>2485000</v>
      </c>
      <c r="M67" s="106">
        <f t="shared" si="43"/>
        <v>2324831</v>
      </c>
      <c r="N67" s="105">
        <f t="shared" si="43"/>
        <v>2139000</v>
      </c>
      <c r="O67" s="106">
        <f t="shared" si="43"/>
        <v>15715875</v>
      </c>
      <c r="P67" s="105">
        <f t="shared" si="36"/>
        <v>13619000</v>
      </c>
      <c r="Q67" s="106">
        <f t="shared" si="37"/>
        <v>27521147</v>
      </c>
      <c r="R67" s="61">
        <f t="shared" si="38"/>
        <v>-13.923541247484911</v>
      </c>
      <c r="S67" s="62">
        <f t="shared" si="39"/>
        <v>576.00075016205471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40.998856041904993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82.850102354145335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115757000</v>
      </c>
      <c r="C69" s="92">
        <v>-7742000</v>
      </c>
      <c r="D69" s="92"/>
      <c r="E69" s="92">
        <f>$B69      +$C69      +$D69</f>
        <v>108015000</v>
      </c>
      <c r="F69" s="93">
        <v>108015000</v>
      </c>
      <c r="G69" s="94">
        <v>108015000</v>
      </c>
      <c r="H69" s="93">
        <v>34209000</v>
      </c>
      <c r="I69" s="94">
        <v>34200862</v>
      </c>
      <c r="J69" s="93">
        <v>43408000</v>
      </c>
      <c r="K69" s="94">
        <v>43407802</v>
      </c>
      <c r="L69" s="93">
        <v>22624000</v>
      </c>
      <c r="M69" s="94">
        <v>23264696</v>
      </c>
      <c r="N69" s="93">
        <v>7774000</v>
      </c>
      <c r="O69" s="94">
        <v>7141639</v>
      </c>
      <c r="P69" s="93">
        <f>$H69      +$J69      +$L69      +$N69</f>
        <v>108015000</v>
      </c>
      <c r="Q69" s="94">
        <f>$I69      +$K69      +$M69      +$O69</f>
        <v>108014999</v>
      </c>
      <c r="R69" s="48">
        <f>IF(($L69      =0),0,((($N69      -$L69      )/$L69      )*100))</f>
        <v>-65.638260254596887</v>
      </c>
      <c r="S69" s="49">
        <f>IF(($M69      =0),0,((($O69      -$M69      )/$M69      )*100))</f>
        <v>-69.302676467382156</v>
      </c>
      <c r="T69" s="48">
        <f>IF(($E69      =0),0,(($P69      /$E69      )*100))</f>
        <v>100</v>
      </c>
      <c r="U69" s="50">
        <f>IF(($E69      =0),0,(($Q69      /$E69      )*100))</f>
        <v>99.999999074202663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115757000</v>
      </c>
      <c r="C71" s="101">
        <f>SUM(C69:C70)</f>
        <v>-7742000</v>
      </c>
      <c r="D71" s="101"/>
      <c r="E71" s="101">
        <f>$B71      +$C71      +$D71</f>
        <v>108015000</v>
      </c>
      <c r="F71" s="102">
        <f t="shared" ref="F71:O71" si="44">SUM(F69:F70)</f>
        <v>108015000</v>
      </c>
      <c r="G71" s="103">
        <f t="shared" si="44"/>
        <v>108015000</v>
      </c>
      <c r="H71" s="102">
        <f t="shared" si="44"/>
        <v>34209000</v>
      </c>
      <c r="I71" s="103">
        <f t="shared" si="44"/>
        <v>34200862</v>
      </c>
      <c r="J71" s="102">
        <f t="shared" si="44"/>
        <v>43408000</v>
      </c>
      <c r="K71" s="103">
        <f t="shared" si="44"/>
        <v>43407802</v>
      </c>
      <c r="L71" s="102">
        <f t="shared" si="44"/>
        <v>22624000</v>
      </c>
      <c r="M71" s="103">
        <f t="shared" si="44"/>
        <v>23264696</v>
      </c>
      <c r="N71" s="102">
        <f t="shared" si="44"/>
        <v>7774000</v>
      </c>
      <c r="O71" s="103">
        <f t="shared" si="44"/>
        <v>7141639</v>
      </c>
      <c r="P71" s="102">
        <f>$H71      +$J71      +$L71      +$N71</f>
        <v>108015000</v>
      </c>
      <c r="Q71" s="103">
        <f>$I71      +$K71      +$M71      +$O71</f>
        <v>108014999</v>
      </c>
      <c r="R71" s="57">
        <f>IF(($L71      =0),0,((($N71      -$L71      )/$L71      )*100))</f>
        <v>-65.638260254596887</v>
      </c>
      <c r="S71" s="58">
        <f>IF(($M71      =0),0,((($O71      -$M71      )/$M71      )*100))</f>
        <v>-69.302676467382156</v>
      </c>
      <c r="T71" s="57">
        <f>IF(($E69      =0),0,(($P69      /$E69      )*100))</f>
        <v>100</v>
      </c>
      <c r="U71" s="59">
        <f>IF($E69   =0,0,($Q69   /$E69 )*100)</f>
        <v>99.999999074202663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115757000</v>
      </c>
      <c r="C72" s="104">
        <f>SUM(C69:C70)</f>
        <v>-7742000</v>
      </c>
      <c r="D72" s="104"/>
      <c r="E72" s="104">
        <f>$B72      +$C72      +$D72</f>
        <v>108015000</v>
      </c>
      <c r="F72" s="105">
        <f t="shared" ref="F72:O72" si="45">SUM(F69:F70)</f>
        <v>108015000</v>
      </c>
      <c r="G72" s="106">
        <f t="shared" si="45"/>
        <v>108015000</v>
      </c>
      <c r="H72" s="105">
        <f t="shared" si="45"/>
        <v>34209000</v>
      </c>
      <c r="I72" s="106">
        <f t="shared" si="45"/>
        <v>34200862</v>
      </c>
      <c r="J72" s="105">
        <f t="shared" si="45"/>
        <v>43408000</v>
      </c>
      <c r="K72" s="106">
        <f t="shared" si="45"/>
        <v>43407802</v>
      </c>
      <c r="L72" s="105">
        <f t="shared" si="45"/>
        <v>22624000</v>
      </c>
      <c r="M72" s="106">
        <f t="shared" si="45"/>
        <v>23264696</v>
      </c>
      <c r="N72" s="105">
        <f t="shared" si="45"/>
        <v>7774000</v>
      </c>
      <c r="O72" s="106">
        <f t="shared" si="45"/>
        <v>7141639</v>
      </c>
      <c r="P72" s="105">
        <f>$H72      +$J72      +$L72      +$N72</f>
        <v>108015000</v>
      </c>
      <c r="Q72" s="106">
        <f>$I72      +$K72      +$M72      +$O72</f>
        <v>108014999</v>
      </c>
      <c r="R72" s="61">
        <f>IF(($L72      =0),0,((($N72      -$L72      )/$L72      )*100))</f>
        <v>-65.638260254596887</v>
      </c>
      <c r="S72" s="62">
        <f>IF(($M72      =0),0,((($O72      -$M72      )/$M72      )*100))</f>
        <v>-69.302676467382156</v>
      </c>
      <c r="T72" s="61">
        <f>IF(($E69      =0),0,(($P69      /$E69      )*100))</f>
        <v>100</v>
      </c>
      <c r="U72" s="65">
        <f>IF($E69   =0,0,($Q69   /$E69 )*100)</f>
        <v>99.999999074202663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169332000</v>
      </c>
      <c r="C73" s="104">
        <f>SUM(C9:C14,C17:C23,C26:C29,C32,C35:C39,C42:C52,C55:C58,C61:C65,C69:C70)</f>
        <v>9011000</v>
      </c>
      <c r="D73" s="104"/>
      <c r="E73" s="104">
        <f>$B73      +$C73      +$D73</f>
        <v>178343000</v>
      </c>
      <c r="F73" s="105">
        <f t="shared" ref="F73:O73" si="46">SUM(F9:F14,F17:F23,F26:F29,F32,F35:F39,F42:F52,F55:F58,F61:F65,F69:F70)</f>
        <v>178343000</v>
      </c>
      <c r="G73" s="106">
        <f t="shared" si="46"/>
        <v>141233000</v>
      </c>
      <c r="H73" s="105">
        <f t="shared" si="46"/>
        <v>37226000</v>
      </c>
      <c r="I73" s="106">
        <f t="shared" si="46"/>
        <v>37379473</v>
      </c>
      <c r="J73" s="105">
        <f t="shared" si="46"/>
        <v>49386000</v>
      </c>
      <c r="K73" s="106">
        <f t="shared" si="46"/>
        <v>49709632</v>
      </c>
      <c r="L73" s="105">
        <f t="shared" si="46"/>
        <v>25109000</v>
      </c>
      <c r="M73" s="106">
        <f t="shared" si="46"/>
        <v>25589527</v>
      </c>
      <c r="N73" s="105">
        <f t="shared" si="46"/>
        <v>9913000</v>
      </c>
      <c r="O73" s="106">
        <f t="shared" si="46"/>
        <v>22857514</v>
      </c>
      <c r="P73" s="105">
        <f>$H73      +$J73      +$L73      +$N73</f>
        <v>121634000</v>
      </c>
      <c r="Q73" s="106">
        <f>$I73      +$K73      +$M73      +$O73</f>
        <v>135536146</v>
      </c>
      <c r="R73" s="61">
        <f>IF(($L73      =0),0,((($N73      -$L73      )/$L73      )*100))</f>
        <v>-60.52013222350552</v>
      </c>
      <c r="S73" s="62">
        <f>IF(($M73      =0),0,((($O73      -$M73      )/$M73      )*100))</f>
        <v>-10.676293469590117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86.12293160946804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95.966343559932881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9/v5od1DQ3R9Kyz5+ExS6I9ZXJd3AgIJ5M7uCo6D0MWi9zjwtxgiruHF7VZMvb7up95wRAdk4NEW20jtBTh2Sw==" saltValue="1UxgctJzV1/4JWRBlYP2B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2550000</v>
      </c>
      <c r="C10" s="92"/>
      <c r="D10" s="92"/>
      <c r="E10" s="92">
        <f t="shared" ref="E10:E15" si="0">$B10      +$C10      +$D10</f>
        <v>2550000</v>
      </c>
      <c r="F10" s="93">
        <v>2550000</v>
      </c>
      <c r="G10" s="94">
        <v>2550000</v>
      </c>
      <c r="H10" s="93">
        <v>51000</v>
      </c>
      <c r="I10" s="94">
        <v>50000</v>
      </c>
      <c r="J10" s="93">
        <v>34000</v>
      </c>
      <c r="K10" s="94">
        <v>33334</v>
      </c>
      <c r="L10" s="93">
        <v>154000</v>
      </c>
      <c r="M10" s="94">
        <v>16667</v>
      </c>
      <c r="N10" s="93">
        <v>2296000</v>
      </c>
      <c r="O10" s="94">
        <v>1177000</v>
      </c>
      <c r="P10" s="93">
        <f t="shared" ref="P10:P15" si="1">$H10      +$J10      +$L10      +$N10</f>
        <v>2535000</v>
      </c>
      <c r="Q10" s="94">
        <f t="shared" ref="Q10:Q15" si="2">$I10      +$K10      +$M10      +$O10</f>
        <v>1277001</v>
      </c>
      <c r="R10" s="48">
        <f t="shared" ref="R10:R15" si="3">IF(($L10      =0),0,((($N10      -$L10      )/$L10      )*100))</f>
        <v>1390.9090909090908</v>
      </c>
      <c r="S10" s="49">
        <f t="shared" ref="S10:S15" si="4">IF(($M10      =0),0,((($O10      -$M10      )/$M10      )*100))</f>
        <v>6961.8587628247442</v>
      </c>
      <c r="T10" s="48">
        <f t="shared" ref="T10:T14" si="5">IF(($E10      =0),0,(($P10      /$E10      )*100))</f>
        <v>99.411764705882348</v>
      </c>
      <c r="U10" s="50">
        <f t="shared" ref="U10:U14" si="6">IF(($E10      =0),0,(($Q10      /$E10      )*100))</f>
        <v>50.078470588235291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>
        <v>-500000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3050000</v>
      </c>
      <c r="C15" s="95">
        <f>SUM(C9:C14)</f>
        <v>-500000</v>
      </c>
      <c r="D15" s="95"/>
      <c r="E15" s="95">
        <f t="shared" si="0"/>
        <v>2550000</v>
      </c>
      <c r="F15" s="96">
        <f t="shared" ref="F15:O15" si="7">SUM(F9:F14)</f>
        <v>2550000</v>
      </c>
      <c r="G15" s="97">
        <f t="shared" si="7"/>
        <v>2550000</v>
      </c>
      <c r="H15" s="96">
        <f t="shared" si="7"/>
        <v>51000</v>
      </c>
      <c r="I15" s="97">
        <f t="shared" si="7"/>
        <v>50000</v>
      </c>
      <c r="J15" s="96">
        <f t="shared" si="7"/>
        <v>34000</v>
      </c>
      <c r="K15" s="97">
        <f t="shared" si="7"/>
        <v>33334</v>
      </c>
      <c r="L15" s="96">
        <f t="shared" si="7"/>
        <v>154000</v>
      </c>
      <c r="M15" s="97">
        <f t="shared" si="7"/>
        <v>16667</v>
      </c>
      <c r="N15" s="96">
        <f t="shared" si="7"/>
        <v>2296000</v>
      </c>
      <c r="O15" s="97">
        <f t="shared" si="7"/>
        <v>1177000</v>
      </c>
      <c r="P15" s="96">
        <f t="shared" si="1"/>
        <v>2535000</v>
      </c>
      <c r="Q15" s="97">
        <f t="shared" si="2"/>
        <v>1277001</v>
      </c>
      <c r="R15" s="52">
        <f t="shared" si="3"/>
        <v>1390.9090909090908</v>
      </c>
      <c r="S15" s="53">
        <f t="shared" si="4"/>
        <v>6961.8587628247442</v>
      </c>
      <c r="T15" s="52">
        <f>IF((SUM($E9:$E13))=0,0,(P15/(SUM($E9:$E13))*100))</f>
        <v>99.411764705882348</v>
      </c>
      <c r="U15" s="54">
        <f>IF((SUM($E9:$E13))=0,0,(Q15/(SUM($E9:$E13))*100))</f>
        <v>50.078470588235291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4500000</v>
      </c>
      <c r="C20" s="92"/>
      <c r="D20" s="92"/>
      <c r="E20" s="92">
        <f t="shared" si="8"/>
        <v>4500000</v>
      </c>
      <c r="F20" s="93">
        <v>4500000</v>
      </c>
      <c r="G20" s="94">
        <v>4500000</v>
      </c>
      <c r="H20" s="93">
        <v>483000</v>
      </c>
      <c r="I20" s="94"/>
      <c r="J20" s="93">
        <v>4016000</v>
      </c>
      <c r="K20" s="94"/>
      <c r="L20" s="93"/>
      <c r="M20" s="94"/>
      <c r="N20" s="93"/>
      <c r="O20" s="94">
        <v>7292969</v>
      </c>
      <c r="P20" s="93">
        <f t="shared" si="9"/>
        <v>4499000</v>
      </c>
      <c r="Q20" s="94">
        <f t="shared" si="10"/>
        <v>7292969</v>
      </c>
      <c r="R20" s="48">
        <f t="shared" si="11"/>
        <v>0</v>
      </c>
      <c r="S20" s="49">
        <f t="shared" si="12"/>
        <v>0</v>
      </c>
      <c r="T20" s="48">
        <f t="shared" si="13"/>
        <v>99.977777777777774</v>
      </c>
      <c r="U20" s="50">
        <f t="shared" si="14"/>
        <v>162.06597777777779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9000000</v>
      </c>
      <c r="D21" s="92"/>
      <c r="E21" s="92">
        <f t="shared" si="8"/>
        <v>9000000</v>
      </c>
      <c r="F21" s="93">
        <v>9000000</v>
      </c>
      <c r="G21" s="94">
        <v>9000000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4500000</v>
      </c>
      <c r="C24" s="95">
        <f>SUM(C17:C23)</f>
        <v>9000000</v>
      </c>
      <c r="D24" s="95"/>
      <c r="E24" s="95">
        <f t="shared" si="8"/>
        <v>13500000</v>
      </c>
      <c r="F24" s="96">
        <f t="shared" ref="F24:O24" si="15">SUM(F17:F23)</f>
        <v>13500000</v>
      </c>
      <c r="G24" s="97">
        <f t="shared" si="15"/>
        <v>13500000</v>
      </c>
      <c r="H24" s="96">
        <f t="shared" si="15"/>
        <v>483000</v>
      </c>
      <c r="I24" s="97">
        <f t="shared" si="15"/>
        <v>0</v>
      </c>
      <c r="J24" s="96">
        <f t="shared" si="15"/>
        <v>4016000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7292969</v>
      </c>
      <c r="P24" s="96">
        <f t="shared" si="9"/>
        <v>4499000</v>
      </c>
      <c r="Q24" s="97">
        <f t="shared" si="10"/>
        <v>7292969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33.325925925925922</v>
      </c>
      <c r="U24" s="54">
        <f>IF(($E24-$E19-$E23)   =0,0,($Q24   /($E24-$E19-$E23)   )*100)</f>
        <v>54.021992592592596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1404000</v>
      </c>
      <c r="C32" s="92"/>
      <c r="D32" s="92"/>
      <c r="E32" s="92">
        <f>$B32      +$C32      +$D32</f>
        <v>1404000</v>
      </c>
      <c r="F32" s="93">
        <v>1404000</v>
      </c>
      <c r="G32" s="94">
        <v>1404000</v>
      </c>
      <c r="H32" s="93">
        <v>351000</v>
      </c>
      <c r="I32" s="94">
        <v>351001</v>
      </c>
      <c r="J32" s="93">
        <v>308000</v>
      </c>
      <c r="K32" s="94"/>
      <c r="L32" s="93">
        <v>455000</v>
      </c>
      <c r="M32" s="94">
        <v>1053000</v>
      </c>
      <c r="N32" s="93"/>
      <c r="O32" s="94"/>
      <c r="P32" s="93">
        <f>$H32      +$J32      +$L32      +$N32</f>
        <v>1114000</v>
      </c>
      <c r="Q32" s="94">
        <f>$I32      +$K32      +$M32      +$O32</f>
        <v>1404001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79.344729344729345</v>
      </c>
      <c r="U32" s="50">
        <f>IF(($E32      =0),0,(($Q32      /$E32      )*100))</f>
        <v>100.00007122507122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1404000</v>
      </c>
      <c r="C33" s="95">
        <f>C32</f>
        <v>0</v>
      </c>
      <c r="D33" s="95"/>
      <c r="E33" s="95">
        <f>$B33      +$C33      +$D33</f>
        <v>1404000</v>
      </c>
      <c r="F33" s="96">
        <f t="shared" ref="F33:O33" si="17">F32</f>
        <v>1404000</v>
      </c>
      <c r="G33" s="97">
        <f t="shared" si="17"/>
        <v>1404000</v>
      </c>
      <c r="H33" s="96">
        <f t="shared" si="17"/>
        <v>351000</v>
      </c>
      <c r="I33" s="97">
        <f t="shared" si="17"/>
        <v>351001</v>
      </c>
      <c r="J33" s="96">
        <f t="shared" si="17"/>
        <v>308000</v>
      </c>
      <c r="K33" s="97">
        <f t="shared" si="17"/>
        <v>0</v>
      </c>
      <c r="L33" s="96">
        <f t="shared" si="17"/>
        <v>455000</v>
      </c>
      <c r="M33" s="97">
        <f t="shared" si="17"/>
        <v>1053000</v>
      </c>
      <c r="N33" s="96">
        <f t="shared" si="17"/>
        <v>0</v>
      </c>
      <c r="O33" s="97">
        <f t="shared" si="17"/>
        <v>0</v>
      </c>
      <c r="P33" s="96">
        <f>$H33      +$J33      +$L33      +$N33</f>
        <v>1114000</v>
      </c>
      <c r="Q33" s="97">
        <f>$I33      +$K33      +$M33      +$O33</f>
        <v>1404001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79.344729344729345</v>
      </c>
      <c r="U33" s="54">
        <f>IF($E33   =0,0,($Q33   /$E33   )*100)</f>
        <v>100.00007122507122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12504000</v>
      </c>
      <c r="C35" s="92">
        <v>7693000</v>
      </c>
      <c r="D35" s="92"/>
      <c r="E35" s="92">
        <f t="shared" ref="E35:E40" si="18">$B35      +$C35      +$D35</f>
        <v>20197000</v>
      </c>
      <c r="F35" s="93">
        <v>20197000</v>
      </c>
      <c r="G35" s="94">
        <v>20197000</v>
      </c>
      <c r="H35" s="93">
        <v>4078000</v>
      </c>
      <c r="I35" s="94">
        <v>4834700</v>
      </c>
      <c r="J35" s="93">
        <v>6548000</v>
      </c>
      <c r="K35" s="94">
        <v>5413634</v>
      </c>
      <c r="L35" s="93">
        <v>1374000</v>
      </c>
      <c r="M35" s="94"/>
      <c r="N35" s="93">
        <v>8197000</v>
      </c>
      <c r="O35" s="94">
        <v>3641901</v>
      </c>
      <c r="P35" s="93">
        <f t="shared" ref="P35:P40" si="19">$H35      +$J35      +$L35      +$N35</f>
        <v>20197000</v>
      </c>
      <c r="Q35" s="94">
        <f t="shared" ref="Q35:Q40" si="20">$I35      +$K35      +$M35      +$O35</f>
        <v>13890235</v>
      </c>
      <c r="R35" s="48">
        <f t="shared" ref="R35:R40" si="21">IF(($L35      =0),0,((($N35      -$L35      )/$L35      )*100))</f>
        <v>496.57933042212517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68.773753527751651</v>
      </c>
      <c r="V35" s="93">
        <v>4734000</v>
      </c>
      <c r="W35" s="94" t="s">
        <v>36</v>
      </c>
    </row>
    <row r="36" spans="1:23" ht="12.95" customHeight="1" x14ac:dyDescent="0.2">
      <c r="A36" s="47" t="s">
        <v>60</v>
      </c>
      <c r="B36" s="92">
        <v>26906000</v>
      </c>
      <c r="C36" s="92">
        <v>6540000</v>
      </c>
      <c r="D36" s="92"/>
      <c r="E36" s="92">
        <f t="shared" si="18"/>
        <v>33446000</v>
      </c>
      <c r="F36" s="93">
        <v>33446000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39410000</v>
      </c>
      <c r="C40" s="95">
        <f>SUM(C35:C39)</f>
        <v>14233000</v>
      </c>
      <c r="D40" s="95"/>
      <c r="E40" s="95">
        <f t="shared" si="18"/>
        <v>53643000</v>
      </c>
      <c r="F40" s="96">
        <f t="shared" ref="F40:O40" si="25">SUM(F35:F39)</f>
        <v>53643000</v>
      </c>
      <c r="G40" s="97">
        <f t="shared" si="25"/>
        <v>20197000</v>
      </c>
      <c r="H40" s="96">
        <f t="shared" si="25"/>
        <v>4078000</v>
      </c>
      <c r="I40" s="97">
        <f t="shared" si="25"/>
        <v>4834700</v>
      </c>
      <c r="J40" s="96">
        <f t="shared" si="25"/>
        <v>6548000</v>
      </c>
      <c r="K40" s="97">
        <f t="shared" si="25"/>
        <v>5413634</v>
      </c>
      <c r="L40" s="96">
        <f t="shared" si="25"/>
        <v>1374000</v>
      </c>
      <c r="M40" s="97">
        <f t="shared" si="25"/>
        <v>0</v>
      </c>
      <c r="N40" s="96">
        <f t="shared" si="25"/>
        <v>8197000</v>
      </c>
      <c r="O40" s="97">
        <f t="shared" si="25"/>
        <v>3641901</v>
      </c>
      <c r="P40" s="96">
        <f t="shared" si="19"/>
        <v>20197000</v>
      </c>
      <c r="Q40" s="97">
        <f t="shared" si="20"/>
        <v>13890235</v>
      </c>
      <c r="R40" s="52">
        <f t="shared" si="21"/>
        <v>496.57933042212517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68.773753527751651</v>
      </c>
      <c r="V40" s="96">
        <f>SUM(V35:V39)</f>
        <v>4734000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48364000</v>
      </c>
      <c r="C67" s="104">
        <f>SUM(C9:C14,C17:C23,C26:C29,C32,C35:C39,C42:C52,C55:C58,C61:C65)</f>
        <v>22733000</v>
      </c>
      <c r="D67" s="104"/>
      <c r="E67" s="104">
        <f t="shared" si="35"/>
        <v>71097000</v>
      </c>
      <c r="F67" s="105">
        <f t="shared" ref="F67:O67" si="43">SUM(F9:F14,F17:F23,F26:F29,F32,F35:F39,F42:F52,F55:F58,F61:F65)</f>
        <v>71097000</v>
      </c>
      <c r="G67" s="106">
        <f t="shared" si="43"/>
        <v>37651000</v>
      </c>
      <c r="H67" s="105">
        <f t="shared" si="43"/>
        <v>4963000</v>
      </c>
      <c r="I67" s="106">
        <f t="shared" si="43"/>
        <v>5235701</v>
      </c>
      <c r="J67" s="105">
        <f t="shared" si="43"/>
        <v>10906000</v>
      </c>
      <c r="K67" s="106">
        <f t="shared" si="43"/>
        <v>5446968</v>
      </c>
      <c r="L67" s="105">
        <f t="shared" si="43"/>
        <v>1983000</v>
      </c>
      <c r="M67" s="106">
        <f t="shared" si="43"/>
        <v>1069667</v>
      </c>
      <c r="N67" s="105">
        <f t="shared" si="43"/>
        <v>10493000</v>
      </c>
      <c r="O67" s="106">
        <f t="shared" si="43"/>
        <v>12111870</v>
      </c>
      <c r="P67" s="105">
        <f t="shared" si="36"/>
        <v>28345000</v>
      </c>
      <c r="Q67" s="106">
        <f t="shared" si="37"/>
        <v>23864206</v>
      </c>
      <c r="R67" s="61">
        <f t="shared" si="38"/>
        <v>429.14775592536563</v>
      </c>
      <c r="S67" s="62">
        <f t="shared" si="39"/>
        <v>1032.3028568704092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75.283525005975932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63.382661815091232</v>
      </c>
      <c r="V67" s="105">
        <f>SUM(V9:V14,V17:V23,V26:V29,V32,V35:V39,V42:V52,V55:V58,V61:V65)</f>
        <v>4734000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98133000</v>
      </c>
      <c r="C69" s="92">
        <v>-6563000</v>
      </c>
      <c r="D69" s="92"/>
      <c r="E69" s="92">
        <f>$B69      +$C69      +$D69</f>
        <v>91570000</v>
      </c>
      <c r="F69" s="93">
        <v>91570000</v>
      </c>
      <c r="G69" s="94">
        <v>91570000</v>
      </c>
      <c r="H69" s="93">
        <v>23481000</v>
      </c>
      <c r="I69" s="94">
        <v>19862986</v>
      </c>
      <c r="J69" s="93">
        <v>45829000</v>
      </c>
      <c r="K69" s="94">
        <v>32355976</v>
      </c>
      <c r="L69" s="93">
        <v>22260000</v>
      </c>
      <c r="M69" s="94">
        <v>35732564</v>
      </c>
      <c r="N69" s="93"/>
      <c r="O69" s="94">
        <v>3618474</v>
      </c>
      <c r="P69" s="93">
        <f>$H69      +$J69      +$L69      +$N69</f>
        <v>91570000</v>
      </c>
      <c r="Q69" s="94">
        <f>$I69      +$K69      +$M69      +$O69</f>
        <v>91570000</v>
      </c>
      <c r="R69" s="48">
        <f>IF(($L69      =0),0,((($N69      -$L69      )/$L69      )*100))</f>
        <v>-100</v>
      </c>
      <c r="S69" s="49">
        <f>IF(($M69      =0),0,((($O69      -$M69      )/$M69      )*100))</f>
        <v>-89.873455484470682</v>
      </c>
      <c r="T69" s="48">
        <f>IF(($E69      =0),0,(($P69      /$E69      )*100))</f>
        <v>100</v>
      </c>
      <c r="U69" s="50">
        <f>IF(($E69      =0),0,(($Q69      /$E69      )*100))</f>
        <v>100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98133000</v>
      </c>
      <c r="C71" s="101">
        <f>SUM(C69:C70)</f>
        <v>-6563000</v>
      </c>
      <c r="D71" s="101"/>
      <c r="E71" s="101">
        <f>$B71      +$C71      +$D71</f>
        <v>91570000</v>
      </c>
      <c r="F71" s="102">
        <f t="shared" ref="F71:O71" si="44">SUM(F69:F70)</f>
        <v>91570000</v>
      </c>
      <c r="G71" s="103">
        <f t="shared" si="44"/>
        <v>91570000</v>
      </c>
      <c r="H71" s="102">
        <f t="shared" si="44"/>
        <v>23481000</v>
      </c>
      <c r="I71" s="103">
        <f t="shared" si="44"/>
        <v>19862986</v>
      </c>
      <c r="J71" s="102">
        <f t="shared" si="44"/>
        <v>45829000</v>
      </c>
      <c r="K71" s="103">
        <f t="shared" si="44"/>
        <v>32355976</v>
      </c>
      <c r="L71" s="102">
        <f t="shared" si="44"/>
        <v>22260000</v>
      </c>
      <c r="M71" s="103">
        <f t="shared" si="44"/>
        <v>35732564</v>
      </c>
      <c r="N71" s="102">
        <f t="shared" si="44"/>
        <v>0</v>
      </c>
      <c r="O71" s="103">
        <f t="shared" si="44"/>
        <v>3618474</v>
      </c>
      <c r="P71" s="102">
        <f>$H71      +$J71      +$L71      +$N71</f>
        <v>91570000</v>
      </c>
      <c r="Q71" s="103">
        <f>$I71      +$K71      +$M71      +$O71</f>
        <v>91570000</v>
      </c>
      <c r="R71" s="57">
        <f>IF(($L71      =0),0,((($N71      -$L71      )/$L71      )*100))</f>
        <v>-100</v>
      </c>
      <c r="S71" s="58">
        <f>IF(($M71      =0),0,((($O71      -$M71      )/$M71      )*100))</f>
        <v>-89.873455484470682</v>
      </c>
      <c r="T71" s="57">
        <f>IF(($E69      =0),0,(($P69      /$E69      )*100))</f>
        <v>100</v>
      </c>
      <c r="U71" s="59">
        <f>IF($E69   =0,0,($Q69   /$E69 )*100)</f>
        <v>100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98133000</v>
      </c>
      <c r="C72" s="104">
        <f>SUM(C69:C70)</f>
        <v>-6563000</v>
      </c>
      <c r="D72" s="104"/>
      <c r="E72" s="104">
        <f>$B72      +$C72      +$D72</f>
        <v>91570000</v>
      </c>
      <c r="F72" s="105">
        <f t="shared" ref="F72:O72" si="45">SUM(F69:F70)</f>
        <v>91570000</v>
      </c>
      <c r="G72" s="106">
        <f t="shared" si="45"/>
        <v>91570000</v>
      </c>
      <c r="H72" s="105">
        <f t="shared" si="45"/>
        <v>23481000</v>
      </c>
      <c r="I72" s="106">
        <f t="shared" si="45"/>
        <v>19862986</v>
      </c>
      <c r="J72" s="105">
        <f t="shared" si="45"/>
        <v>45829000</v>
      </c>
      <c r="K72" s="106">
        <f t="shared" si="45"/>
        <v>32355976</v>
      </c>
      <c r="L72" s="105">
        <f t="shared" si="45"/>
        <v>22260000</v>
      </c>
      <c r="M72" s="106">
        <f t="shared" si="45"/>
        <v>35732564</v>
      </c>
      <c r="N72" s="105">
        <f t="shared" si="45"/>
        <v>0</v>
      </c>
      <c r="O72" s="106">
        <f t="shared" si="45"/>
        <v>3618474</v>
      </c>
      <c r="P72" s="105">
        <f>$H72      +$J72      +$L72      +$N72</f>
        <v>91570000</v>
      </c>
      <c r="Q72" s="106">
        <f>$I72      +$K72      +$M72      +$O72</f>
        <v>91570000</v>
      </c>
      <c r="R72" s="61">
        <f>IF(($L72      =0),0,((($N72      -$L72      )/$L72      )*100))</f>
        <v>-100</v>
      </c>
      <c r="S72" s="62">
        <f>IF(($M72      =0),0,((($O72      -$M72      )/$M72      )*100))</f>
        <v>-89.873455484470682</v>
      </c>
      <c r="T72" s="61">
        <f>IF(($E69      =0),0,(($P69      /$E69      )*100))</f>
        <v>100</v>
      </c>
      <c r="U72" s="65">
        <f>IF($E69   =0,0,($Q69   /$E69 )*100)</f>
        <v>100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146497000</v>
      </c>
      <c r="C73" s="104">
        <f>SUM(C9:C14,C17:C23,C26:C29,C32,C35:C39,C42:C52,C55:C58,C61:C65,C69:C70)</f>
        <v>16170000</v>
      </c>
      <c r="D73" s="104"/>
      <c r="E73" s="104">
        <f>$B73      +$C73      +$D73</f>
        <v>162667000</v>
      </c>
      <c r="F73" s="105">
        <f t="shared" ref="F73:O73" si="46">SUM(F9:F14,F17:F23,F26:F29,F32,F35:F39,F42:F52,F55:F58,F61:F65,F69:F70)</f>
        <v>162667000</v>
      </c>
      <c r="G73" s="106">
        <f t="shared" si="46"/>
        <v>129221000</v>
      </c>
      <c r="H73" s="105">
        <f t="shared" si="46"/>
        <v>28444000</v>
      </c>
      <c r="I73" s="106">
        <f t="shared" si="46"/>
        <v>25098687</v>
      </c>
      <c r="J73" s="105">
        <f t="shared" si="46"/>
        <v>56735000</v>
      </c>
      <c r="K73" s="106">
        <f t="shared" si="46"/>
        <v>37802944</v>
      </c>
      <c r="L73" s="105">
        <f t="shared" si="46"/>
        <v>24243000</v>
      </c>
      <c r="M73" s="106">
        <f t="shared" si="46"/>
        <v>36802231</v>
      </c>
      <c r="N73" s="105">
        <f t="shared" si="46"/>
        <v>10493000</v>
      </c>
      <c r="O73" s="106">
        <f t="shared" si="46"/>
        <v>15730344</v>
      </c>
      <c r="P73" s="105">
        <f>$H73      +$J73      +$L73      +$N73</f>
        <v>119915000</v>
      </c>
      <c r="Q73" s="106">
        <f>$I73      +$K73      +$M73      +$O73</f>
        <v>115434206</v>
      </c>
      <c r="R73" s="61">
        <f>IF(($L73      =0),0,((($N73      -$L73      )/$L73      )*100))</f>
        <v>-56.717402961679667</v>
      </c>
      <c r="S73" s="62">
        <f>IF(($M73      =0),0,((($O73      -$M73      )/$M73      )*100))</f>
        <v>-57.257091288840613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92.798384163564748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89.330840962382268</v>
      </c>
      <c r="V73" s="105">
        <f>SUM(V9:V14,V17:V23,V26:V29,V32,V35:V39,V42:V52,V55:V58,V61:V65,V69:V70)</f>
        <v>4734000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VpBNQTOqXYE8x5F7+aiTvUxvTNEt2K+Uwijgda7XABVk6YaEJPshzAKSttHbDvip9d0Y13KSpoNkslrUbsPfw==" saltValue="FFF7h37WKapvsjY2Q7LFP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371000</v>
      </c>
      <c r="I10" s="94"/>
      <c r="J10" s="93">
        <v>1160000</v>
      </c>
      <c r="K10" s="94">
        <v>766514</v>
      </c>
      <c r="L10" s="93">
        <v>454000</v>
      </c>
      <c r="M10" s="94">
        <v>1062065</v>
      </c>
      <c r="N10" s="93">
        <v>749000</v>
      </c>
      <c r="O10" s="94">
        <v>660628</v>
      </c>
      <c r="P10" s="93">
        <f t="shared" ref="P10:P15" si="1">$H10      +$J10      +$L10      +$N10</f>
        <v>2734000</v>
      </c>
      <c r="Q10" s="94">
        <f t="shared" ref="Q10:Q15" si="2">$I10      +$K10      +$M10      +$O10</f>
        <v>2489207</v>
      </c>
      <c r="R10" s="48">
        <f t="shared" ref="R10:R15" si="3">IF(($L10      =0),0,((($N10      -$L10      )/$L10      )*100))</f>
        <v>64.977973568281939</v>
      </c>
      <c r="S10" s="49">
        <f t="shared" ref="S10:S15" si="4">IF(($M10      =0),0,((($O10      -$M10      )/$M10      )*100))</f>
        <v>-37.79778073846704</v>
      </c>
      <c r="T10" s="48">
        <f t="shared" ref="T10:T14" si="5">IF(($E10      =0),0,(($P10      /$E10      )*100))</f>
        <v>91.133333333333326</v>
      </c>
      <c r="U10" s="50">
        <f t="shared" ref="U10:U14" si="6">IF(($E10      =0),0,(($Q10      /$E10      )*100))</f>
        <v>82.97356666666667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3500000</v>
      </c>
      <c r="C11" s="92"/>
      <c r="D11" s="92"/>
      <c r="E11" s="92">
        <f t="shared" si="0"/>
        <v>3500000</v>
      </c>
      <c r="F11" s="93">
        <v>3500000</v>
      </c>
      <c r="G11" s="94">
        <v>3500000</v>
      </c>
      <c r="H11" s="93">
        <v>233000</v>
      </c>
      <c r="I11" s="94"/>
      <c r="J11" s="93">
        <v>393000</v>
      </c>
      <c r="K11" s="94">
        <v>173568</v>
      </c>
      <c r="L11" s="93">
        <v>1484000</v>
      </c>
      <c r="M11" s="94">
        <v>1485029</v>
      </c>
      <c r="N11" s="93">
        <v>1390000</v>
      </c>
      <c r="O11" s="94">
        <v>1381945</v>
      </c>
      <c r="P11" s="93">
        <f t="shared" si="1"/>
        <v>3500000</v>
      </c>
      <c r="Q11" s="94">
        <f t="shared" si="2"/>
        <v>3040542</v>
      </c>
      <c r="R11" s="48">
        <f t="shared" si="3"/>
        <v>-6.3342318059299183</v>
      </c>
      <c r="S11" s="49">
        <f t="shared" si="4"/>
        <v>-6.9415479428347862</v>
      </c>
      <c r="T11" s="48">
        <f t="shared" si="5"/>
        <v>100</v>
      </c>
      <c r="U11" s="50">
        <f t="shared" si="6"/>
        <v>86.872628571428564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6500000</v>
      </c>
      <c r="C15" s="95">
        <f>SUM(C9:C14)</f>
        <v>0</v>
      </c>
      <c r="D15" s="95"/>
      <c r="E15" s="95">
        <f t="shared" si="0"/>
        <v>6500000</v>
      </c>
      <c r="F15" s="96">
        <f t="shared" ref="F15:O15" si="7">SUM(F9:F14)</f>
        <v>6500000</v>
      </c>
      <c r="G15" s="97">
        <f t="shared" si="7"/>
        <v>6500000</v>
      </c>
      <c r="H15" s="96">
        <f t="shared" si="7"/>
        <v>604000</v>
      </c>
      <c r="I15" s="97">
        <f t="shared" si="7"/>
        <v>0</v>
      </c>
      <c r="J15" s="96">
        <f t="shared" si="7"/>
        <v>1553000</v>
      </c>
      <c r="K15" s="97">
        <f t="shared" si="7"/>
        <v>940082</v>
      </c>
      <c r="L15" s="96">
        <f t="shared" si="7"/>
        <v>1938000</v>
      </c>
      <c r="M15" s="97">
        <f t="shared" si="7"/>
        <v>2547094</v>
      </c>
      <c r="N15" s="96">
        <f t="shared" si="7"/>
        <v>2139000</v>
      </c>
      <c r="O15" s="97">
        <f t="shared" si="7"/>
        <v>2042573</v>
      </c>
      <c r="P15" s="96">
        <f t="shared" si="1"/>
        <v>6234000</v>
      </c>
      <c r="Q15" s="97">
        <f t="shared" si="2"/>
        <v>5529749</v>
      </c>
      <c r="R15" s="52">
        <f t="shared" si="3"/>
        <v>10.371517027863778</v>
      </c>
      <c r="S15" s="53">
        <f t="shared" si="4"/>
        <v>-19.807710276888095</v>
      </c>
      <c r="T15" s="52">
        <f>IF((SUM($E9:$E13))=0,0,(P15/(SUM($E9:$E13))*100))</f>
        <v>95.907692307692301</v>
      </c>
      <c r="U15" s="54">
        <f>IF((SUM($E9:$E13))=0,0,(Q15/(SUM($E9:$E13))*100))</f>
        <v>85.073061538461531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2900000</v>
      </c>
      <c r="C19" s="92"/>
      <c r="D19" s="92"/>
      <c r="E19" s="92">
        <f t="shared" si="8"/>
        <v>2900000</v>
      </c>
      <c r="F19" s="93">
        <v>2900000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2900000</v>
      </c>
      <c r="C24" s="95">
        <f>SUM(C17:C23)</f>
        <v>0</v>
      </c>
      <c r="D24" s="95"/>
      <c r="E24" s="95">
        <f t="shared" si="8"/>
        <v>2900000</v>
      </c>
      <c r="F24" s="96">
        <f t="shared" ref="F24:O24" si="15">SUM(F17:F23)</f>
        <v>2900000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2416000</v>
      </c>
      <c r="C29" s="92">
        <v>429000</v>
      </c>
      <c r="D29" s="92"/>
      <c r="E29" s="92">
        <f>$B29      +$C29      +$D29</f>
        <v>2845000</v>
      </c>
      <c r="F29" s="93">
        <v>2845000</v>
      </c>
      <c r="G29" s="94">
        <v>2845000</v>
      </c>
      <c r="H29" s="93">
        <v>840000</v>
      </c>
      <c r="I29" s="94">
        <v>534554</v>
      </c>
      <c r="J29" s="93">
        <v>443000</v>
      </c>
      <c r="K29" s="94"/>
      <c r="L29" s="93">
        <v>212000</v>
      </c>
      <c r="M29" s="94">
        <v>838175</v>
      </c>
      <c r="N29" s="93">
        <v>1350000</v>
      </c>
      <c r="O29" s="94">
        <v>1211890</v>
      </c>
      <c r="P29" s="93">
        <f>$H29      +$J29      +$L29      +$N29</f>
        <v>2845000</v>
      </c>
      <c r="Q29" s="94">
        <f>$I29      +$K29      +$M29      +$O29</f>
        <v>2584619</v>
      </c>
      <c r="R29" s="48">
        <f>IF(($L29      =0),0,((($N29      -$L29      )/$L29      )*100))</f>
        <v>536.79245283018872</v>
      </c>
      <c r="S29" s="49">
        <f>IF(($M29      =0),0,((($O29      -$M29      )/$M29      )*100))</f>
        <v>44.586750976824646</v>
      </c>
      <c r="T29" s="48">
        <f>IF(($E29      =0),0,(($P29      /$E29      )*100))</f>
        <v>100</v>
      </c>
      <c r="U29" s="50">
        <f>IF(($E29      =0),0,(($Q29      /$E29      )*100))</f>
        <v>90.847768014059753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2416000</v>
      </c>
      <c r="C30" s="95">
        <f>SUM(C26:C29)</f>
        <v>429000</v>
      </c>
      <c r="D30" s="95"/>
      <c r="E30" s="95">
        <f>$B30      +$C30      +$D30</f>
        <v>2845000</v>
      </c>
      <c r="F30" s="96">
        <f t="shared" ref="F30:O30" si="16">SUM(F26:F29)</f>
        <v>2845000</v>
      </c>
      <c r="G30" s="97">
        <f t="shared" si="16"/>
        <v>2845000</v>
      </c>
      <c r="H30" s="96">
        <f t="shared" si="16"/>
        <v>840000</v>
      </c>
      <c r="I30" s="97">
        <f t="shared" si="16"/>
        <v>534554</v>
      </c>
      <c r="J30" s="96">
        <f t="shared" si="16"/>
        <v>443000</v>
      </c>
      <c r="K30" s="97">
        <f t="shared" si="16"/>
        <v>0</v>
      </c>
      <c r="L30" s="96">
        <f t="shared" si="16"/>
        <v>212000</v>
      </c>
      <c r="M30" s="97">
        <f t="shared" si="16"/>
        <v>838175</v>
      </c>
      <c r="N30" s="96">
        <f t="shared" si="16"/>
        <v>1350000</v>
      </c>
      <c r="O30" s="97">
        <f t="shared" si="16"/>
        <v>1211890</v>
      </c>
      <c r="P30" s="96">
        <f>$H30      +$J30      +$L30      +$N30</f>
        <v>2845000</v>
      </c>
      <c r="Q30" s="97">
        <f>$I30      +$K30      +$M30      +$O30</f>
        <v>2584619</v>
      </c>
      <c r="R30" s="52">
        <f>IF(($L30      =0),0,((($N30      -$L30      )/$L30      )*100))</f>
        <v>536.79245283018872</v>
      </c>
      <c r="S30" s="53">
        <f>IF(($M30      =0),0,((($O30      -$M30      )/$M30      )*100))</f>
        <v>44.586750976824646</v>
      </c>
      <c r="T30" s="52">
        <f>IF($E30   =0,0,($P30   /$E30   )*100)</f>
        <v>100</v>
      </c>
      <c r="U30" s="54">
        <f>IF($E30   =0,0,($Q30   /$E30   )*100)</f>
        <v>90.847768014059753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6772000</v>
      </c>
      <c r="C32" s="92">
        <v>-378000</v>
      </c>
      <c r="D32" s="92"/>
      <c r="E32" s="92">
        <f>$B32      +$C32      +$D32</f>
        <v>6394000</v>
      </c>
      <c r="F32" s="93">
        <v>6394000</v>
      </c>
      <c r="G32" s="94">
        <v>6394000</v>
      </c>
      <c r="H32" s="93">
        <v>3620000</v>
      </c>
      <c r="I32" s="94">
        <v>454031</v>
      </c>
      <c r="J32" s="93">
        <v>1120000</v>
      </c>
      <c r="K32" s="94">
        <v>3715931</v>
      </c>
      <c r="L32" s="93">
        <v>1063000</v>
      </c>
      <c r="M32" s="94">
        <v>2211435</v>
      </c>
      <c r="N32" s="93"/>
      <c r="O32" s="94"/>
      <c r="P32" s="93">
        <f>$H32      +$J32      +$L32      +$N32</f>
        <v>5803000</v>
      </c>
      <c r="Q32" s="94">
        <f>$I32      +$K32      +$M32      +$O32</f>
        <v>6381397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90.756959649671558</v>
      </c>
      <c r="U32" s="50">
        <f>IF(($E32      =0),0,(($Q32      /$E32      )*100))</f>
        <v>99.802893337503903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6772000</v>
      </c>
      <c r="C33" s="95">
        <f>C32</f>
        <v>-378000</v>
      </c>
      <c r="D33" s="95"/>
      <c r="E33" s="95">
        <f>$B33      +$C33      +$D33</f>
        <v>6394000</v>
      </c>
      <c r="F33" s="96">
        <f t="shared" ref="F33:O33" si="17">F32</f>
        <v>6394000</v>
      </c>
      <c r="G33" s="97">
        <f t="shared" si="17"/>
        <v>6394000</v>
      </c>
      <c r="H33" s="96">
        <f t="shared" si="17"/>
        <v>3620000</v>
      </c>
      <c r="I33" s="97">
        <f t="shared" si="17"/>
        <v>454031</v>
      </c>
      <c r="J33" s="96">
        <f t="shared" si="17"/>
        <v>1120000</v>
      </c>
      <c r="K33" s="97">
        <f t="shared" si="17"/>
        <v>3715931</v>
      </c>
      <c r="L33" s="96">
        <f t="shared" si="17"/>
        <v>1063000</v>
      </c>
      <c r="M33" s="97">
        <f t="shared" si="17"/>
        <v>2211435</v>
      </c>
      <c r="N33" s="96">
        <f t="shared" si="17"/>
        <v>0</v>
      </c>
      <c r="O33" s="97">
        <f t="shared" si="17"/>
        <v>0</v>
      </c>
      <c r="P33" s="96">
        <f>$H33      +$J33      +$L33      +$N33</f>
        <v>5803000</v>
      </c>
      <c r="Q33" s="97">
        <f>$I33      +$K33      +$M33      +$O33</f>
        <v>6381397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90.756959649671558</v>
      </c>
      <c r="U33" s="54">
        <f>IF($E33   =0,0,($Q33   /$E33   )*100)</f>
        <v>99.802893337503903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50000000</v>
      </c>
      <c r="C44" s="92"/>
      <c r="D44" s="92"/>
      <c r="E44" s="92">
        <f t="shared" si="26"/>
        <v>50000000</v>
      </c>
      <c r="F44" s="93">
        <v>50000000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109000000</v>
      </c>
      <c r="C51" s="92">
        <v>-12000000</v>
      </c>
      <c r="D51" s="92"/>
      <c r="E51" s="92">
        <f t="shared" si="26"/>
        <v>97000000</v>
      </c>
      <c r="F51" s="93">
        <v>97000000</v>
      </c>
      <c r="G51" s="94">
        <v>97000000</v>
      </c>
      <c r="H51" s="93">
        <v>8894000</v>
      </c>
      <c r="I51" s="94"/>
      <c r="J51" s="93">
        <v>23231000</v>
      </c>
      <c r="K51" s="94"/>
      <c r="L51" s="93">
        <v>42282000</v>
      </c>
      <c r="M51" s="94">
        <v>44048854</v>
      </c>
      <c r="N51" s="93">
        <v>22593000</v>
      </c>
      <c r="O51" s="94">
        <v>60609965</v>
      </c>
      <c r="P51" s="93">
        <f t="shared" si="27"/>
        <v>97000000</v>
      </c>
      <c r="Q51" s="94">
        <f t="shared" si="28"/>
        <v>104658819</v>
      </c>
      <c r="R51" s="48">
        <f t="shared" si="29"/>
        <v>-46.565914573577409</v>
      </c>
      <c r="S51" s="49">
        <f t="shared" si="30"/>
        <v>37.597143843969242</v>
      </c>
      <c r="T51" s="48">
        <f t="shared" si="31"/>
        <v>100</v>
      </c>
      <c r="U51" s="50">
        <f t="shared" si="32"/>
        <v>107.89568969072165</v>
      </c>
      <c r="V51" s="93">
        <v>17669000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159000000</v>
      </c>
      <c r="C53" s="95">
        <f>SUM(C42:C52)</f>
        <v>-12000000</v>
      </c>
      <c r="D53" s="95"/>
      <c r="E53" s="95">
        <f t="shared" si="26"/>
        <v>147000000</v>
      </c>
      <c r="F53" s="96">
        <f t="shared" ref="F53:O53" si="33">SUM(F42:F52)</f>
        <v>147000000</v>
      </c>
      <c r="G53" s="97">
        <f t="shared" si="33"/>
        <v>97000000</v>
      </c>
      <c r="H53" s="96">
        <f t="shared" si="33"/>
        <v>8894000</v>
      </c>
      <c r="I53" s="97">
        <f t="shared" si="33"/>
        <v>0</v>
      </c>
      <c r="J53" s="96">
        <f t="shared" si="33"/>
        <v>23231000</v>
      </c>
      <c r="K53" s="97">
        <f t="shared" si="33"/>
        <v>0</v>
      </c>
      <c r="L53" s="96">
        <f t="shared" si="33"/>
        <v>42282000</v>
      </c>
      <c r="M53" s="97">
        <f t="shared" si="33"/>
        <v>44048854</v>
      </c>
      <c r="N53" s="96">
        <f t="shared" si="33"/>
        <v>22593000</v>
      </c>
      <c r="O53" s="97">
        <f t="shared" si="33"/>
        <v>60609965</v>
      </c>
      <c r="P53" s="96">
        <f t="shared" si="27"/>
        <v>97000000</v>
      </c>
      <c r="Q53" s="97">
        <f t="shared" si="28"/>
        <v>104658819</v>
      </c>
      <c r="R53" s="52">
        <f t="shared" si="29"/>
        <v>-46.565914573577409</v>
      </c>
      <c r="S53" s="53">
        <f t="shared" si="30"/>
        <v>37.597143843969242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107.89568969072165</v>
      </c>
      <c r="V53" s="96">
        <f>SUM(V42:V52)</f>
        <v>17669000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177588000</v>
      </c>
      <c r="C67" s="104">
        <f>SUM(C9:C14,C17:C23,C26:C29,C32,C35:C39,C42:C52,C55:C58,C61:C65)</f>
        <v>-11949000</v>
      </c>
      <c r="D67" s="104"/>
      <c r="E67" s="104">
        <f t="shared" si="35"/>
        <v>165639000</v>
      </c>
      <c r="F67" s="105">
        <f t="shared" ref="F67:O67" si="43">SUM(F9:F14,F17:F23,F26:F29,F32,F35:F39,F42:F52,F55:F58,F61:F65)</f>
        <v>165639000</v>
      </c>
      <c r="G67" s="106">
        <f t="shared" si="43"/>
        <v>112739000</v>
      </c>
      <c r="H67" s="105">
        <f t="shared" si="43"/>
        <v>13958000</v>
      </c>
      <c r="I67" s="106">
        <f t="shared" si="43"/>
        <v>988585</v>
      </c>
      <c r="J67" s="105">
        <f t="shared" si="43"/>
        <v>26347000</v>
      </c>
      <c r="K67" s="106">
        <f t="shared" si="43"/>
        <v>4656013</v>
      </c>
      <c r="L67" s="105">
        <f t="shared" si="43"/>
        <v>45495000</v>
      </c>
      <c r="M67" s="106">
        <f t="shared" si="43"/>
        <v>49645558</v>
      </c>
      <c r="N67" s="105">
        <f t="shared" si="43"/>
        <v>26082000</v>
      </c>
      <c r="O67" s="106">
        <f t="shared" si="43"/>
        <v>63864428</v>
      </c>
      <c r="P67" s="105">
        <f t="shared" si="36"/>
        <v>111882000</v>
      </c>
      <c r="Q67" s="106">
        <f t="shared" si="37"/>
        <v>119154584</v>
      </c>
      <c r="R67" s="61">
        <f t="shared" si="38"/>
        <v>-42.67062314540059</v>
      </c>
      <c r="S67" s="62">
        <f t="shared" si="39"/>
        <v>28.640769834835979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99.239837145974334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105.69065185960494</v>
      </c>
      <c r="V67" s="105">
        <f>SUM(V9:V14,V17:V23,V26:V29,V32,V35:V39,V42:V52,V55:V58,V61:V65)</f>
        <v>17669000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621329000</v>
      </c>
      <c r="C69" s="92">
        <v>-41556000</v>
      </c>
      <c r="D69" s="92"/>
      <c r="E69" s="92">
        <f>$B69      +$C69      +$D69</f>
        <v>579773000</v>
      </c>
      <c r="F69" s="93">
        <v>579773000</v>
      </c>
      <c r="G69" s="94">
        <v>579773000</v>
      </c>
      <c r="H69" s="93">
        <v>120724000</v>
      </c>
      <c r="I69" s="94">
        <v>71628373</v>
      </c>
      <c r="J69" s="93">
        <v>175598000</v>
      </c>
      <c r="K69" s="94">
        <v>92230070</v>
      </c>
      <c r="L69" s="93">
        <v>49799000</v>
      </c>
      <c r="M69" s="94">
        <v>164960269</v>
      </c>
      <c r="N69" s="93">
        <v>170377000</v>
      </c>
      <c r="O69" s="94">
        <v>200324641</v>
      </c>
      <c r="P69" s="93">
        <f>$H69      +$J69      +$L69      +$N69</f>
        <v>516498000</v>
      </c>
      <c r="Q69" s="94">
        <f>$I69      +$K69      +$M69      +$O69</f>
        <v>529143353</v>
      </c>
      <c r="R69" s="48">
        <f>IF(($L69      =0),0,((($N69      -$L69      )/$L69      )*100))</f>
        <v>242.12936002730979</v>
      </c>
      <c r="S69" s="49">
        <f>IF(($M69      =0),0,((($O69      -$M69      )/$M69      )*100))</f>
        <v>21.438114895411573</v>
      </c>
      <c r="T69" s="48">
        <f>IF(($E69      =0),0,(($P69      /$E69      )*100))</f>
        <v>89.086245823796546</v>
      </c>
      <c r="U69" s="50">
        <f>IF(($E69      =0),0,(($Q69      /$E69      )*100))</f>
        <v>91.267332731948542</v>
      </c>
      <c r="V69" s="93">
        <v>23518000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621329000</v>
      </c>
      <c r="C71" s="101">
        <f>SUM(C69:C70)</f>
        <v>-41556000</v>
      </c>
      <c r="D71" s="101"/>
      <c r="E71" s="101">
        <f>$B71      +$C71      +$D71</f>
        <v>579773000</v>
      </c>
      <c r="F71" s="102">
        <f t="shared" ref="F71:O71" si="44">SUM(F69:F70)</f>
        <v>579773000</v>
      </c>
      <c r="G71" s="103">
        <f t="shared" si="44"/>
        <v>579773000</v>
      </c>
      <c r="H71" s="102">
        <f t="shared" si="44"/>
        <v>120724000</v>
      </c>
      <c r="I71" s="103">
        <f t="shared" si="44"/>
        <v>71628373</v>
      </c>
      <c r="J71" s="102">
        <f t="shared" si="44"/>
        <v>175598000</v>
      </c>
      <c r="K71" s="103">
        <f t="shared" si="44"/>
        <v>92230070</v>
      </c>
      <c r="L71" s="102">
        <f t="shared" si="44"/>
        <v>49799000</v>
      </c>
      <c r="M71" s="103">
        <f t="shared" si="44"/>
        <v>164960269</v>
      </c>
      <c r="N71" s="102">
        <f t="shared" si="44"/>
        <v>170377000</v>
      </c>
      <c r="O71" s="103">
        <f t="shared" si="44"/>
        <v>200324641</v>
      </c>
      <c r="P71" s="102">
        <f>$H71      +$J71      +$L71      +$N71</f>
        <v>516498000</v>
      </c>
      <c r="Q71" s="103">
        <f>$I71      +$K71      +$M71      +$O71</f>
        <v>529143353</v>
      </c>
      <c r="R71" s="57">
        <f>IF(($L71      =0),0,((($N71      -$L71      )/$L71      )*100))</f>
        <v>242.12936002730979</v>
      </c>
      <c r="S71" s="58">
        <f>IF(($M71      =0),0,((($O71      -$M71      )/$M71      )*100))</f>
        <v>21.438114895411573</v>
      </c>
      <c r="T71" s="57">
        <f>IF(($E69      =0),0,(($P69      /$E69      )*100))</f>
        <v>89.086245823796546</v>
      </c>
      <c r="U71" s="59">
        <f>IF($E69   =0,0,($Q69   /$E69 )*100)</f>
        <v>91.267332731948542</v>
      </c>
      <c r="V71" s="102">
        <f>SUM(V69:V70)</f>
        <v>23518000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621329000</v>
      </c>
      <c r="C72" s="104">
        <f>SUM(C69:C70)</f>
        <v>-41556000</v>
      </c>
      <c r="D72" s="104"/>
      <c r="E72" s="104">
        <f>$B72      +$C72      +$D72</f>
        <v>579773000</v>
      </c>
      <c r="F72" s="105">
        <f t="shared" ref="F72:O72" si="45">SUM(F69:F70)</f>
        <v>579773000</v>
      </c>
      <c r="G72" s="106">
        <f t="shared" si="45"/>
        <v>579773000</v>
      </c>
      <c r="H72" s="105">
        <f t="shared" si="45"/>
        <v>120724000</v>
      </c>
      <c r="I72" s="106">
        <f t="shared" si="45"/>
        <v>71628373</v>
      </c>
      <c r="J72" s="105">
        <f t="shared" si="45"/>
        <v>175598000</v>
      </c>
      <c r="K72" s="106">
        <f t="shared" si="45"/>
        <v>92230070</v>
      </c>
      <c r="L72" s="105">
        <f t="shared" si="45"/>
        <v>49799000</v>
      </c>
      <c r="M72" s="106">
        <f t="shared" si="45"/>
        <v>164960269</v>
      </c>
      <c r="N72" s="105">
        <f t="shared" si="45"/>
        <v>170377000</v>
      </c>
      <c r="O72" s="106">
        <f t="shared" si="45"/>
        <v>200324641</v>
      </c>
      <c r="P72" s="105">
        <f>$H72      +$J72      +$L72      +$N72</f>
        <v>516498000</v>
      </c>
      <c r="Q72" s="106">
        <f>$I72      +$K72      +$M72      +$O72</f>
        <v>529143353</v>
      </c>
      <c r="R72" s="61">
        <f>IF(($L72      =0),0,((($N72      -$L72      )/$L72      )*100))</f>
        <v>242.12936002730979</v>
      </c>
      <c r="S72" s="62">
        <f>IF(($M72      =0),0,((($O72      -$M72      )/$M72      )*100))</f>
        <v>21.438114895411573</v>
      </c>
      <c r="T72" s="61">
        <f>IF(($E69      =0),0,(($P69      /$E69      )*100))</f>
        <v>89.086245823796546</v>
      </c>
      <c r="U72" s="65">
        <f>IF($E69   =0,0,($Q69   /$E69 )*100)</f>
        <v>91.267332731948542</v>
      </c>
      <c r="V72" s="105">
        <f>SUM(V69:V70)</f>
        <v>23518000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798917000</v>
      </c>
      <c r="C73" s="104">
        <f>SUM(C9:C14,C17:C23,C26:C29,C32,C35:C39,C42:C52,C55:C58,C61:C65,C69:C70)</f>
        <v>-53505000</v>
      </c>
      <c r="D73" s="104"/>
      <c r="E73" s="104">
        <f>$B73      +$C73      +$D73</f>
        <v>745412000</v>
      </c>
      <c r="F73" s="105">
        <f t="shared" ref="F73:O73" si="46">SUM(F9:F14,F17:F23,F26:F29,F32,F35:F39,F42:F52,F55:F58,F61:F65,F69:F70)</f>
        <v>745412000</v>
      </c>
      <c r="G73" s="106">
        <f t="shared" si="46"/>
        <v>692512000</v>
      </c>
      <c r="H73" s="105">
        <f t="shared" si="46"/>
        <v>134682000</v>
      </c>
      <c r="I73" s="106">
        <f t="shared" si="46"/>
        <v>72616958</v>
      </c>
      <c r="J73" s="105">
        <f t="shared" si="46"/>
        <v>201945000</v>
      </c>
      <c r="K73" s="106">
        <f t="shared" si="46"/>
        <v>96886083</v>
      </c>
      <c r="L73" s="105">
        <f t="shared" si="46"/>
        <v>95294000</v>
      </c>
      <c r="M73" s="106">
        <f t="shared" si="46"/>
        <v>214605827</v>
      </c>
      <c r="N73" s="105">
        <f t="shared" si="46"/>
        <v>196459000</v>
      </c>
      <c r="O73" s="106">
        <f t="shared" si="46"/>
        <v>264189069</v>
      </c>
      <c r="P73" s="105">
        <f>$H73      +$J73      +$L73      +$N73</f>
        <v>628380000</v>
      </c>
      <c r="Q73" s="106">
        <f>$I73      +$K73      +$M73      +$O73</f>
        <v>648297937</v>
      </c>
      <c r="R73" s="61">
        <f>IF(($L73      =0),0,((($N73      -$L73      )/$L73      )*100))</f>
        <v>106.1609335320167</v>
      </c>
      <c r="S73" s="62">
        <f>IF(($M73      =0),0,((($O73      -$M73      )/$M73      )*100))</f>
        <v>23.104331645198059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90.739221847419245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93.615408397255209</v>
      </c>
      <c r="V73" s="105">
        <f>SUM(V9:V14,V17:V23,V26:V29,V32,V35:V39,V42:V52,V55:V58,V61:V65,V69:V70)</f>
        <v>41187000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w0CYhsVUunfQr5EvJPhBNWKI95/BPMMRLrs3WQ9U+NdpywGKEylqMefKMG+6as1hKtLA/E6zQ6Ckbx9OMEZzA==" saltValue="h+Q2Y/0MrGaARCwD+iVIw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/>
      <c r="I10" s="94">
        <v>833520</v>
      </c>
      <c r="J10" s="93"/>
      <c r="K10" s="94"/>
      <c r="L10" s="93">
        <v>1181000</v>
      </c>
      <c r="M10" s="94">
        <v>1041070</v>
      </c>
      <c r="N10" s="93"/>
      <c r="O10" s="94">
        <v>525410</v>
      </c>
      <c r="P10" s="93">
        <f t="shared" ref="P10:P15" si="1">$H10      +$J10      +$L10      +$N10</f>
        <v>1181000</v>
      </c>
      <c r="Q10" s="94">
        <f t="shared" ref="Q10:Q15" si="2">$I10      +$K10      +$M10      +$O10</f>
        <v>2400000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-49.531731775961269</v>
      </c>
      <c r="T10" s="48">
        <f t="shared" ref="T10:T14" si="5">IF(($E10      =0),0,(($P10      /$E10      )*100))</f>
        <v>49.208333333333329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2400000</v>
      </c>
      <c r="C15" s="95">
        <f>SUM(C9:C14)</f>
        <v>0</v>
      </c>
      <c r="D15" s="95"/>
      <c r="E15" s="95">
        <f t="shared" si="0"/>
        <v>2400000</v>
      </c>
      <c r="F15" s="96">
        <f t="shared" ref="F15:O15" si="7">SUM(F9:F14)</f>
        <v>2400000</v>
      </c>
      <c r="G15" s="97">
        <f t="shared" si="7"/>
        <v>2400000</v>
      </c>
      <c r="H15" s="96">
        <f t="shared" si="7"/>
        <v>0</v>
      </c>
      <c r="I15" s="97">
        <f t="shared" si="7"/>
        <v>833520</v>
      </c>
      <c r="J15" s="96">
        <f t="shared" si="7"/>
        <v>0</v>
      </c>
      <c r="K15" s="97">
        <f t="shared" si="7"/>
        <v>0</v>
      </c>
      <c r="L15" s="96">
        <f t="shared" si="7"/>
        <v>1181000</v>
      </c>
      <c r="M15" s="97">
        <f t="shared" si="7"/>
        <v>1041070</v>
      </c>
      <c r="N15" s="96">
        <f t="shared" si="7"/>
        <v>0</v>
      </c>
      <c r="O15" s="97">
        <f t="shared" si="7"/>
        <v>525410</v>
      </c>
      <c r="P15" s="96">
        <f t="shared" si="1"/>
        <v>1181000</v>
      </c>
      <c r="Q15" s="97">
        <f t="shared" si="2"/>
        <v>2400000</v>
      </c>
      <c r="R15" s="52">
        <f t="shared" si="3"/>
        <v>-100</v>
      </c>
      <c r="S15" s="53">
        <f t="shared" si="4"/>
        <v>-49.531731775961269</v>
      </c>
      <c r="T15" s="52">
        <f>IF((SUM($E9:$E13))=0,0,(P15/(SUM($E9:$E13))*100))</f>
        <v>49.208333333333329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4000000</v>
      </c>
      <c r="C20" s="92"/>
      <c r="D20" s="92"/>
      <c r="E20" s="92">
        <f t="shared" si="8"/>
        <v>4000000</v>
      </c>
      <c r="F20" s="93">
        <v>4000000</v>
      </c>
      <c r="G20" s="94">
        <v>4000000</v>
      </c>
      <c r="H20" s="93">
        <v>1314000</v>
      </c>
      <c r="I20" s="94"/>
      <c r="J20" s="93">
        <v>2684000</v>
      </c>
      <c r="K20" s="94"/>
      <c r="L20" s="93"/>
      <c r="M20" s="94">
        <v>3999306</v>
      </c>
      <c r="N20" s="93"/>
      <c r="O20" s="94">
        <v>8394330</v>
      </c>
      <c r="P20" s="93">
        <f t="shared" si="9"/>
        <v>3998000</v>
      </c>
      <c r="Q20" s="94">
        <f t="shared" si="10"/>
        <v>12393636</v>
      </c>
      <c r="R20" s="48">
        <f t="shared" si="11"/>
        <v>0</v>
      </c>
      <c r="S20" s="49">
        <f t="shared" si="12"/>
        <v>109.89466672467674</v>
      </c>
      <c r="T20" s="48">
        <f t="shared" si="13"/>
        <v>99.95</v>
      </c>
      <c r="U20" s="50">
        <f t="shared" si="14"/>
        <v>309.84090000000003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47100000</v>
      </c>
      <c r="D21" s="92"/>
      <c r="E21" s="92">
        <f t="shared" si="8"/>
        <v>47100000</v>
      </c>
      <c r="F21" s="93">
        <v>47100000</v>
      </c>
      <c r="G21" s="94">
        <v>47100000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4000000</v>
      </c>
      <c r="C24" s="95">
        <f>SUM(C17:C23)</f>
        <v>47100000</v>
      </c>
      <c r="D24" s="95"/>
      <c r="E24" s="95">
        <f t="shared" si="8"/>
        <v>51100000</v>
      </c>
      <c r="F24" s="96">
        <f t="shared" ref="F24:O24" si="15">SUM(F17:F23)</f>
        <v>51100000</v>
      </c>
      <c r="G24" s="97">
        <f t="shared" si="15"/>
        <v>51100000</v>
      </c>
      <c r="H24" s="96">
        <f t="shared" si="15"/>
        <v>1314000</v>
      </c>
      <c r="I24" s="97">
        <f t="shared" si="15"/>
        <v>0</v>
      </c>
      <c r="J24" s="96">
        <f t="shared" si="15"/>
        <v>2684000</v>
      </c>
      <c r="K24" s="97">
        <f t="shared" si="15"/>
        <v>0</v>
      </c>
      <c r="L24" s="96">
        <f t="shared" si="15"/>
        <v>0</v>
      </c>
      <c r="M24" s="97">
        <f t="shared" si="15"/>
        <v>3999306</v>
      </c>
      <c r="N24" s="96">
        <f t="shared" si="15"/>
        <v>0</v>
      </c>
      <c r="O24" s="97">
        <f t="shared" si="15"/>
        <v>8394330</v>
      </c>
      <c r="P24" s="96">
        <f t="shared" si="9"/>
        <v>3998000</v>
      </c>
      <c r="Q24" s="97">
        <f t="shared" si="10"/>
        <v>12393636</v>
      </c>
      <c r="R24" s="52">
        <f t="shared" si="11"/>
        <v>0</v>
      </c>
      <c r="S24" s="53">
        <f t="shared" si="12"/>
        <v>109.89466672467674</v>
      </c>
      <c r="T24" s="52">
        <f>IF(($E24-$E19-$E23)   =0,0,($P24   /($E24-$E19-$E23)   )*100)</f>
        <v>7.8238747553816044</v>
      </c>
      <c r="U24" s="54">
        <f>IF(($E24-$E19-$E23)   =0,0,($Q24   /($E24-$E19-$E23)   )*100)</f>
        <v>24.253690802348338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1185000</v>
      </c>
      <c r="C32" s="92"/>
      <c r="D32" s="92"/>
      <c r="E32" s="92">
        <f>$B32      +$C32      +$D32</f>
        <v>1185000</v>
      </c>
      <c r="F32" s="93">
        <v>1185000</v>
      </c>
      <c r="G32" s="94">
        <v>1185000</v>
      </c>
      <c r="H32" s="93">
        <v>831000</v>
      </c>
      <c r="I32" s="94">
        <v>956617</v>
      </c>
      <c r="J32" s="93"/>
      <c r="K32" s="94"/>
      <c r="L32" s="93"/>
      <c r="M32" s="94"/>
      <c r="N32" s="93"/>
      <c r="O32" s="94">
        <v>228383</v>
      </c>
      <c r="P32" s="93">
        <f>$H32      +$J32      +$L32      +$N32</f>
        <v>831000</v>
      </c>
      <c r="Q32" s="94">
        <f>$I32      +$K32      +$M32      +$O32</f>
        <v>1185000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70.12658227848101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1185000</v>
      </c>
      <c r="C33" s="95">
        <f>C32</f>
        <v>0</v>
      </c>
      <c r="D33" s="95"/>
      <c r="E33" s="95">
        <f>$B33      +$C33      +$D33</f>
        <v>1185000</v>
      </c>
      <c r="F33" s="96">
        <f t="shared" ref="F33:O33" si="17">F32</f>
        <v>1185000</v>
      </c>
      <c r="G33" s="97">
        <f t="shared" si="17"/>
        <v>1185000</v>
      </c>
      <c r="H33" s="96">
        <f t="shared" si="17"/>
        <v>831000</v>
      </c>
      <c r="I33" s="97">
        <f t="shared" si="17"/>
        <v>956617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228383</v>
      </c>
      <c r="P33" s="96">
        <f>$H33      +$J33      +$L33      +$N33</f>
        <v>831000</v>
      </c>
      <c r="Q33" s="97">
        <f>$I33      +$K33      +$M33      +$O33</f>
        <v>1185000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70.12658227848101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33000000</v>
      </c>
      <c r="C35" s="92"/>
      <c r="D35" s="92"/>
      <c r="E35" s="92">
        <f t="shared" ref="E35:E40" si="18">$B35      +$C35      +$D35</f>
        <v>33000000</v>
      </c>
      <c r="F35" s="93">
        <v>33000000</v>
      </c>
      <c r="G35" s="94">
        <v>33000000</v>
      </c>
      <c r="H35" s="93">
        <v>426000</v>
      </c>
      <c r="I35" s="94">
        <v>852030</v>
      </c>
      <c r="J35" s="93">
        <v>2666000</v>
      </c>
      <c r="K35" s="94"/>
      <c r="L35" s="93"/>
      <c r="M35" s="94">
        <v>5518707</v>
      </c>
      <c r="N35" s="93">
        <v>2578000</v>
      </c>
      <c r="O35" s="94">
        <v>7754318</v>
      </c>
      <c r="P35" s="93">
        <f t="shared" ref="P35:P40" si="19">$H35      +$J35      +$L35      +$N35</f>
        <v>5670000</v>
      </c>
      <c r="Q35" s="94">
        <f t="shared" ref="Q35:Q40" si="20">$I35      +$K35      +$M35      +$O35</f>
        <v>14125055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40.509688229507383</v>
      </c>
      <c r="T35" s="48">
        <f t="shared" ref="T35:T39" si="23">IF(($E35      =0),0,(($P35      /$E35      )*100))</f>
        <v>17.18181818181818</v>
      </c>
      <c r="U35" s="50">
        <f t="shared" ref="U35:U39" si="24">IF(($E35      =0),0,(($Q35      /$E35      )*100))</f>
        <v>42.80319696969697</v>
      </c>
      <c r="V35" s="93">
        <v>5412000</v>
      </c>
      <c r="W35" s="94" t="s">
        <v>36</v>
      </c>
    </row>
    <row r="36" spans="1:23" ht="12.95" customHeight="1" x14ac:dyDescent="0.2">
      <c r="A36" s="47" t="s">
        <v>60</v>
      </c>
      <c r="B36" s="92">
        <v>10189000</v>
      </c>
      <c r="C36" s="92">
        <v>-3411000</v>
      </c>
      <c r="D36" s="92"/>
      <c r="E36" s="92">
        <f t="shared" si="18"/>
        <v>6778000</v>
      </c>
      <c r="F36" s="93">
        <v>6778000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43189000</v>
      </c>
      <c r="C40" s="95">
        <f>SUM(C35:C39)</f>
        <v>-3411000</v>
      </c>
      <c r="D40" s="95"/>
      <c r="E40" s="95">
        <f t="shared" si="18"/>
        <v>39778000</v>
      </c>
      <c r="F40" s="96">
        <f t="shared" ref="F40:O40" si="25">SUM(F35:F39)</f>
        <v>39778000</v>
      </c>
      <c r="G40" s="97">
        <f t="shared" si="25"/>
        <v>33000000</v>
      </c>
      <c r="H40" s="96">
        <f t="shared" si="25"/>
        <v>426000</v>
      </c>
      <c r="I40" s="97">
        <f t="shared" si="25"/>
        <v>852030</v>
      </c>
      <c r="J40" s="96">
        <f t="shared" si="25"/>
        <v>2666000</v>
      </c>
      <c r="K40" s="97">
        <f t="shared" si="25"/>
        <v>0</v>
      </c>
      <c r="L40" s="96">
        <f t="shared" si="25"/>
        <v>0</v>
      </c>
      <c r="M40" s="97">
        <f t="shared" si="25"/>
        <v>5518707</v>
      </c>
      <c r="N40" s="96">
        <f t="shared" si="25"/>
        <v>2578000</v>
      </c>
      <c r="O40" s="97">
        <f t="shared" si="25"/>
        <v>7754318</v>
      </c>
      <c r="P40" s="96">
        <f t="shared" si="19"/>
        <v>5670000</v>
      </c>
      <c r="Q40" s="97">
        <f t="shared" si="20"/>
        <v>14125055</v>
      </c>
      <c r="R40" s="52">
        <f t="shared" si="21"/>
        <v>0</v>
      </c>
      <c r="S40" s="53">
        <f t="shared" si="22"/>
        <v>40.509688229507383</v>
      </c>
      <c r="T40" s="52">
        <f>IF((+$E35+$E38) =0,0,(P40   /(+$E35+$E38) )*100)</f>
        <v>17.18181818181818</v>
      </c>
      <c r="U40" s="54">
        <f>IF((+$E35+$E38) =0,0,(Q40   /(+$E35+$E38) )*100)</f>
        <v>42.80319696969697</v>
      </c>
      <c r="V40" s="96">
        <f>SUM(V35:V39)</f>
        <v>5412000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50774000</v>
      </c>
      <c r="C67" s="104">
        <f>SUM(C9:C14,C17:C23,C26:C29,C32,C35:C39,C42:C52,C55:C58,C61:C65)</f>
        <v>43689000</v>
      </c>
      <c r="D67" s="104"/>
      <c r="E67" s="104">
        <f t="shared" si="35"/>
        <v>94463000</v>
      </c>
      <c r="F67" s="105">
        <f t="shared" ref="F67:O67" si="43">SUM(F9:F14,F17:F23,F26:F29,F32,F35:F39,F42:F52,F55:F58,F61:F65)</f>
        <v>94463000</v>
      </c>
      <c r="G67" s="106">
        <f t="shared" si="43"/>
        <v>87685000</v>
      </c>
      <c r="H67" s="105">
        <f t="shared" si="43"/>
        <v>2571000</v>
      </c>
      <c r="I67" s="106">
        <f t="shared" si="43"/>
        <v>2642167</v>
      </c>
      <c r="J67" s="105">
        <f t="shared" si="43"/>
        <v>5350000</v>
      </c>
      <c r="K67" s="106">
        <f t="shared" si="43"/>
        <v>0</v>
      </c>
      <c r="L67" s="105">
        <f t="shared" si="43"/>
        <v>1181000</v>
      </c>
      <c r="M67" s="106">
        <f t="shared" si="43"/>
        <v>10559083</v>
      </c>
      <c r="N67" s="105">
        <f t="shared" si="43"/>
        <v>2578000</v>
      </c>
      <c r="O67" s="106">
        <f t="shared" si="43"/>
        <v>16902441</v>
      </c>
      <c r="P67" s="105">
        <f t="shared" si="36"/>
        <v>11680000</v>
      </c>
      <c r="Q67" s="106">
        <f t="shared" si="37"/>
        <v>30103691</v>
      </c>
      <c r="R67" s="61">
        <f t="shared" si="38"/>
        <v>118.28958509737511</v>
      </c>
      <c r="S67" s="62">
        <f t="shared" si="39"/>
        <v>60.074894761221223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13.320408279637338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34.331631407880479</v>
      </c>
      <c r="V67" s="105">
        <f>SUM(V9:V14,V17:V23,V26:V29,V32,V35:V39,V42:V52,V55:V58,V61:V65)</f>
        <v>5412000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52575000</v>
      </c>
      <c r="C69" s="92">
        <v>6484000</v>
      </c>
      <c r="D69" s="92"/>
      <c r="E69" s="92">
        <f>$B69      +$C69      +$D69</f>
        <v>59059000</v>
      </c>
      <c r="F69" s="93">
        <v>59059000</v>
      </c>
      <c r="G69" s="94">
        <v>59059000</v>
      </c>
      <c r="H69" s="93">
        <v>6174000</v>
      </c>
      <c r="I69" s="94">
        <v>6131601</v>
      </c>
      <c r="J69" s="93">
        <v>32593000</v>
      </c>
      <c r="K69" s="94"/>
      <c r="L69" s="93">
        <v>6579000</v>
      </c>
      <c r="M69" s="94">
        <v>4225736</v>
      </c>
      <c r="N69" s="93">
        <v>13066000</v>
      </c>
      <c r="O69" s="94">
        <v>57983837</v>
      </c>
      <c r="P69" s="93">
        <f>$H69      +$J69      +$L69      +$N69</f>
        <v>58412000</v>
      </c>
      <c r="Q69" s="94">
        <f>$I69      +$K69      +$M69      +$O69</f>
        <v>68341174</v>
      </c>
      <c r="R69" s="48">
        <f>IF(($L69      =0),0,((($N69      -$L69      )/$L69      )*100))</f>
        <v>98.601611187110507</v>
      </c>
      <c r="S69" s="49">
        <f>IF(($M69      =0),0,((($O69      -$M69      )/$M69      )*100))</f>
        <v>1272.1594770709767</v>
      </c>
      <c r="T69" s="48">
        <f>IF(($E69      =0),0,(($P69      /$E69      )*100))</f>
        <v>98.904485345163309</v>
      </c>
      <c r="U69" s="50">
        <f>IF(($E69      =0),0,(($Q69      /$E69      )*100))</f>
        <v>115.71678152356117</v>
      </c>
      <c r="V69" s="93">
        <v>10396000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52575000</v>
      </c>
      <c r="C71" s="101">
        <f>SUM(C69:C70)</f>
        <v>6484000</v>
      </c>
      <c r="D71" s="101"/>
      <c r="E71" s="101">
        <f>$B71      +$C71      +$D71</f>
        <v>59059000</v>
      </c>
      <c r="F71" s="102">
        <f t="shared" ref="F71:O71" si="44">SUM(F69:F70)</f>
        <v>59059000</v>
      </c>
      <c r="G71" s="103">
        <f t="shared" si="44"/>
        <v>59059000</v>
      </c>
      <c r="H71" s="102">
        <f t="shared" si="44"/>
        <v>6174000</v>
      </c>
      <c r="I71" s="103">
        <f t="shared" si="44"/>
        <v>6131601</v>
      </c>
      <c r="J71" s="102">
        <f t="shared" si="44"/>
        <v>32593000</v>
      </c>
      <c r="K71" s="103">
        <f t="shared" si="44"/>
        <v>0</v>
      </c>
      <c r="L71" s="102">
        <f t="shared" si="44"/>
        <v>6579000</v>
      </c>
      <c r="M71" s="103">
        <f t="shared" si="44"/>
        <v>4225736</v>
      </c>
      <c r="N71" s="102">
        <f t="shared" si="44"/>
        <v>13066000</v>
      </c>
      <c r="O71" s="103">
        <f t="shared" si="44"/>
        <v>57983837</v>
      </c>
      <c r="P71" s="102">
        <f>$H71      +$J71      +$L71      +$N71</f>
        <v>58412000</v>
      </c>
      <c r="Q71" s="103">
        <f>$I71      +$K71      +$M71      +$O71</f>
        <v>68341174</v>
      </c>
      <c r="R71" s="57">
        <f>IF(($L71      =0),0,((($N71      -$L71      )/$L71      )*100))</f>
        <v>98.601611187110507</v>
      </c>
      <c r="S71" s="58">
        <f>IF(($M71      =0),0,((($O71      -$M71      )/$M71      )*100))</f>
        <v>1272.1594770709767</v>
      </c>
      <c r="T71" s="57">
        <f>IF(($E69      =0),0,(($P69      /$E69      )*100))</f>
        <v>98.904485345163309</v>
      </c>
      <c r="U71" s="59">
        <f>IF($E69   =0,0,($Q69   /$E69 )*100)</f>
        <v>115.71678152356117</v>
      </c>
      <c r="V71" s="102">
        <f>SUM(V69:V70)</f>
        <v>10396000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52575000</v>
      </c>
      <c r="C72" s="104">
        <f>SUM(C69:C70)</f>
        <v>6484000</v>
      </c>
      <c r="D72" s="104"/>
      <c r="E72" s="104">
        <f>$B72      +$C72      +$D72</f>
        <v>59059000</v>
      </c>
      <c r="F72" s="105">
        <f t="shared" ref="F72:O72" si="45">SUM(F69:F70)</f>
        <v>59059000</v>
      </c>
      <c r="G72" s="106">
        <f t="shared" si="45"/>
        <v>59059000</v>
      </c>
      <c r="H72" s="105">
        <f t="shared" si="45"/>
        <v>6174000</v>
      </c>
      <c r="I72" s="106">
        <f t="shared" si="45"/>
        <v>6131601</v>
      </c>
      <c r="J72" s="105">
        <f t="shared" si="45"/>
        <v>32593000</v>
      </c>
      <c r="K72" s="106">
        <f t="shared" si="45"/>
        <v>0</v>
      </c>
      <c r="L72" s="105">
        <f t="shared" si="45"/>
        <v>6579000</v>
      </c>
      <c r="M72" s="106">
        <f t="shared" si="45"/>
        <v>4225736</v>
      </c>
      <c r="N72" s="105">
        <f t="shared" si="45"/>
        <v>13066000</v>
      </c>
      <c r="O72" s="106">
        <f t="shared" si="45"/>
        <v>57983837</v>
      </c>
      <c r="P72" s="105">
        <f>$H72      +$J72      +$L72      +$N72</f>
        <v>58412000</v>
      </c>
      <c r="Q72" s="106">
        <f>$I72      +$K72      +$M72      +$O72</f>
        <v>68341174</v>
      </c>
      <c r="R72" s="61">
        <f>IF(($L72      =0),0,((($N72      -$L72      )/$L72      )*100))</f>
        <v>98.601611187110507</v>
      </c>
      <c r="S72" s="62">
        <f>IF(($M72      =0),0,((($O72      -$M72      )/$M72      )*100))</f>
        <v>1272.1594770709767</v>
      </c>
      <c r="T72" s="61">
        <f>IF(($E69      =0),0,(($P69      /$E69      )*100))</f>
        <v>98.904485345163309</v>
      </c>
      <c r="U72" s="65">
        <f>IF($E69   =0,0,($Q69   /$E69 )*100)</f>
        <v>115.71678152356117</v>
      </c>
      <c r="V72" s="105">
        <f>SUM(V69:V70)</f>
        <v>10396000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103349000</v>
      </c>
      <c r="C73" s="104">
        <f>SUM(C9:C14,C17:C23,C26:C29,C32,C35:C39,C42:C52,C55:C58,C61:C65,C69:C70)</f>
        <v>50173000</v>
      </c>
      <c r="D73" s="104"/>
      <c r="E73" s="104">
        <f>$B73      +$C73      +$D73</f>
        <v>153522000</v>
      </c>
      <c r="F73" s="105">
        <f t="shared" ref="F73:O73" si="46">SUM(F9:F14,F17:F23,F26:F29,F32,F35:F39,F42:F52,F55:F58,F61:F65,F69:F70)</f>
        <v>153522000</v>
      </c>
      <c r="G73" s="106">
        <f t="shared" si="46"/>
        <v>146744000</v>
      </c>
      <c r="H73" s="105">
        <f t="shared" si="46"/>
        <v>8745000</v>
      </c>
      <c r="I73" s="106">
        <f t="shared" si="46"/>
        <v>8773768</v>
      </c>
      <c r="J73" s="105">
        <f t="shared" si="46"/>
        <v>37943000</v>
      </c>
      <c r="K73" s="106">
        <f t="shared" si="46"/>
        <v>0</v>
      </c>
      <c r="L73" s="105">
        <f t="shared" si="46"/>
        <v>7760000</v>
      </c>
      <c r="M73" s="106">
        <f t="shared" si="46"/>
        <v>14784819</v>
      </c>
      <c r="N73" s="105">
        <f t="shared" si="46"/>
        <v>15644000</v>
      </c>
      <c r="O73" s="106">
        <f t="shared" si="46"/>
        <v>74886278</v>
      </c>
      <c r="P73" s="105">
        <f>$H73      +$J73      +$L73      +$N73</f>
        <v>70092000</v>
      </c>
      <c r="Q73" s="106">
        <f>$I73      +$K73      +$M73      +$O73</f>
        <v>98444865</v>
      </c>
      <c r="R73" s="61">
        <f>IF(($L73      =0),0,((($N73      -$L73      )/$L73      )*100))</f>
        <v>101.59793814432989</v>
      </c>
      <c r="S73" s="62">
        <f>IF(($M73      =0),0,((($O73      -$M73      )/$M73      )*100))</f>
        <v>406.50791193317957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47.764814915771687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67.086126178923848</v>
      </c>
      <c r="V73" s="105">
        <f>SUM(V9:V14,V17:V23,V26:V29,V32,V35:V39,V42:V52,V55:V58,V61:V65,V69:V70)</f>
        <v>15808000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/LRmtLeKaKVXftpjNlJDtzgd5chsMyCOMyL8SLOITFdiC+SpoxU7dnHcVMETYm/28VJboK/1CmPCa4jigdMzDw==" saltValue="kzB9wI9TeiFaXUWM9fO1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241000</v>
      </c>
      <c r="I10" s="94">
        <v>585593</v>
      </c>
      <c r="J10" s="93">
        <v>399000</v>
      </c>
      <c r="K10" s="94">
        <v>382633</v>
      </c>
      <c r="L10" s="93">
        <v>713000</v>
      </c>
      <c r="M10" s="94">
        <v>565535</v>
      </c>
      <c r="N10" s="93">
        <v>898000</v>
      </c>
      <c r="O10" s="94">
        <v>757829</v>
      </c>
      <c r="P10" s="93">
        <f t="shared" ref="P10:P15" si="1">$H10      +$J10      +$L10      +$N10</f>
        <v>2251000</v>
      </c>
      <c r="Q10" s="94">
        <f t="shared" ref="Q10:Q15" si="2">$I10      +$K10      +$M10      +$O10</f>
        <v>2291590</v>
      </c>
      <c r="R10" s="48">
        <f t="shared" ref="R10:R15" si="3">IF(($L10      =0),0,((($N10      -$L10      )/$L10      )*100))</f>
        <v>25.946704067321178</v>
      </c>
      <c r="S10" s="49">
        <f t="shared" ref="S10:S15" si="4">IF(($M10      =0),0,((($O10      -$M10      )/$M10      )*100))</f>
        <v>34.002139566958725</v>
      </c>
      <c r="T10" s="48">
        <f t="shared" ref="T10:T14" si="5">IF(($E10      =0),0,(($P10      /$E10      )*100))</f>
        <v>97.869565217391312</v>
      </c>
      <c r="U10" s="50">
        <f t="shared" ref="U10:U14" si="6">IF(($E10      =0),0,(($Q10      /$E10      )*100))</f>
        <v>99.634347826086952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241000</v>
      </c>
      <c r="I15" s="97">
        <f t="shared" si="7"/>
        <v>585593</v>
      </c>
      <c r="J15" s="96">
        <f t="shared" si="7"/>
        <v>399000</v>
      </c>
      <c r="K15" s="97">
        <f t="shared" si="7"/>
        <v>382633</v>
      </c>
      <c r="L15" s="96">
        <f t="shared" si="7"/>
        <v>713000</v>
      </c>
      <c r="M15" s="97">
        <f t="shared" si="7"/>
        <v>565535</v>
      </c>
      <c r="N15" s="96">
        <f t="shared" si="7"/>
        <v>898000</v>
      </c>
      <c r="O15" s="97">
        <f t="shared" si="7"/>
        <v>757829</v>
      </c>
      <c r="P15" s="96">
        <f t="shared" si="1"/>
        <v>2251000</v>
      </c>
      <c r="Q15" s="97">
        <f t="shared" si="2"/>
        <v>2291590</v>
      </c>
      <c r="R15" s="52">
        <f t="shared" si="3"/>
        <v>25.946704067321178</v>
      </c>
      <c r="S15" s="53">
        <f t="shared" si="4"/>
        <v>34.002139566958725</v>
      </c>
      <c r="T15" s="52">
        <f>IF((SUM($E9:$E13))=0,0,(P15/(SUM($E9:$E13))*100))</f>
        <v>97.869565217391312</v>
      </c>
      <c r="U15" s="54">
        <f>IF((SUM($E9:$E13))=0,0,(Q15/(SUM($E9:$E13))*100))</f>
        <v>99.634347826086952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4500000</v>
      </c>
      <c r="C20" s="92">
        <v>17556000</v>
      </c>
      <c r="D20" s="92"/>
      <c r="E20" s="92">
        <f t="shared" si="8"/>
        <v>22056000</v>
      </c>
      <c r="F20" s="93">
        <v>22056000</v>
      </c>
      <c r="G20" s="94">
        <v>22056000</v>
      </c>
      <c r="H20" s="93"/>
      <c r="I20" s="94"/>
      <c r="J20" s="93">
        <v>4293000</v>
      </c>
      <c r="K20" s="94"/>
      <c r="L20" s="93"/>
      <c r="M20" s="94"/>
      <c r="N20" s="93">
        <v>16925000</v>
      </c>
      <c r="O20" s="94"/>
      <c r="P20" s="93">
        <f t="shared" si="9"/>
        <v>21218000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96.20058034095031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4500000</v>
      </c>
      <c r="C24" s="95">
        <f>SUM(C17:C23)</f>
        <v>17556000</v>
      </c>
      <c r="D24" s="95"/>
      <c r="E24" s="95">
        <f t="shared" si="8"/>
        <v>22056000</v>
      </c>
      <c r="F24" s="96">
        <f t="shared" ref="F24:O24" si="15">SUM(F17:F23)</f>
        <v>22056000</v>
      </c>
      <c r="G24" s="97">
        <f t="shared" si="15"/>
        <v>22056000</v>
      </c>
      <c r="H24" s="96">
        <f t="shared" si="15"/>
        <v>0</v>
      </c>
      <c r="I24" s="97">
        <f t="shared" si="15"/>
        <v>0</v>
      </c>
      <c r="J24" s="96">
        <f t="shared" si="15"/>
        <v>4293000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16925000</v>
      </c>
      <c r="O24" s="97">
        <f t="shared" si="15"/>
        <v>0</v>
      </c>
      <c r="P24" s="96">
        <f t="shared" si="9"/>
        <v>21218000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96.20058034095031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1219000</v>
      </c>
      <c r="C32" s="92"/>
      <c r="D32" s="92"/>
      <c r="E32" s="92">
        <f>$B32      +$C32      +$D32</f>
        <v>1219000</v>
      </c>
      <c r="F32" s="93">
        <v>1219000</v>
      </c>
      <c r="G32" s="94">
        <v>1219000</v>
      </c>
      <c r="H32" s="93">
        <v>452000</v>
      </c>
      <c r="I32" s="94">
        <v>451372</v>
      </c>
      <c r="J32" s="93">
        <v>285000</v>
      </c>
      <c r="K32" s="94">
        <v>189388</v>
      </c>
      <c r="L32" s="93">
        <v>283000</v>
      </c>
      <c r="M32" s="94">
        <v>375273</v>
      </c>
      <c r="N32" s="93">
        <v>199000</v>
      </c>
      <c r="O32" s="94">
        <v>200575</v>
      </c>
      <c r="P32" s="93">
        <f>$H32      +$J32      +$L32      +$N32</f>
        <v>1219000</v>
      </c>
      <c r="Q32" s="94">
        <f>$I32      +$K32      +$M32      +$O32</f>
        <v>1216608</v>
      </c>
      <c r="R32" s="48">
        <f>IF(($L32      =0),0,((($N32      -$L32      )/$L32      )*100))</f>
        <v>-29.681978798586574</v>
      </c>
      <c r="S32" s="49">
        <f>IF(($M32      =0),0,((($O32      -$M32      )/$M32      )*100))</f>
        <v>-46.552243300210776</v>
      </c>
      <c r="T32" s="48">
        <f>IF(($E32      =0),0,(($P32      /$E32      )*100))</f>
        <v>100</v>
      </c>
      <c r="U32" s="50">
        <f>IF(($E32      =0),0,(($Q32      /$E32      )*100))</f>
        <v>99.80377358490567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1219000</v>
      </c>
      <c r="C33" s="95">
        <f>C32</f>
        <v>0</v>
      </c>
      <c r="D33" s="95"/>
      <c r="E33" s="95">
        <f>$B33      +$C33      +$D33</f>
        <v>1219000</v>
      </c>
      <c r="F33" s="96">
        <f t="shared" ref="F33:O33" si="17">F32</f>
        <v>1219000</v>
      </c>
      <c r="G33" s="97">
        <f t="shared" si="17"/>
        <v>1219000</v>
      </c>
      <c r="H33" s="96">
        <f t="shared" si="17"/>
        <v>452000</v>
      </c>
      <c r="I33" s="97">
        <f t="shared" si="17"/>
        <v>451372</v>
      </c>
      <c r="J33" s="96">
        <f t="shared" si="17"/>
        <v>285000</v>
      </c>
      <c r="K33" s="97">
        <f t="shared" si="17"/>
        <v>189388</v>
      </c>
      <c r="L33" s="96">
        <f t="shared" si="17"/>
        <v>283000</v>
      </c>
      <c r="M33" s="97">
        <f t="shared" si="17"/>
        <v>375273</v>
      </c>
      <c r="N33" s="96">
        <f t="shared" si="17"/>
        <v>199000</v>
      </c>
      <c r="O33" s="97">
        <f t="shared" si="17"/>
        <v>200575</v>
      </c>
      <c r="P33" s="96">
        <f>$H33      +$J33      +$L33      +$N33</f>
        <v>1219000</v>
      </c>
      <c r="Q33" s="97">
        <f>$I33      +$K33      +$M33      +$O33</f>
        <v>1216608</v>
      </c>
      <c r="R33" s="52">
        <f>IF(($L33      =0),0,((($N33      -$L33      )/$L33      )*100))</f>
        <v>-29.681978798586574</v>
      </c>
      <c r="S33" s="53">
        <f>IF(($M33      =0),0,((($O33      -$M33      )/$M33      )*100))</f>
        <v>-46.552243300210776</v>
      </c>
      <c r="T33" s="52">
        <f>IF($E33   =0,0,($P33   /$E33   )*100)</f>
        <v>100</v>
      </c>
      <c r="U33" s="54">
        <f>IF($E33   =0,0,($Q33   /$E33   )*100)</f>
        <v>99.80377358490567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19168000</v>
      </c>
      <c r="C35" s="92"/>
      <c r="D35" s="92"/>
      <c r="E35" s="92">
        <f t="shared" ref="E35:E40" si="18">$B35      +$C35      +$D35</f>
        <v>19168000</v>
      </c>
      <c r="F35" s="93">
        <v>19168000</v>
      </c>
      <c r="G35" s="94">
        <v>19168000</v>
      </c>
      <c r="H35" s="93">
        <v>860000</v>
      </c>
      <c r="I35" s="94">
        <v>1374204</v>
      </c>
      <c r="J35" s="93">
        <v>7171000</v>
      </c>
      <c r="K35" s="94">
        <v>6176133</v>
      </c>
      <c r="L35" s="93">
        <v>6969000</v>
      </c>
      <c r="M35" s="94">
        <v>3835113</v>
      </c>
      <c r="N35" s="93"/>
      <c r="O35" s="94">
        <v>-146258</v>
      </c>
      <c r="P35" s="93">
        <f t="shared" ref="P35:P40" si="19">$H35      +$J35      +$L35      +$N35</f>
        <v>15000000</v>
      </c>
      <c r="Q35" s="94">
        <f t="shared" ref="Q35:Q40" si="20">$I35      +$K35      +$M35      +$O35</f>
        <v>11239192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-103.81365555591191</v>
      </c>
      <c r="T35" s="48">
        <f t="shared" ref="T35:T39" si="23">IF(($E35      =0),0,(($P35      /$E35      )*100))</f>
        <v>78.255425709515862</v>
      </c>
      <c r="U35" s="50">
        <f t="shared" ref="U35:U39" si="24">IF(($E35      =0),0,(($Q35      /$E35      )*100))</f>
        <v>58.635183639399003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11314000</v>
      </c>
      <c r="C36" s="92">
        <v>7429000</v>
      </c>
      <c r="D36" s="92"/>
      <c r="E36" s="92">
        <f t="shared" si="18"/>
        <v>18743000</v>
      </c>
      <c r="F36" s="93">
        <v>18743000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30482000</v>
      </c>
      <c r="C40" s="95">
        <f>SUM(C35:C39)</f>
        <v>7429000</v>
      </c>
      <c r="D40" s="95"/>
      <c r="E40" s="95">
        <f t="shared" si="18"/>
        <v>37911000</v>
      </c>
      <c r="F40" s="96">
        <f t="shared" ref="F40:O40" si="25">SUM(F35:F39)</f>
        <v>37911000</v>
      </c>
      <c r="G40" s="97">
        <f t="shared" si="25"/>
        <v>19168000</v>
      </c>
      <c r="H40" s="96">
        <f t="shared" si="25"/>
        <v>860000</v>
      </c>
      <c r="I40" s="97">
        <f t="shared" si="25"/>
        <v>1374204</v>
      </c>
      <c r="J40" s="96">
        <f t="shared" si="25"/>
        <v>7171000</v>
      </c>
      <c r="K40" s="97">
        <f t="shared" si="25"/>
        <v>6176133</v>
      </c>
      <c r="L40" s="96">
        <f t="shared" si="25"/>
        <v>6969000</v>
      </c>
      <c r="M40" s="97">
        <f t="shared" si="25"/>
        <v>3835113</v>
      </c>
      <c r="N40" s="96">
        <f t="shared" si="25"/>
        <v>0</v>
      </c>
      <c r="O40" s="97">
        <f t="shared" si="25"/>
        <v>-146258</v>
      </c>
      <c r="P40" s="96">
        <f t="shared" si="19"/>
        <v>15000000</v>
      </c>
      <c r="Q40" s="97">
        <f t="shared" si="20"/>
        <v>11239192</v>
      </c>
      <c r="R40" s="52">
        <f t="shared" si="21"/>
        <v>-100</v>
      </c>
      <c r="S40" s="53">
        <f t="shared" si="22"/>
        <v>-103.81365555591191</v>
      </c>
      <c r="T40" s="52">
        <f>IF((+$E35+$E38) =0,0,(P40   /(+$E35+$E38) )*100)</f>
        <v>78.255425709515862</v>
      </c>
      <c r="U40" s="54">
        <f>IF((+$E35+$E38) =0,0,(Q40   /(+$E35+$E38) )*100)</f>
        <v>58.635183639399003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38501000</v>
      </c>
      <c r="C67" s="104">
        <f>SUM(C9:C14,C17:C23,C26:C29,C32,C35:C39,C42:C52,C55:C58,C61:C65)</f>
        <v>24985000</v>
      </c>
      <c r="D67" s="104"/>
      <c r="E67" s="104">
        <f t="shared" si="35"/>
        <v>63486000</v>
      </c>
      <c r="F67" s="105">
        <f t="shared" ref="F67:O67" si="43">SUM(F9:F14,F17:F23,F26:F29,F32,F35:F39,F42:F52,F55:F58,F61:F65)</f>
        <v>63486000</v>
      </c>
      <c r="G67" s="106">
        <f t="shared" si="43"/>
        <v>44743000</v>
      </c>
      <c r="H67" s="105">
        <f t="shared" si="43"/>
        <v>1553000</v>
      </c>
      <c r="I67" s="106">
        <f t="shared" si="43"/>
        <v>2411169</v>
      </c>
      <c r="J67" s="105">
        <f t="shared" si="43"/>
        <v>12148000</v>
      </c>
      <c r="K67" s="106">
        <f t="shared" si="43"/>
        <v>6748154</v>
      </c>
      <c r="L67" s="105">
        <f t="shared" si="43"/>
        <v>7965000</v>
      </c>
      <c r="M67" s="106">
        <f t="shared" si="43"/>
        <v>4775921</v>
      </c>
      <c r="N67" s="105">
        <f t="shared" si="43"/>
        <v>18022000</v>
      </c>
      <c r="O67" s="106">
        <f t="shared" si="43"/>
        <v>812146</v>
      </c>
      <c r="P67" s="105">
        <f t="shared" si="36"/>
        <v>39688000</v>
      </c>
      <c r="Q67" s="106">
        <f t="shared" si="37"/>
        <v>14747390</v>
      </c>
      <c r="R67" s="61">
        <f t="shared" si="38"/>
        <v>126.26490897677338</v>
      </c>
      <c r="S67" s="62">
        <f t="shared" si="39"/>
        <v>-82.994986726120473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88.702143352032721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32.960217240685694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41453000</v>
      </c>
      <c r="C69" s="92">
        <v>3728000</v>
      </c>
      <c r="D69" s="92"/>
      <c r="E69" s="92">
        <f>$B69      +$C69      +$D69</f>
        <v>45181000</v>
      </c>
      <c r="F69" s="93">
        <v>45181000</v>
      </c>
      <c r="G69" s="94">
        <v>45181000</v>
      </c>
      <c r="H69" s="93">
        <v>17447000</v>
      </c>
      <c r="I69" s="94">
        <v>17308427</v>
      </c>
      <c r="J69" s="93">
        <v>15903000</v>
      </c>
      <c r="K69" s="94">
        <v>15945264</v>
      </c>
      <c r="L69" s="93">
        <v>2647000</v>
      </c>
      <c r="M69" s="94">
        <v>5721297</v>
      </c>
      <c r="N69" s="93">
        <v>9156000</v>
      </c>
      <c r="O69" s="94">
        <v>6170522</v>
      </c>
      <c r="P69" s="93">
        <f>$H69      +$J69      +$L69      +$N69</f>
        <v>45153000</v>
      </c>
      <c r="Q69" s="94">
        <f>$I69      +$K69      +$M69      +$O69</f>
        <v>45145510</v>
      </c>
      <c r="R69" s="48">
        <f>IF(($L69      =0),0,((($N69      -$L69      )/$L69      )*100))</f>
        <v>245.90102002266718</v>
      </c>
      <c r="S69" s="49">
        <f>IF(($M69      =0),0,((($O69      -$M69      )/$M69      )*100))</f>
        <v>7.8518035333596563</v>
      </c>
      <c r="T69" s="48">
        <f>IF(($E69      =0),0,(($P69      /$E69      )*100))</f>
        <v>99.938027046767445</v>
      </c>
      <c r="U69" s="50">
        <f>IF(($E69      =0),0,(($Q69      /$E69      )*100))</f>
        <v>99.92144928177774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41453000</v>
      </c>
      <c r="C71" s="101">
        <f>SUM(C69:C70)</f>
        <v>3728000</v>
      </c>
      <c r="D71" s="101"/>
      <c r="E71" s="101">
        <f>$B71      +$C71      +$D71</f>
        <v>45181000</v>
      </c>
      <c r="F71" s="102">
        <f t="shared" ref="F71:O71" si="44">SUM(F69:F70)</f>
        <v>45181000</v>
      </c>
      <c r="G71" s="103">
        <f t="shared" si="44"/>
        <v>45181000</v>
      </c>
      <c r="H71" s="102">
        <f t="shared" si="44"/>
        <v>17447000</v>
      </c>
      <c r="I71" s="103">
        <f t="shared" si="44"/>
        <v>17308427</v>
      </c>
      <c r="J71" s="102">
        <f t="shared" si="44"/>
        <v>15903000</v>
      </c>
      <c r="K71" s="103">
        <f t="shared" si="44"/>
        <v>15945264</v>
      </c>
      <c r="L71" s="102">
        <f t="shared" si="44"/>
        <v>2647000</v>
      </c>
      <c r="M71" s="103">
        <f t="shared" si="44"/>
        <v>5721297</v>
      </c>
      <c r="N71" s="102">
        <f t="shared" si="44"/>
        <v>9156000</v>
      </c>
      <c r="O71" s="103">
        <f t="shared" si="44"/>
        <v>6170522</v>
      </c>
      <c r="P71" s="102">
        <f>$H71      +$J71      +$L71      +$N71</f>
        <v>45153000</v>
      </c>
      <c r="Q71" s="103">
        <f>$I71      +$K71      +$M71      +$O71</f>
        <v>45145510</v>
      </c>
      <c r="R71" s="57">
        <f>IF(($L71      =0),0,((($N71      -$L71      )/$L71      )*100))</f>
        <v>245.90102002266718</v>
      </c>
      <c r="S71" s="58">
        <f>IF(($M71      =0),0,((($O71      -$M71      )/$M71      )*100))</f>
        <v>7.8518035333596563</v>
      </c>
      <c r="T71" s="57">
        <f>IF(($E69      =0),0,(($P69      /$E69      )*100))</f>
        <v>99.938027046767445</v>
      </c>
      <c r="U71" s="59">
        <f>IF($E69   =0,0,($Q69   /$E69 )*100)</f>
        <v>99.92144928177774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41453000</v>
      </c>
      <c r="C72" s="104">
        <f>SUM(C69:C70)</f>
        <v>3728000</v>
      </c>
      <c r="D72" s="104"/>
      <c r="E72" s="104">
        <f>$B72      +$C72      +$D72</f>
        <v>45181000</v>
      </c>
      <c r="F72" s="105">
        <f t="shared" ref="F72:O72" si="45">SUM(F69:F70)</f>
        <v>45181000</v>
      </c>
      <c r="G72" s="106">
        <f t="shared" si="45"/>
        <v>45181000</v>
      </c>
      <c r="H72" s="105">
        <f t="shared" si="45"/>
        <v>17447000</v>
      </c>
      <c r="I72" s="106">
        <f t="shared" si="45"/>
        <v>17308427</v>
      </c>
      <c r="J72" s="105">
        <f t="shared" si="45"/>
        <v>15903000</v>
      </c>
      <c r="K72" s="106">
        <f t="shared" si="45"/>
        <v>15945264</v>
      </c>
      <c r="L72" s="105">
        <f t="shared" si="45"/>
        <v>2647000</v>
      </c>
      <c r="M72" s="106">
        <f t="shared" si="45"/>
        <v>5721297</v>
      </c>
      <c r="N72" s="105">
        <f t="shared" si="45"/>
        <v>9156000</v>
      </c>
      <c r="O72" s="106">
        <f t="shared" si="45"/>
        <v>6170522</v>
      </c>
      <c r="P72" s="105">
        <f>$H72      +$J72      +$L72      +$N72</f>
        <v>45153000</v>
      </c>
      <c r="Q72" s="106">
        <f>$I72      +$K72      +$M72      +$O72</f>
        <v>45145510</v>
      </c>
      <c r="R72" s="61">
        <f>IF(($L72      =0),0,((($N72      -$L72      )/$L72      )*100))</f>
        <v>245.90102002266718</v>
      </c>
      <c r="S72" s="62">
        <f>IF(($M72      =0),0,((($O72      -$M72      )/$M72      )*100))</f>
        <v>7.8518035333596563</v>
      </c>
      <c r="T72" s="61">
        <f>IF(($E69      =0),0,(($P69      /$E69      )*100))</f>
        <v>99.938027046767445</v>
      </c>
      <c r="U72" s="65">
        <f>IF($E69   =0,0,($Q69   /$E69 )*100)</f>
        <v>99.92144928177774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79954000</v>
      </c>
      <c r="C73" s="104">
        <f>SUM(C9:C14,C17:C23,C26:C29,C32,C35:C39,C42:C52,C55:C58,C61:C65,C69:C70)</f>
        <v>28713000</v>
      </c>
      <c r="D73" s="104"/>
      <c r="E73" s="104">
        <f>$B73      +$C73      +$D73</f>
        <v>108667000</v>
      </c>
      <c r="F73" s="105">
        <f t="shared" ref="F73:O73" si="46">SUM(F9:F14,F17:F23,F26:F29,F32,F35:F39,F42:F52,F55:F58,F61:F65,F69:F70)</f>
        <v>108667000</v>
      </c>
      <c r="G73" s="106">
        <f t="shared" si="46"/>
        <v>89924000</v>
      </c>
      <c r="H73" s="105">
        <f t="shared" si="46"/>
        <v>19000000</v>
      </c>
      <c r="I73" s="106">
        <f t="shared" si="46"/>
        <v>19719596</v>
      </c>
      <c r="J73" s="105">
        <f t="shared" si="46"/>
        <v>28051000</v>
      </c>
      <c r="K73" s="106">
        <f t="shared" si="46"/>
        <v>22693418</v>
      </c>
      <c r="L73" s="105">
        <f t="shared" si="46"/>
        <v>10612000</v>
      </c>
      <c r="M73" s="106">
        <f t="shared" si="46"/>
        <v>10497218</v>
      </c>
      <c r="N73" s="105">
        <f t="shared" si="46"/>
        <v>27178000</v>
      </c>
      <c r="O73" s="106">
        <f t="shared" si="46"/>
        <v>6982668</v>
      </c>
      <c r="P73" s="105">
        <f>$H73      +$J73      +$L73      +$N73</f>
        <v>84841000</v>
      </c>
      <c r="Q73" s="106">
        <f>$I73      +$K73      +$M73      +$O73</f>
        <v>59892900</v>
      </c>
      <c r="R73" s="61">
        <f>IF(($L73      =0),0,((($N73      -$L73      )/$L73      )*100))</f>
        <v>156.10629476064832</v>
      </c>
      <c r="S73" s="62">
        <f>IF(($M73      =0),0,((($O73      -$M73      )/$M73      )*100))</f>
        <v>-33.480775573108993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94.34744895689694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66.603909968417767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NWeq8xykynm+ZTj65uv2FB7wFVs/x5SaAUN24iJzzbx7GnLOhZIq09YtmbYGY9zx8Gfqnb5Sv5/xQK+byMSuQ==" saltValue="YBUA1hioigXljne0a4FE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246000</v>
      </c>
      <c r="I10" s="94">
        <v>245169</v>
      </c>
      <c r="J10" s="93">
        <v>455000</v>
      </c>
      <c r="K10" s="94">
        <v>455949</v>
      </c>
      <c r="L10" s="93">
        <v>959000</v>
      </c>
      <c r="M10" s="94">
        <v>958341</v>
      </c>
      <c r="N10" s="93"/>
      <c r="O10" s="94">
        <v>740540</v>
      </c>
      <c r="P10" s="93">
        <f t="shared" ref="P10:P15" si="1">$H10      +$J10      +$L10      +$N10</f>
        <v>1660000</v>
      </c>
      <c r="Q10" s="94">
        <f t="shared" ref="Q10:Q15" si="2">$I10      +$K10      +$M10      +$O10</f>
        <v>2399999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-22.72687905453278</v>
      </c>
      <c r="T10" s="48">
        <f t="shared" ref="T10:T14" si="5">IF(($E10      =0),0,(($P10      /$E10      )*100))</f>
        <v>69.166666666666671</v>
      </c>
      <c r="U10" s="50">
        <f t="shared" ref="U10:U14" si="6">IF(($E10      =0),0,(($Q10      /$E10      )*100))</f>
        <v>99.999958333333339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>
        <v>369000</v>
      </c>
      <c r="D11" s="92"/>
      <c r="E11" s="92">
        <f t="shared" si="0"/>
        <v>5869000</v>
      </c>
      <c r="F11" s="93">
        <v>5869000</v>
      </c>
      <c r="G11" s="94">
        <v>5869000</v>
      </c>
      <c r="H11" s="93">
        <v>1157000</v>
      </c>
      <c r="I11" s="94"/>
      <c r="J11" s="93">
        <v>1685000</v>
      </c>
      <c r="K11" s="94">
        <v>1767828</v>
      </c>
      <c r="L11" s="93">
        <v>1159000</v>
      </c>
      <c r="M11" s="94">
        <v>183572</v>
      </c>
      <c r="N11" s="93">
        <v>1407000</v>
      </c>
      <c r="O11" s="94">
        <v>1338141</v>
      </c>
      <c r="P11" s="93">
        <f t="shared" si="1"/>
        <v>5408000</v>
      </c>
      <c r="Q11" s="94">
        <f t="shared" si="2"/>
        <v>3289541</v>
      </c>
      <c r="R11" s="48">
        <f t="shared" si="3"/>
        <v>21.397756686798964</v>
      </c>
      <c r="S11" s="49">
        <f t="shared" si="4"/>
        <v>628.94613557623165</v>
      </c>
      <c r="T11" s="48">
        <f t="shared" si="5"/>
        <v>92.145169534844101</v>
      </c>
      <c r="U11" s="50">
        <f t="shared" si="6"/>
        <v>56.049429204293745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32168000</v>
      </c>
      <c r="C13" s="92">
        <v>-10000000</v>
      </c>
      <c r="D13" s="92"/>
      <c r="E13" s="92">
        <f t="shared" si="0"/>
        <v>22168000</v>
      </c>
      <c r="F13" s="93">
        <v>22168000</v>
      </c>
      <c r="G13" s="94">
        <v>22168000</v>
      </c>
      <c r="H13" s="93">
        <v>8141000</v>
      </c>
      <c r="I13" s="94">
        <v>3071693</v>
      </c>
      <c r="J13" s="93">
        <v>2440000</v>
      </c>
      <c r="K13" s="94">
        <v>14946443</v>
      </c>
      <c r="L13" s="93">
        <v>9732000</v>
      </c>
      <c r="M13" s="94">
        <v>2370403</v>
      </c>
      <c r="N13" s="93">
        <v>772000</v>
      </c>
      <c r="O13" s="94">
        <v>1748220</v>
      </c>
      <c r="P13" s="93">
        <f t="shared" si="1"/>
        <v>21085000</v>
      </c>
      <c r="Q13" s="94">
        <f t="shared" si="2"/>
        <v>22136759</v>
      </c>
      <c r="R13" s="48">
        <f t="shared" si="3"/>
        <v>-92.067406494040284</v>
      </c>
      <c r="S13" s="49">
        <f t="shared" si="4"/>
        <v>-26.247983992595351</v>
      </c>
      <c r="T13" s="48">
        <f t="shared" si="5"/>
        <v>95.114579574160956</v>
      </c>
      <c r="U13" s="50">
        <f t="shared" si="6"/>
        <v>99.85907163478889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41068000</v>
      </c>
      <c r="C15" s="95">
        <f>SUM(C9:C14)</f>
        <v>-10631000</v>
      </c>
      <c r="D15" s="95"/>
      <c r="E15" s="95">
        <f t="shared" si="0"/>
        <v>30437000</v>
      </c>
      <c r="F15" s="96">
        <f t="shared" ref="F15:O15" si="7">SUM(F9:F14)</f>
        <v>30437000</v>
      </c>
      <c r="G15" s="97">
        <f t="shared" si="7"/>
        <v>30437000</v>
      </c>
      <c r="H15" s="96">
        <f t="shared" si="7"/>
        <v>9544000</v>
      </c>
      <c r="I15" s="97">
        <f t="shared" si="7"/>
        <v>3316862</v>
      </c>
      <c r="J15" s="96">
        <f t="shared" si="7"/>
        <v>4580000</v>
      </c>
      <c r="K15" s="97">
        <f t="shared" si="7"/>
        <v>17170220</v>
      </c>
      <c r="L15" s="96">
        <f t="shared" si="7"/>
        <v>11850000</v>
      </c>
      <c r="M15" s="97">
        <f t="shared" si="7"/>
        <v>3512316</v>
      </c>
      <c r="N15" s="96">
        <f t="shared" si="7"/>
        <v>2179000</v>
      </c>
      <c r="O15" s="97">
        <f t="shared" si="7"/>
        <v>3826901</v>
      </c>
      <c r="P15" s="96">
        <f t="shared" si="1"/>
        <v>28153000</v>
      </c>
      <c r="Q15" s="97">
        <f t="shared" si="2"/>
        <v>27826299</v>
      </c>
      <c r="R15" s="52">
        <f t="shared" si="3"/>
        <v>-81.611814345991561</v>
      </c>
      <c r="S15" s="53">
        <f t="shared" si="4"/>
        <v>8.9566257705741741</v>
      </c>
      <c r="T15" s="52">
        <f>IF((SUM($E9:$E13))=0,0,(P15/(SUM($E9:$E13))*100))</f>
        <v>92.495975293228639</v>
      </c>
      <c r="U15" s="54">
        <f>IF((SUM($E9:$E13))=0,0,(Q15/(SUM($E9:$E13))*100))</f>
        <v>91.422607352892854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435949000</v>
      </c>
      <c r="C17" s="92"/>
      <c r="D17" s="92"/>
      <c r="E17" s="92">
        <f t="shared" ref="E17:E24" si="8">$B17      +$C17      +$D17</f>
        <v>435949000</v>
      </c>
      <c r="F17" s="93">
        <v>435949000</v>
      </c>
      <c r="G17" s="94">
        <v>435949000</v>
      </c>
      <c r="H17" s="93">
        <v>77851000</v>
      </c>
      <c r="I17" s="94">
        <v>78429479</v>
      </c>
      <c r="J17" s="93">
        <v>133738000</v>
      </c>
      <c r="K17" s="94">
        <v>126825065</v>
      </c>
      <c r="L17" s="93">
        <v>81756000</v>
      </c>
      <c r="M17" s="94">
        <v>83739635</v>
      </c>
      <c r="N17" s="93">
        <v>142053000</v>
      </c>
      <c r="O17" s="94">
        <v>146426936</v>
      </c>
      <c r="P17" s="93">
        <f t="shared" ref="P17:P24" si="9">$H17      +$J17      +$L17      +$N17</f>
        <v>435398000</v>
      </c>
      <c r="Q17" s="94">
        <f t="shared" ref="Q17:Q24" si="10">$I17      +$K17      +$M17      +$O17</f>
        <v>435421115</v>
      </c>
      <c r="R17" s="48">
        <f t="shared" ref="R17:R24" si="11">IF(($L17      =0),0,((($N17      -$L17      )/$L17      )*100))</f>
        <v>73.752385146044332</v>
      </c>
      <c r="S17" s="49">
        <f t="shared" ref="S17:S24" si="12">IF(($M17      =0),0,((($O17      -$M17      )/$M17      )*100))</f>
        <v>74.859773391656176</v>
      </c>
      <c r="T17" s="48">
        <f t="shared" ref="T17:T23" si="13">IF(($E17      =0),0,(($P17      /$E17      )*100))</f>
        <v>99.873609068950728</v>
      </c>
      <c r="U17" s="50">
        <f t="shared" ref="U17:U23" si="14">IF(($E17      =0),0,(($Q17      /$E17      )*100))</f>
        <v>99.878911294669791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4500000</v>
      </c>
      <c r="C20" s="92"/>
      <c r="D20" s="92"/>
      <c r="E20" s="92">
        <f t="shared" si="8"/>
        <v>4500000</v>
      </c>
      <c r="F20" s="93">
        <v>4500000</v>
      </c>
      <c r="G20" s="94">
        <v>4500000</v>
      </c>
      <c r="H20" s="93">
        <v>566000</v>
      </c>
      <c r="I20" s="94">
        <v>214708</v>
      </c>
      <c r="J20" s="93">
        <v>2081000</v>
      </c>
      <c r="K20" s="94">
        <v>2666009</v>
      </c>
      <c r="L20" s="93"/>
      <c r="M20" s="94">
        <v>1619283</v>
      </c>
      <c r="N20" s="93"/>
      <c r="O20" s="94">
        <v>8029192</v>
      </c>
      <c r="P20" s="93">
        <f t="shared" si="9"/>
        <v>2647000</v>
      </c>
      <c r="Q20" s="94">
        <f t="shared" si="10"/>
        <v>12529192</v>
      </c>
      <c r="R20" s="48">
        <f t="shared" si="11"/>
        <v>0</v>
      </c>
      <c r="S20" s="49">
        <f t="shared" si="12"/>
        <v>395.84859471753856</v>
      </c>
      <c r="T20" s="48">
        <f t="shared" si="13"/>
        <v>58.822222222222223</v>
      </c>
      <c r="U20" s="50">
        <f t="shared" si="14"/>
        <v>278.42648888888891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14280000</v>
      </c>
      <c r="D21" s="92"/>
      <c r="E21" s="92">
        <f t="shared" si="8"/>
        <v>14280000</v>
      </c>
      <c r="F21" s="93">
        <v>14280000</v>
      </c>
      <c r="G21" s="94">
        <v>14280000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440449000</v>
      </c>
      <c r="C24" s="95">
        <f>SUM(C17:C23)</f>
        <v>14280000</v>
      </c>
      <c r="D24" s="95"/>
      <c r="E24" s="95">
        <f t="shared" si="8"/>
        <v>454729000</v>
      </c>
      <c r="F24" s="96">
        <f t="shared" ref="F24:O24" si="15">SUM(F17:F23)</f>
        <v>454729000</v>
      </c>
      <c r="G24" s="97">
        <f t="shared" si="15"/>
        <v>454729000</v>
      </c>
      <c r="H24" s="96">
        <f t="shared" si="15"/>
        <v>78417000</v>
      </c>
      <c r="I24" s="97">
        <f t="shared" si="15"/>
        <v>78644187</v>
      </c>
      <c r="J24" s="96">
        <f t="shared" si="15"/>
        <v>135819000</v>
      </c>
      <c r="K24" s="97">
        <f t="shared" si="15"/>
        <v>129491074</v>
      </c>
      <c r="L24" s="96">
        <f t="shared" si="15"/>
        <v>81756000</v>
      </c>
      <c r="M24" s="97">
        <f t="shared" si="15"/>
        <v>85358918</v>
      </c>
      <c r="N24" s="96">
        <f t="shared" si="15"/>
        <v>142053000</v>
      </c>
      <c r="O24" s="97">
        <f t="shared" si="15"/>
        <v>154456128</v>
      </c>
      <c r="P24" s="96">
        <f t="shared" si="9"/>
        <v>438045000</v>
      </c>
      <c r="Q24" s="97">
        <f t="shared" si="10"/>
        <v>447950307</v>
      </c>
      <c r="R24" s="52">
        <f t="shared" si="11"/>
        <v>73.752385146044332</v>
      </c>
      <c r="S24" s="53">
        <f t="shared" si="12"/>
        <v>80.949022807435298</v>
      </c>
      <c r="T24" s="52">
        <f>IF(($E24-$E19-$E23)   =0,0,($P24   /($E24-$E19-$E23)   )*100)</f>
        <v>96.331001541577507</v>
      </c>
      <c r="U24" s="54">
        <f>IF(($E24-$E19-$E23)   =0,0,($Q24   /($E24-$E19-$E23)   )*100)</f>
        <v>98.509289488904386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213978000</v>
      </c>
      <c r="C28" s="92">
        <v>-50000000</v>
      </c>
      <c r="D28" s="92"/>
      <c r="E28" s="92">
        <f>$B28      +$C28      +$D28</f>
        <v>163978000</v>
      </c>
      <c r="F28" s="93">
        <v>163978000</v>
      </c>
      <c r="G28" s="94">
        <v>163978000</v>
      </c>
      <c r="H28" s="93">
        <v>11136000</v>
      </c>
      <c r="I28" s="94">
        <v>11483464</v>
      </c>
      <c r="J28" s="93">
        <v>48645000</v>
      </c>
      <c r="K28" s="94">
        <v>48319387</v>
      </c>
      <c r="L28" s="93">
        <v>26225000</v>
      </c>
      <c r="M28" s="94">
        <v>26225364</v>
      </c>
      <c r="N28" s="93">
        <v>58407000</v>
      </c>
      <c r="O28" s="94">
        <v>60237102</v>
      </c>
      <c r="P28" s="93">
        <f>$H28      +$J28      +$L28      +$N28</f>
        <v>144413000</v>
      </c>
      <c r="Q28" s="94">
        <f>$I28      +$K28      +$M28      +$O28</f>
        <v>146265317</v>
      </c>
      <c r="R28" s="48">
        <f>IF(($L28      =0),0,((($N28      -$L28      )/$L28      )*100))</f>
        <v>122.71496663489036</v>
      </c>
      <c r="S28" s="49">
        <f>IF(($M28      =0),0,((($O28      -$M28      )/$M28      )*100))</f>
        <v>129.69024185898812</v>
      </c>
      <c r="T28" s="48">
        <f>IF(($E28      =0),0,(($P28      /$E28      )*100))</f>
        <v>88.068521387015323</v>
      </c>
      <c r="U28" s="50">
        <f>IF(($E28      =0),0,(($Q28      /$E28      )*100))</f>
        <v>89.198134505848344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213978000</v>
      </c>
      <c r="C30" s="95">
        <f>SUM(C26:C29)</f>
        <v>-50000000</v>
      </c>
      <c r="D30" s="95"/>
      <c r="E30" s="95">
        <f>$B30      +$C30      +$D30</f>
        <v>163978000</v>
      </c>
      <c r="F30" s="96">
        <f t="shared" ref="F30:O30" si="16">SUM(F26:F29)</f>
        <v>163978000</v>
      </c>
      <c r="G30" s="97">
        <f t="shared" si="16"/>
        <v>163978000</v>
      </c>
      <c r="H30" s="96">
        <f t="shared" si="16"/>
        <v>11136000</v>
      </c>
      <c r="I30" s="97">
        <f t="shared" si="16"/>
        <v>11483464</v>
      </c>
      <c r="J30" s="96">
        <f t="shared" si="16"/>
        <v>48645000</v>
      </c>
      <c r="K30" s="97">
        <f t="shared" si="16"/>
        <v>48319387</v>
      </c>
      <c r="L30" s="96">
        <f t="shared" si="16"/>
        <v>26225000</v>
      </c>
      <c r="M30" s="97">
        <f t="shared" si="16"/>
        <v>26225364</v>
      </c>
      <c r="N30" s="96">
        <f t="shared" si="16"/>
        <v>58407000</v>
      </c>
      <c r="O30" s="97">
        <f t="shared" si="16"/>
        <v>60237102</v>
      </c>
      <c r="P30" s="96">
        <f>$H30      +$J30      +$L30      +$N30</f>
        <v>144413000</v>
      </c>
      <c r="Q30" s="97">
        <f>$I30      +$K30      +$M30      +$O30</f>
        <v>146265317</v>
      </c>
      <c r="R30" s="52">
        <f>IF(($L30      =0),0,((($N30      -$L30      )/$L30      )*100))</f>
        <v>122.71496663489036</v>
      </c>
      <c r="S30" s="53">
        <f>IF(($M30      =0),0,((($O30      -$M30      )/$M30      )*100))</f>
        <v>129.69024185898812</v>
      </c>
      <c r="T30" s="52">
        <f>IF($E30   =0,0,($P30   /$E30   )*100)</f>
        <v>88.068521387015323</v>
      </c>
      <c r="U30" s="54">
        <f>IF($E30   =0,0,($Q30   /$E30   )*100)</f>
        <v>89.198134505848344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11794000</v>
      </c>
      <c r="C32" s="92">
        <v>-659000</v>
      </c>
      <c r="D32" s="92"/>
      <c r="E32" s="92">
        <f>$B32      +$C32      +$D32</f>
        <v>11135000</v>
      </c>
      <c r="F32" s="93">
        <v>11135000</v>
      </c>
      <c r="G32" s="94">
        <v>11135000</v>
      </c>
      <c r="H32" s="93">
        <v>2990000</v>
      </c>
      <c r="I32" s="94">
        <v>2988822</v>
      </c>
      <c r="J32" s="93">
        <v>2070000</v>
      </c>
      <c r="K32" s="94">
        <v>2967985</v>
      </c>
      <c r="L32" s="93">
        <v>1267000</v>
      </c>
      <c r="M32" s="94">
        <v>1063333</v>
      </c>
      <c r="N32" s="93">
        <v>4115000</v>
      </c>
      <c r="O32" s="94">
        <v>3694309</v>
      </c>
      <c r="P32" s="93">
        <f>$H32      +$J32      +$L32      +$N32</f>
        <v>10442000</v>
      </c>
      <c r="Q32" s="94">
        <f>$I32      +$K32      +$M32      +$O32</f>
        <v>10714449</v>
      </c>
      <c r="R32" s="48">
        <f>IF(($L32      =0),0,((($N32      -$L32      )/$L32      )*100))</f>
        <v>224.78295185477504</v>
      </c>
      <c r="S32" s="49">
        <f>IF(($M32      =0),0,((($O32      -$M32      )/$M32      )*100))</f>
        <v>247.427287594761</v>
      </c>
      <c r="T32" s="48">
        <f>IF(($E32      =0),0,(($P32      /$E32      )*100))</f>
        <v>93.776380781320157</v>
      </c>
      <c r="U32" s="50">
        <f>IF(($E32      =0),0,(($Q32      /$E32      )*100))</f>
        <v>96.223161203412673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11794000</v>
      </c>
      <c r="C33" s="95">
        <f>C32</f>
        <v>-659000</v>
      </c>
      <c r="D33" s="95"/>
      <c r="E33" s="95">
        <f>$B33      +$C33      +$D33</f>
        <v>11135000</v>
      </c>
      <c r="F33" s="96">
        <f t="shared" ref="F33:O33" si="17">F32</f>
        <v>11135000</v>
      </c>
      <c r="G33" s="97">
        <f t="shared" si="17"/>
        <v>11135000</v>
      </c>
      <c r="H33" s="96">
        <f t="shared" si="17"/>
        <v>2990000</v>
      </c>
      <c r="I33" s="97">
        <f t="shared" si="17"/>
        <v>2988822</v>
      </c>
      <c r="J33" s="96">
        <f t="shared" si="17"/>
        <v>2070000</v>
      </c>
      <c r="K33" s="97">
        <f t="shared" si="17"/>
        <v>2967985</v>
      </c>
      <c r="L33" s="96">
        <f t="shared" si="17"/>
        <v>1267000</v>
      </c>
      <c r="M33" s="97">
        <f t="shared" si="17"/>
        <v>1063333</v>
      </c>
      <c r="N33" s="96">
        <f t="shared" si="17"/>
        <v>4115000</v>
      </c>
      <c r="O33" s="97">
        <f t="shared" si="17"/>
        <v>3694309</v>
      </c>
      <c r="P33" s="96">
        <f>$H33      +$J33      +$L33      +$N33</f>
        <v>10442000</v>
      </c>
      <c r="Q33" s="97">
        <f>$I33      +$K33      +$M33      +$O33</f>
        <v>10714449</v>
      </c>
      <c r="R33" s="52">
        <f>IF(($L33      =0),0,((($N33      -$L33      )/$L33      )*100))</f>
        <v>224.78295185477504</v>
      </c>
      <c r="S33" s="53">
        <f>IF(($M33      =0),0,((($O33      -$M33      )/$M33      )*100))</f>
        <v>247.427287594761</v>
      </c>
      <c r="T33" s="52">
        <f>IF($E33   =0,0,($P33   /$E33   )*100)</f>
        <v>93.776380781320157</v>
      </c>
      <c r="U33" s="54">
        <f>IF($E33   =0,0,($Q33   /$E33   )*100)</f>
        <v>96.223161203412673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17161000</v>
      </c>
      <c r="C35" s="92"/>
      <c r="D35" s="92"/>
      <c r="E35" s="92">
        <f t="shared" ref="E35:E40" si="18">$B35      +$C35      +$D35</f>
        <v>17161000</v>
      </c>
      <c r="F35" s="93">
        <v>17161000</v>
      </c>
      <c r="G35" s="94">
        <v>17161000</v>
      </c>
      <c r="H35" s="93"/>
      <c r="I35" s="94"/>
      <c r="J35" s="93">
        <v>4630000</v>
      </c>
      <c r="K35" s="94">
        <v>1818630</v>
      </c>
      <c r="L35" s="93">
        <v>8687000</v>
      </c>
      <c r="M35" s="94">
        <v>9121698</v>
      </c>
      <c r="N35" s="93">
        <v>3844000</v>
      </c>
      <c r="O35" s="94">
        <v>6979291</v>
      </c>
      <c r="P35" s="93">
        <f t="shared" ref="P35:P40" si="19">$H35      +$J35      +$L35      +$N35</f>
        <v>17161000</v>
      </c>
      <c r="Q35" s="94">
        <f t="shared" ref="Q35:Q40" si="20">$I35      +$K35      +$M35      +$O35</f>
        <v>17919619</v>
      </c>
      <c r="R35" s="48">
        <f t="shared" ref="R35:R40" si="21">IF(($L35      =0),0,((($N35      -$L35      )/$L35      )*100))</f>
        <v>-55.749971221365257</v>
      </c>
      <c r="S35" s="49">
        <f t="shared" ref="S35:S40" si="22">IF(($M35      =0),0,((($O35      -$M35      )/$M35      )*100))</f>
        <v>-23.486931928682576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104.4205990326904</v>
      </c>
      <c r="V35" s="93">
        <v>468000</v>
      </c>
      <c r="W35" s="94" t="s">
        <v>36</v>
      </c>
    </row>
    <row r="36" spans="1:23" ht="12.95" customHeight="1" x14ac:dyDescent="0.2">
      <c r="A36" s="47" t="s">
        <v>60</v>
      </c>
      <c r="B36" s="92">
        <v>119674000</v>
      </c>
      <c r="C36" s="92">
        <v>-16224000</v>
      </c>
      <c r="D36" s="92"/>
      <c r="E36" s="92">
        <f t="shared" si="18"/>
        <v>103450000</v>
      </c>
      <c r="F36" s="93">
        <v>103450000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421000</v>
      </c>
      <c r="K38" s="94">
        <v>485195</v>
      </c>
      <c r="L38" s="93">
        <v>210000</v>
      </c>
      <c r="M38" s="94">
        <v>203381</v>
      </c>
      <c r="N38" s="93">
        <v>3279000</v>
      </c>
      <c r="O38" s="94">
        <v>2955203</v>
      </c>
      <c r="P38" s="93">
        <f t="shared" si="19"/>
        <v>3910000</v>
      </c>
      <c r="Q38" s="94">
        <f t="shared" si="20"/>
        <v>3643779</v>
      </c>
      <c r="R38" s="48">
        <f t="shared" si="21"/>
        <v>1461.4285714285713</v>
      </c>
      <c r="S38" s="49">
        <f t="shared" si="22"/>
        <v>1353.0378943952483</v>
      </c>
      <c r="T38" s="48">
        <f t="shared" si="23"/>
        <v>97.75</v>
      </c>
      <c r="U38" s="50">
        <f t="shared" si="24"/>
        <v>91.094475000000003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140835000</v>
      </c>
      <c r="C40" s="95">
        <f>SUM(C35:C39)</f>
        <v>-16224000</v>
      </c>
      <c r="D40" s="95"/>
      <c r="E40" s="95">
        <f t="shared" si="18"/>
        <v>124611000</v>
      </c>
      <c r="F40" s="96">
        <f t="shared" ref="F40:O40" si="25">SUM(F35:F39)</f>
        <v>124611000</v>
      </c>
      <c r="G40" s="97">
        <f t="shared" si="25"/>
        <v>21161000</v>
      </c>
      <c r="H40" s="96">
        <f t="shared" si="25"/>
        <v>0</v>
      </c>
      <c r="I40" s="97">
        <f t="shared" si="25"/>
        <v>0</v>
      </c>
      <c r="J40" s="96">
        <f t="shared" si="25"/>
        <v>5051000</v>
      </c>
      <c r="K40" s="97">
        <f t="shared" si="25"/>
        <v>2303825</v>
      </c>
      <c r="L40" s="96">
        <f t="shared" si="25"/>
        <v>8897000</v>
      </c>
      <c r="M40" s="97">
        <f t="shared" si="25"/>
        <v>9325079</v>
      </c>
      <c r="N40" s="96">
        <f t="shared" si="25"/>
        <v>7123000</v>
      </c>
      <c r="O40" s="97">
        <f t="shared" si="25"/>
        <v>9934494</v>
      </c>
      <c r="P40" s="96">
        <f t="shared" si="19"/>
        <v>21071000</v>
      </c>
      <c r="Q40" s="97">
        <f t="shared" si="20"/>
        <v>21563398</v>
      </c>
      <c r="R40" s="52">
        <f t="shared" si="21"/>
        <v>-19.939305383837251</v>
      </c>
      <c r="S40" s="53">
        <f t="shared" si="22"/>
        <v>6.5352261358858188</v>
      </c>
      <c r="T40" s="52">
        <f>IF((+$E35+$E38) =0,0,(P40   /(+$E35+$E38) )*100)</f>
        <v>99.574689286895705</v>
      </c>
      <c r="U40" s="54">
        <f>IF((+$E35+$E38) =0,0,(Q40   /(+$E35+$E38) )*100)</f>
        <v>101.90160200368604</v>
      </c>
      <c r="V40" s="96">
        <f>SUM(V35:V39)</f>
        <v>468000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161539000</v>
      </c>
      <c r="C43" s="92">
        <v>77000000</v>
      </c>
      <c r="D43" s="92"/>
      <c r="E43" s="92">
        <f t="shared" si="26"/>
        <v>238539000</v>
      </c>
      <c r="F43" s="93">
        <v>238539000</v>
      </c>
      <c r="G43" s="94">
        <v>238539000</v>
      </c>
      <c r="H43" s="93">
        <v>55000000</v>
      </c>
      <c r="I43" s="94">
        <v>97561967</v>
      </c>
      <c r="J43" s="93">
        <v>67779000</v>
      </c>
      <c r="K43" s="94">
        <v>39136607</v>
      </c>
      <c r="L43" s="93">
        <v>31367000</v>
      </c>
      <c r="M43" s="94">
        <v>44211460</v>
      </c>
      <c r="N43" s="93">
        <v>84393000</v>
      </c>
      <c r="O43" s="94">
        <v>57129274</v>
      </c>
      <c r="P43" s="93">
        <f t="shared" si="27"/>
        <v>238539000</v>
      </c>
      <c r="Q43" s="94">
        <f t="shared" si="28"/>
        <v>238039308</v>
      </c>
      <c r="R43" s="48">
        <f t="shared" si="29"/>
        <v>169.05027576752639</v>
      </c>
      <c r="S43" s="49">
        <f t="shared" si="30"/>
        <v>29.218247938430441</v>
      </c>
      <c r="T43" s="48">
        <f t="shared" si="31"/>
        <v>100</v>
      </c>
      <c r="U43" s="50">
        <f t="shared" si="32"/>
        <v>99.790519789216859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72700000</v>
      </c>
      <c r="C51" s="92">
        <v>-5000000</v>
      </c>
      <c r="D51" s="92"/>
      <c r="E51" s="92">
        <f t="shared" si="26"/>
        <v>67700000</v>
      </c>
      <c r="F51" s="93">
        <v>67700000</v>
      </c>
      <c r="G51" s="94">
        <v>67700000</v>
      </c>
      <c r="H51" s="93">
        <v>16175000</v>
      </c>
      <c r="I51" s="94">
        <v>16100623</v>
      </c>
      <c r="J51" s="93">
        <v>21423000</v>
      </c>
      <c r="K51" s="94">
        <v>21498821</v>
      </c>
      <c r="L51" s="93">
        <v>8794000</v>
      </c>
      <c r="M51" s="94">
        <v>8238538</v>
      </c>
      <c r="N51" s="93">
        <v>21304000</v>
      </c>
      <c r="O51" s="94">
        <v>21858559</v>
      </c>
      <c r="P51" s="93">
        <f t="shared" si="27"/>
        <v>67696000</v>
      </c>
      <c r="Q51" s="94">
        <f t="shared" si="28"/>
        <v>67696541</v>
      </c>
      <c r="R51" s="48">
        <f t="shared" si="29"/>
        <v>142.25608369342731</v>
      </c>
      <c r="S51" s="49">
        <f t="shared" si="30"/>
        <v>165.32084940313439</v>
      </c>
      <c r="T51" s="48">
        <f t="shared" si="31"/>
        <v>99.994091580502214</v>
      </c>
      <c r="U51" s="50">
        <f t="shared" si="32"/>
        <v>99.994890694239288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234239000</v>
      </c>
      <c r="C53" s="95">
        <f>SUM(C42:C52)</f>
        <v>72000000</v>
      </c>
      <c r="D53" s="95"/>
      <c r="E53" s="95">
        <f t="shared" si="26"/>
        <v>306239000</v>
      </c>
      <c r="F53" s="96">
        <f t="shared" ref="F53:O53" si="33">SUM(F42:F52)</f>
        <v>306239000</v>
      </c>
      <c r="G53" s="97">
        <f t="shared" si="33"/>
        <v>306239000</v>
      </c>
      <c r="H53" s="96">
        <f t="shared" si="33"/>
        <v>71175000</v>
      </c>
      <c r="I53" s="97">
        <f t="shared" si="33"/>
        <v>113662590</v>
      </c>
      <c r="J53" s="96">
        <f t="shared" si="33"/>
        <v>89202000</v>
      </c>
      <c r="K53" s="97">
        <f t="shared" si="33"/>
        <v>60635428</v>
      </c>
      <c r="L53" s="96">
        <f t="shared" si="33"/>
        <v>40161000</v>
      </c>
      <c r="M53" s="97">
        <f t="shared" si="33"/>
        <v>52449998</v>
      </c>
      <c r="N53" s="96">
        <f t="shared" si="33"/>
        <v>105697000</v>
      </c>
      <c r="O53" s="97">
        <f t="shared" si="33"/>
        <v>78987833</v>
      </c>
      <c r="P53" s="96">
        <f t="shared" si="27"/>
        <v>306235000</v>
      </c>
      <c r="Q53" s="97">
        <f t="shared" si="28"/>
        <v>305735849</v>
      </c>
      <c r="R53" s="52">
        <f t="shared" si="29"/>
        <v>163.18318766962975</v>
      </c>
      <c r="S53" s="53">
        <f t="shared" si="30"/>
        <v>50.596446161923595</v>
      </c>
      <c r="T53" s="52">
        <f>IF((+$E43+$E45+$E47+$E48+$E51) =0,0,(P53   /(+$E43+$E45+$E47+$E48+$E51) )*100)</f>
        <v>99.99869383063556</v>
      </c>
      <c r="U53" s="54">
        <f>IF((+$E43+$E45+$E47+$E48+$E51) =0,0,(Q53   /(+$E43+$E45+$E47+$E48+$E51) )*100)</f>
        <v>99.835699894526826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1082363000</v>
      </c>
      <c r="C67" s="104">
        <f>SUM(C9:C14,C17:C23,C26:C29,C32,C35:C39,C42:C52,C55:C58,C61:C65)</f>
        <v>8766000</v>
      </c>
      <c r="D67" s="104"/>
      <c r="E67" s="104">
        <f t="shared" si="35"/>
        <v>1091129000</v>
      </c>
      <c r="F67" s="105">
        <f t="shared" ref="F67:O67" si="43">SUM(F9:F14,F17:F23,F26:F29,F32,F35:F39,F42:F52,F55:F58,F61:F65)</f>
        <v>1091129000</v>
      </c>
      <c r="G67" s="106">
        <f t="shared" si="43"/>
        <v>987679000</v>
      </c>
      <c r="H67" s="105">
        <f t="shared" si="43"/>
        <v>173262000</v>
      </c>
      <c r="I67" s="106">
        <f t="shared" si="43"/>
        <v>210095925</v>
      </c>
      <c r="J67" s="105">
        <f t="shared" si="43"/>
        <v>285367000</v>
      </c>
      <c r="K67" s="106">
        <f t="shared" si="43"/>
        <v>260887919</v>
      </c>
      <c r="L67" s="105">
        <f t="shared" si="43"/>
        <v>170156000</v>
      </c>
      <c r="M67" s="106">
        <f t="shared" si="43"/>
        <v>177935008</v>
      </c>
      <c r="N67" s="105">
        <f t="shared" si="43"/>
        <v>319574000</v>
      </c>
      <c r="O67" s="106">
        <f t="shared" si="43"/>
        <v>311136767</v>
      </c>
      <c r="P67" s="105">
        <f t="shared" si="36"/>
        <v>948359000</v>
      </c>
      <c r="Q67" s="106">
        <f t="shared" si="37"/>
        <v>960055619</v>
      </c>
      <c r="R67" s="61">
        <f t="shared" si="38"/>
        <v>87.812360422200811</v>
      </c>
      <c r="S67" s="62">
        <f t="shared" si="39"/>
        <v>74.859781949148527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96.018949476499955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97.203202558726062</v>
      </c>
      <c r="V67" s="105">
        <f>SUM(V9:V14,V17:V23,V26:V29,V32,V35:V39,V42:V52,V55:V58,V61:V65)</f>
        <v>468000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1082363000</v>
      </c>
      <c r="C73" s="104">
        <f>SUM(C9:C14,C17:C23,C26:C29,C32,C35:C39,C42:C52,C55:C58,C61:C65,C69:C70)</f>
        <v>8766000</v>
      </c>
      <c r="D73" s="104"/>
      <c r="E73" s="104">
        <f>$B73      +$C73      +$D73</f>
        <v>1091129000</v>
      </c>
      <c r="F73" s="105">
        <f t="shared" ref="F73:O73" si="46">SUM(F9:F14,F17:F23,F26:F29,F32,F35:F39,F42:F52,F55:F58,F61:F65,F69:F70)</f>
        <v>1091129000</v>
      </c>
      <c r="G73" s="106">
        <f t="shared" si="46"/>
        <v>987679000</v>
      </c>
      <c r="H73" s="105">
        <f t="shared" si="46"/>
        <v>173262000</v>
      </c>
      <c r="I73" s="106">
        <f t="shared" si="46"/>
        <v>210095925</v>
      </c>
      <c r="J73" s="105">
        <f t="shared" si="46"/>
        <v>285367000</v>
      </c>
      <c r="K73" s="106">
        <f t="shared" si="46"/>
        <v>260887919</v>
      </c>
      <c r="L73" s="105">
        <f t="shared" si="46"/>
        <v>170156000</v>
      </c>
      <c r="M73" s="106">
        <f t="shared" si="46"/>
        <v>177935008</v>
      </c>
      <c r="N73" s="105">
        <f t="shared" si="46"/>
        <v>319574000</v>
      </c>
      <c r="O73" s="106">
        <f t="shared" si="46"/>
        <v>311136767</v>
      </c>
      <c r="P73" s="105">
        <f>$H73      +$J73      +$L73      +$N73</f>
        <v>948359000</v>
      </c>
      <c r="Q73" s="106">
        <f>$I73      +$K73      +$M73      +$O73</f>
        <v>960055619</v>
      </c>
      <c r="R73" s="61">
        <f>IF(($L73      =0),0,((($N73      -$L73      )/$L73      )*100))</f>
        <v>87.812360422200811</v>
      </c>
      <c r="S73" s="62">
        <f>IF(($M73      =0),0,((($O73      -$M73      )/$M73      )*100))</f>
        <v>74.859781949148527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96.018949476499955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97.203202558726062</v>
      </c>
      <c r="V73" s="105">
        <f>SUM(V9:V14,V17:V23,V26:V29,V32,V35:V39,V42:V52,V55:V58,V61:V65,V69:V70)</f>
        <v>468000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8TJDzPpyNhTVU9ow9S9WOjIdhrg2oGs3o3n7VEzYtk/QYjLHH0fqMdaWkdKZcLIQy0/EZUKxyLzh3e5b/htNkA==" saltValue="f3zSSwU+SS3g1sq4u2PS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/>
      <c r="I10" s="94">
        <v>75000</v>
      </c>
      <c r="J10" s="93">
        <v>659000</v>
      </c>
      <c r="K10" s="94">
        <v>608591</v>
      </c>
      <c r="L10" s="93">
        <v>75000</v>
      </c>
      <c r="M10" s="94">
        <v>75000</v>
      </c>
      <c r="N10" s="93">
        <v>280000</v>
      </c>
      <c r="O10" s="94">
        <v>279539</v>
      </c>
      <c r="P10" s="93">
        <f t="shared" ref="P10:P15" si="1">$H10      +$J10      +$L10      +$N10</f>
        <v>1014000</v>
      </c>
      <c r="Q10" s="94">
        <f t="shared" ref="Q10:Q15" si="2">$I10      +$K10      +$M10      +$O10</f>
        <v>1038130</v>
      </c>
      <c r="R10" s="48">
        <f t="shared" ref="R10:R15" si="3">IF(($L10      =0),0,((($N10      -$L10      )/$L10      )*100))</f>
        <v>273.33333333333331</v>
      </c>
      <c r="S10" s="49">
        <f t="shared" ref="S10:S15" si="4">IF(($M10      =0),0,((($O10      -$M10      )/$M10      )*100))</f>
        <v>272.71866666666671</v>
      </c>
      <c r="T10" s="48">
        <f t="shared" ref="T10:T14" si="5">IF(($E10      =0),0,(($P10      /$E10      )*100))</f>
        <v>50.7</v>
      </c>
      <c r="U10" s="50">
        <f t="shared" ref="U10:U14" si="6">IF(($E10      =0),0,(($Q10      /$E10      )*100))</f>
        <v>51.906500000000001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0</v>
      </c>
      <c r="I15" s="97">
        <f t="shared" si="7"/>
        <v>75000</v>
      </c>
      <c r="J15" s="96">
        <f t="shared" si="7"/>
        <v>659000</v>
      </c>
      <c r="K15" s="97">
        <f t="shared" si="7"/>
        <v>608591</v>
      </c>
      <c r="L15" s="96">
        <f t="shared" si="7"/>
        <v>75000</v>
      </c>
      <c r="M15" s="97">
        <f t="shared" si="7"/>
        <v>75000</v>
      </c>
      <c r="N15" s="96">
        <f t="shared" si="7"/>
        <v>280000</v>
      </c>
      <c r="O15" s="97">
        <f t="shared" si="7"/>
        <v>279539</v>
      </c>
      <c r="P15" s="96">
        <f t="shared" si="1"/>
        <v>1014000</v>
      </c>
      <c r="Q15" s="97">
        <f t="shared" si="2"/>
        <v>1038130</v>
      </c>
      <c r="R15" s="52">
        <f t="shared" si="3"/>
        <v>273.33333333333331</v>
      </c>
      <c r="S15" s="53">
        <f t="shared" si="4"/>
        <v>272.71866666666671</v>
      </c>
      <c r="T15" s="52">
        <f>IF((SUM($E9:$E13))=0,0,(P15/(SUM($E9:$E13))*100))</f>
        <v>50.7</v>
      </c>
      <c r="U15" s="54">
        <f>IF((SUM($E9:$E13))=0,0,(Q15/(SUM($E9:$E13))*100))</f>
        <v>51.906500000000001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4500000</v>
      </c>
      <c r="C20" s="92">
        <v>15000000</v>
      </c>
      <c r="D20" s="92"/>
      <c r="E20" s="92">
        <f t="shared" si="8"/>
        <v>19500000</v>
      </c>
      <c r="F20" s="93">
        <v>19500000</v>
      </c>
      <c r="G20" s="94">
        <v>19500000</v>
      </c>
      <c r="H20" s="93"/>
      <c r="I20" s="94"/>
      <c r="J20" s="93"/>
      <c r="K20" s="94">
        <v>1807005</v>
      </c>
      <c r="L20" s="93"/>
      <c r="M20" s="94">
        <v>1160465</v>
      </c>
      <c r="N20" s="93">
        <v>2993000</v>
      </c>
      <c r="O20" s="94">
        <v>4193862</v>
      </c>
      <c r="P20" s="93">
        <f t="shared" si="9"/>
        <v>2993000</v>
      </c>
      <c r="Q20" s="94">
        <f t="shared" si="10"/>
        <v>7161332</v>
      </c>
      <c r="R20" s="48">
        <f t="shared" si="11"/>
        <v>0</v>
      </c>
      <c r="S20" s="49">
        <f t="shared" si="12"/>
        <v>261.39495805560699</v>
      </c>
      <c r="T20" s="48">
        <f t="shared" si="13"/>
        <v>15.348717948717949</v>
      </c>
      <c r="U20" s="50">
        <f t="shared" si="14"/>
        <v>36.724779487179489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4500000</v>
      </c>
      <c r="C24" s="95">
        <f>SUM(C17:C23)</f>
        <v>15000000</v>
      </c>
      <c r="D24" s="95"/>
      <c r="E24" s="95">
        <f t="shared" si="8"/>
        <v>19500000</v>
      </c>
      <c r="F24" s="96">
        <f t="shared" ref="F24:O24" si="15">SUM(F17:F23)</f>
        <v>19500000</v>
      </c>
      <c r="G24" s="97">
        <f t="shared" si="15"/>
        <v>19500000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1807005</v>
      </c>
      <c r="L24" s="96">
        <f t="shared" si="15"/>
        <v>0</v>
      </c>
      <c r="M24" s="97">
        <f t="shared" si="15"/>
        <v>1160465</v>
      </c>
      <c r="N24" s="96">
        <f t="shared" si="15"/>
        <v>2993000</v>
      </c>
      <c r="O24" s="97">
        <f t="shared" si="15"/>
        <v>4193862</v>
      </c>
      <c r="P24" s="96">
        <f t="shared" si="9"/>
        <v>2993000</v>
      </c>
      <c r="Q24" s="97">
        <f t="shared" si="10"/>
        <v>7161332</v>
      </c>
      <c r="R24" s="52">
        <f t="shared" si="11"/>
        <v>0</v>
      </c>
      <c r="S24" s="53">
        <f t="shared" si="12"/>
        <v>261.39495805560699</v>
      </c>
      <c r="T24" s="52">
        <f>IF(($E24-$E19-$E23)   =0,0,($P24   /($E24-$E19-$E23)   )*100)</f>
        <v>15.348717948717949</v>
      </c>
      <c r="U24" s="54">
        <f>IF(($E24-$E19-$E23)   =0,0,($Q24   /($E24-$E19-$E23)   )*100)</f>
        <v>36.724779487179489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1244000</v>
      </c>
      <c r="C32" s="92"/>
      <c r="D32" s="92"/>
      <c r="E32" s="92">
        <f>$B32      +$C32      +$D32</f>
        <v>1244000</v>
      </c>
      <c r="F32" s="93">
        <v>1244000</v>
      </c>
      <c r="G32" s="94">
        <v>1244000</v>
      </c>
      <c r="H32" s="93"/>
      <c r="I32" s="94"/>
      <c r="J32" s="93">
        <v>737000</v>
      </c>
      <c r="K32" s="94">
        <v>1186901</v>
      </c>
      <c r="L32" s="93">
        <v>57000</v>
      </c>
      <c r="M32" s="94">
        <v>57100</v>
      </c>
      <c r="N32" s="93"/>
      <c r="O32" s="94"/>
      <c r="P32" s="93">
        <f>$H32      +$J32      +$L32      +$N32</f>
        <v>794000</v>
      </c>
      <c r="Q32" s="94">
        <f>$I32      +$K32      +$M32      +$O32</f>
        <v>1244001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63.826366559485528</v>
      </c>
      <c r="U32" s="50">
        <f>IF(($E32      =0),0,(($Q32      /$E32      )*100))</f>
        <v>100.00008038585209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1244000</v>
      </c>
      <c r="C33" s="95">
        <f>C32</f>
        <v>0</v>
      </c>
      <c r="D33" s="95"/>
      <c r="E33" s="95">
        <f>$B33      +$C33      +$D33</f>
        <v>1244000</v>
      </c>
      <c r="F33" s="96">
        <f t="shared" ref="F33:O33" si="17">F32</f>
        <v>1244000</v>
      </c>
      <c r="G33" s="97">
        <f t="shared" si="17"/>
        <v>1244000</v>
      </c>
      <c r="H33" s="96">
        <f t="shared" si="17"/>
        <v>0</v>
      </c>
      <c r="I33" s="97">
        <f t="shared" si="17"/>
        <v>0</v>
      </c>
      <c r="J33" s="96">
        <f t="shared" si="17"/>
        <v>737000</v>
      </c>
      <c r="K33" s="97">
        <f t="shared" si="17"/>
        <v>1186901</v>
      </c>
      <c r="L33" s="96">
        <f t="shared" si="17"/>
        <v>57000</v>
      </c>
      <c r="M33" s="97">
        <f t="shared" si="17"/>
        <v>57100</v>
      </c>
      <c r="N33" s="96">
        <f t="shared" si="17"/>
        <v>0</v>
      </c>
      <c r="O33" s="97">
        <f t="shared" si="17"/>
        <v>0</v>
      </c>
      <c r="P33" s="96">
        <f>$H33      +$J33      +$L33      +$N33</f>
        <v>794000</v>
      </c>
      <c r="Q33" s="97">
        <f>$I33      +$K33      +$M33      +$O33</f>
        <v>1244001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63.826366559485528</v>
      </c>
      <c r="U33" s="54">
        <f>IF($E33   =0,0,($Q33   /$E33   )*100)</f>
        <v>100.00008038585209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14900000</v>
      </c>
      <c r="C35" s="92">
        <v>-11960000</v>
      </c>
      <c r="D35" s="92"/>
      <c r="E35" s="92">
        <f t="shared" ref="E35:E40" si="18">$B35      +$C35      +$D35</f>
        <v>2940000</v>
      </c>
      <c r="F35" s="93">
        <v>2940000</v>
      </c>
      <c r="G35" s="94">
        <v>2940000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18190000</v>
      </c>
      <c r="C36" s="92">
        <v>4610000</v>
      </c>
      <c r="D36" s="92"/>
      <c r="E36" s="92">
        <f t="shared" si="18"/>
        <v>22800000</v>
      </c>
      <c r="F36" s="93">
        <v>22800000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33090000</v>
      </c>
      <c r="C40" s="95">
        <f>SUM(C35:C39)</f>
        <v>-7350000</v>
      </c>
      <c r="D40" s="95"/>
      <c r="E40" s="95">
        <f t="shared" si="18"/>
        <v>25740000</v>
      </c>
      <c r="F40" s="96">
        <f t="shared" ref="F40:O40" si="25">SUM(F35:F39)</f>
        <v>25740000</v>
      </c>
      <c r="G40" s="97">
        <f t="shared" si="25"/>
        <v>2940000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40834000</v>
      </c>
      <c r="C67" s="104">
        <f>SUM(C9:C14,C17:C23,C26:C29,C32,C35:C39,C42:C52,C55:C58,C61:C65)</f>
        <v>7650000</v>
      </c>
      <c r="D67" s="104"/>
      <c r="E67" s="104">
        <f t="shared" si="35"/>
        <v>48484000</v>
      </c>
      <c r="F67" s="105">
        <f t="shared" ref="F67:O67" si="43">SUM(F9:F14,F17:F23,F26:F29,F32,F35:F39,F42:F52,F55:F58,F61:F65)</f>
        <v>48484000</v>
      </c>
      <c r="G67" s="106">
        <f t="shared" si="43"/>
        <v>25684000</v>
      </c>
      <c r="H67" s="105">
        <f t="shared" si="43"/>
        <v>0</v>
      </c>
      <c r="I67" s="106">
        <f t="shared" si="43"/>
        <v>75000</v>
      </c>
      <c r="J67" s="105">
        <f t="shared" si="43"/>
        <v>1396000</v>
      </c>
      <c r="K67" s="106">
        <f t="shared" si="43"/>
        <v>3602497</v>
      </c>
      <c r="L67" s="105">
        <f t="shared" si="43"/>
        <v>132000</v>
      </c>
      <c r="M67" s="106">
        <f t="shared" si="43"/>
        <v>1292565</v>
      </c>
      <c r="N67" s="105">
        <f t="shared" si="43"/>
        <v>3273000</v>
      </c>
      <c r="O67" s="106">
        <f t="shared" si="43"/>
        <v>4473401</v>
      </c>
      <c r="P67" s="105">
        <f t="shared" si="36"/>
        <v>4801000</v>
      </c>
      <c r="Q67" s="106">
        <f t="shared" si="37"/>
        <v>9443463</v>
      </c>
      <c r="R67" s="61">
        <f t="shared" si="38"/>
        <v>2379.5454545454545</v>
      </c>
      <c r="S67" s="62">
        <f t="shared" si="39"/>
        <v>246.08712134399431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18.692571250584024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36.767882728546958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64332000</v>
      </c>
      <c r="C69" s="92">
        <v>-4303000</v>
      </c>
      <c r="D69" s="92"/>
      <c r="E69" s="92">
        <f>$B69      +$C69      +$D69</f>
        <v>60029000</v>
      </c>
      <c r="F69" s="93">
        <v>60029000</v>
      </c>
      <c r="G69" s="94">
        <v>60029000</v>
      </c>
      <c r="H69" s="93">
        <v>1638000</v>
      </c>
      <c r="I69" s="94">
        <v>16642197</v>
      </c>
      <c r="J69" s="93">
        <v>16717000</v>
      </c>
      <c r="K69" s="94">
        <v>3236099</v>
      </c>
      <c r="L69" s="93">
        <v>2226000</v>
      </c>
      <c r="M69" s="94">
        <v>136368</v>
      </c>
      <c r="N69" s="93"/>
      <c r="O69" s="94"/>
      <c r="P69" s="93">
        <f>$H69      +$J69      +$L69      +$N69</f>
        <v>20581000</v>
      </c>
      <c r="Q69" s="94">
        <f>$I69      +$K69      +$M69      +$O69</f>
        <v>20014664</v>
      </c>
      <c r="R69" s="48">
        <f>IF(($L69      =0),0,((($N69      -$L69      )/$L69      )*100))</f>
        <v>-100</v>
      </c>
      <c r="S69" s="49">
        <f>IF(($M69      =0),0,((($O69      -$M69      )/$M69      )*100))</f>
        <v>-100</v>
      </c>
      <c r="T69" s="48">
        <f>IF(($E69      =0),0,(($P69      /$E69      )*100))</f>
        <v>34.285095537157041</v>
      </c>
      <c r="U69" s="50">
        <f>IF(($E69      =0),0,(($Q69      /$E69      )*100))</f>
        <v>33.341658198537374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64332000</v>
      </c>
      <c r="C71" s="101">
        <f>SUM(C69:C70)</f>
        <v>-4303000</v>
      </c>
      <c r="D71" s="101"/>
      <c r="E71" s="101">
        <f>$B71      +$C71      +$D71</f>
        <v>60029000</v>
      </c>
      <c r="F71" s="102">
        <f t="shared" ref="F71:O71" si="44">SUM(F69:F70)</f>
        <v>60029000</v>
      </c>
      <c r="G71" s="103">
        <f t="shared" si="44"/>
        <v>60029000</v>
      </c>
      <c r="H71" s="102">
        <f t="shared" si="44"/>
        <v>1638000</v>
      </c>
      <c r="I71" s="103">
        <f t="shared" si="44"/>
        <v>16642197</v>
      </c>
      <c r="J71" s="102">
        <f t="shared" si="44"/>
        <v>16717000</v>
      </c>
      <c r="K71" s="103">
        <f t="shared" si="44"/>
        <v>3236099</v>
      </c>
      <c r="L71" s="102">
        <f t="shared" si="44"/>
        <v>2226000</v>
      </c>
      <c r="M71" s="103">
        <f t="shared" si="44"/>
        <v>136368</v>
      </c>
      <c r="N71" s="102">
        <f t="shared" si="44"/>
        <v>0</v>
      </c>
      <c r="O71" s="103">
        <f t="shared" si="44"/>
        <v>0</v>
      </c>
      <c r="P71" s="102">
        <f>$H71      +$J71      +$L71      +$N71</f>
        <v>20581000</v>
      </c>
      <c r="Q71" s="103">
        <f>$I71      +$K71      +$M71      +$O71</f>
        <v>20014664</v>
      </c>
      <c r="R71" s="57">
        <f>IF(($L71      =0),0,((($N71      -$L71      )/$L71      )*100))</f>
        <v>-100</v>
      </c>
      <c r="S71" s="58">
        <f>IF(($M71      =0),0,((($O71      -$M71      )/$M71      )*100))</f>
        <v>-100</v>
      </c>
      <c r="T71" s="57">
        <f>IF(($E69      =0),0,(($P69      /$E69      )*100))</f>
        <v>34.285095537157041</v>
      </c>
      <c r="U71" s="59">
        <f>IF($E69   =0,0,($Q69   /$E69 )*100)</f>
        <v>33.341658198537374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64332000</v>
      </c>
      <c r="C72" s="104">
        <f>SUM(C69:C70)</f>
        <v>-4303000</v>
      </c>
      <c r="D72" s="104"/>
      <c r="E72" s="104">
        <f>$B72      +$C72      +$D72</f>
        <v>60029000</v>
      </c>
      <c r="F72" s="105">
        <f t="shared" ref="F72:O72" si="45">SUM(F69:F70)</f>
        <v>60029000</v>
      </c>
      <c r="G72" s="106">
        <f t="shared" si="45"/>
        <v>60029000</v>
      </c>
      <c r="H72" s="105">
        <f t="shared" si="45"/>
        <v>1638000</v>
      </c>
      <c r="I72" s="106">
        <f t="shared" si="45"/>
        <v>16642197</v>
      </c>
      <c r="J72" s="105">
        <f t="shared" si="45"/>
        <v>16717000</v>
      </c>
      <c r="K72" s="106">
        <f t="shared" si="45"/>
        <v>3236099</v>
      </c>
      <c r="L72" s="105">
        <f t="shared" si="45"/>
        <v>2226000</v>
      </c>
      <c r="M72" s="106">
        <f t="shared" si="45"/>
        <v>136368</v>
      </c>
      <c r="N72" s="105">
        <f t="shared" si="45"/>
        <v>0</v>
      </c>
      <c r="O72" s="106">
        <f t="shared" si="45"/>
        <v>0</v>
      </c>
      <c r="P72" s="105">
        <f>$H72      +$J72      +$L72      +$N72</f>
        <v>20581000</v>
      </c>
      <c r="Q72" s="106">
        <f>$I72      +$K72      +$M72      +$O72</f>
        <v>20014664</v>
      </c>
      <c r="R72" s="61">
        <f>IF(($L72      =0),0,((($N72      -$L72      )/$L72      )*100))</f>
        <v>-100</v>
      </c>
      <c r="S72" s="62">
        <f>IF(($M72      =0),0,((($O72      -$M72      )/$M72      )*100))</f>
        <v>-100</v>
      </c>
      <c r="T72" s="61">
        <f>IF(($E69      =0),0,(($P69      /$E69      )*100))</f>
        <v>34.285095537157041</v>
      </c>
      <c r="U72" s="65">
        <f>IF($E69   =0,0,($Q69   /$E69 )*100)</f>
        <v>33.341658198537374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105166000</v>
      </c>
      <c r="C73" s="104">
        <f>SUM(C9:C14,C17:C23,C26:C29,C32,C35:C39,C42:C52,C55:C58,C61:C65,C69:C70)</f>
        <v>3347000</v>
      </c>
      <c r="D73" s="104"/>
      <c r="E73" s="104">
        <f>$B73      +$C73      +$D73</f>
        <v>108513000</v>
      </c>
      <c r="F73" s="105">
        <f t="shared" ref="F73:O73" si="46">SUM(F9:F14,F17:F23,F26:F29,F32,F35:F39,F42:F52,F55:F58,F61:F65,F69:F70)</f>
        <v>108513000</v>
      </c>
      <c r="G73" s="106">
        <f t="shared" si="46"/>
        <v>85713000</v>
      </c>
      <c r="H73" s="105">
        <f t="shared" si="46"/>
        <v>1638000</v>
      </c>
      <c r="I73" s="106">
        <f t="shared" si="46"/>
        <v>16717197</v>
      </c>
      <c r="J73" s="105">
        <f t="shared" si="46"/>
        <v>18113000</v>
      </c>
      <c r="K73" s="106">
        <f t="shared" si="46"/>
        <v>6838596</v>
      </c>
      <c r="L73" s="105">
        <f t="shared" si="46"/>
        <v>2358000</v>
      </c>
      <c r="M73" s="106">
        <f t="shared" si="46"/>
        <v>1428933</v>
      </c>
      <c r="N73" s="105">
        <f t="shared" si="46"/>
        <v>3273000</v>
      </c>
      <c r="O73" s="106">
        <f t="shared" si="46"/>
        <v>4473401</v>
      </c>
      <c r="P73" s="105">
        <f>$H73      +$J73      +$L73      +$N73</f>
        <v>25382000</v>
      </c>
      <c r="Q73" s="106">
        <f>$I73      +$K73      +$M73      +$O73</f>
        <v>29458127</v>
      </c>
      <c r="R73" s="61">
        <f>IF(($L73      =0),0,((($N73      -$L73      )/$L73      )*100))</f>
        <v>38.804071246819341</v>
      </c>
      <c r="S73" s="62">
        <f>IF(($M73      =0),0,((($O73      -$M73      )/$M73      )*100))</f>
        <v>213.05883480890989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29.612777524996208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34.368330358288709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8iQ26YLEGq5JhLk2oxN9H3/xz+UnSf7kqP5fk764cw5s+o+YuK0lJPUArmwv92p7L5OsO6u9RSzlp8HL2pOiKg==" saltValue="57DwAYiWQ6NqSf0EV3Yd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523000</v>
      </c>
      <c r="I10" s="94">
        <v>522535</v>
      </c>
      <c r="J10" s="93">
        <v>75000</v>
      </c>
      <c r="K10" s="94">
        <v>130200</v>
      </c>
      <c r="L10" s="93">
        <v>300000</v>
      </c>
      <c r="M10" s="94">
        <v>308740</v>
      </c>
      <c r="N10" s="93"/>
      <c r="O10" s="94">
        <v>38523</v>
      </c>
      <c r="P10" s="93">
        <f t="shared" ref="P10:P15" si="1">$H10      +$J10      +$L10      +$N10</f>
        <v>898000</v>
      </c>
      <c r="Q10" s="94">
        <f t="shared" ref="Q10:Q15" si="2">$I10      +$K10      +$M10      +$O10</f>
        <v>999998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-87.522510850553871</v>
      </c>
      <c r="T10" s="48">
        <f t="shared" ref="T10:T14" si="5">IF(($E10      =0),0,(($P10      /$E10      )*100))</f>
        <v>89.8</v>
      </c>
      <c r="U10" s="50">
        <f t="shared" ref="U10:U14" si="6">IF(($E10      =0),0,(($Q10      /$E10      )*100))</f>
        <v>99.999800000000008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523000</v>
      </c>
      <c r="I15" s="97">
        <f t="shared" si="7"/>
        <v>522535</v>
      </c>
      <c r="J15" s="96">
        <f t="shared" si="7"/>
        <v>75000</v>
      </c>
      <c r="K15" s="97">
        <f t="shared" si="7"/>
        <v>130200</v>
      </c>
      <c r="L15" s="96">
        <f t="shared" si="7"/>
        <v>300000</v>
      </c>
      <c r="M15" s="97">
        <f t="shared" si="7"/>
        <v>308740</v>
      </c>
      <c r="N15" s="96">
        <f t="shared" si="7"/>
        <v>0</v>
      </c>
      <c r="O15" s="97">
        <f t="shared" si="7"/>
        <v>38523</v>
      </c>
      <c r="P15" s="96">
        <f t="shared" si="1"/>
        <v>898000</v>
      </c>
      <c r="Q15" s="97">
        <f t="shared" si="2"/>
        <v>999998</v>
      </c>
      <c r="R15" s="52">
        <f t="shared" si="3"/>
        <v>-100</v>
      </c>
      <c r="S15" s="53">
        <f t="shared" si="4"/>
        <v>-87.522510850553871</v>
      </c>
      <c r="T15" s="52">
        <f>IF((SUM($E9:$E13))=0,0,(P15/(SUM($E9:$E13))*100))</f>
        <v>89.8</v>
      </c>
      <c r="U15" s="54">
        <f>IF((SUM($E9:$E13))=0,0,(Q15/(SUM($E9:$E13))*100))</f>
        <v>99.999800000000008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1000000</v>
      </c>
      <c r="C24" s="95">
        <f>SUM(C17:C23)</f>
        <v>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2601000</v>
      </c>
      <c r="C29" s="92"/>
      <c r="D29" s="92"/>
      <c r="E29" s="92">
        <f>$B29      +$C29      +$D29</f>
        <v>2601000</v>
      </c>
      <c r="F29" s="93">
        <v>2601000</v>
      </c>
      <c r="G29" s="94">
        <v>2601000</v>
      </c>
      <c r="H29" s="93">
        <v>876000</v>
      </c>
      <c r="I29" s="94">
        <v>875817</v>
      </c>
      <c r="J29" s="93">
        <v>1145000</v>
      </c>
      <c r="K29" s="94">
        <v>886123</v>
      </c>
      <c r="L29" s="93">
        <v>580000</v>
      </c>
      <c r="M29" s="94">
        <v>841974</v>
      </c>
      <c r="N29" s="93"/>
      <c r="O29" s="94">
        <v>221695</v>
      </c>
      <c r="P29" s="93">
        <f>$H29      +$J29      +$L29      +$N29</f>
        <v>2601000</v>
      </c>
      <c r="Q29" s="94">
        <f>$I29      +$K29      +$M29      +$O29</f>
        <v>2825609</v>
      </c>
      <c r="R29" s="48">
        <f>IF(($L29      =0),0,((($N29      -$L29      )/$L29      )*100))</f>
        <v>-100</v>
      </c>
      <c r="S29" s="49">
        <f>IF(($M29      =0),0,((($O29      -$M29      )/$M29      )*100))</f>
        <v>-73.669614501160368</v>
      </c>
      <c r="T29" s="48">
        <f>IF(($E29      =0),0,(($P29      /$E29      )*100))</f>
        <v>100</v>
      </c>
      <c r="U29" s="50">
        <f>IF(($E29      =0),0,(($Q29      /$E29      )*100))</f>
        <v>108.6354863514033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2601000</v>
      </c>
      <c r="C30" s="95">
        <f>SUM(C26:C29)</f>
        <v>0</v>
      </c>
      <c r="D30" s="95"/>
      <c r="E30" s="95">
        <f>$B30      +$C30      +$D30</f>
        <v>2601000</v>
      </c>
      <c r="F30" s="96">
        <f t="shared" ref="F30:O30" si="16">SUM(F26:F29)</f>
        <v>2601000</v>
      </c>
      <c r="G30" s="97">
        <f t="shared" si="16"/>
        <v>2601000</v>
      </c>
      <c r="H30" s="96">
        <f t="shared" si="16"/>
        <v>876000</v>
      </c>
      <c r="I30" s="97">
        <f t="shared" si="16"/>
        <v>875817</v>
      </c>
      <c r="J30" s="96">
        <f t="shared" si="16"/>
        <v>1145000</v>
      </c>
      <c r="K30" s="97">
        <f t="shared" si="16"/>
        <v>886123</v>
      </c>
      <c r="L30" s="96">
        <f t="shared" si="16"/>
        <v>580000</v>
      </c>
      <c r="M30" s="97">
        <f t="shared" si="16"/>
        <v>841974</v>
      </c>
      <c r="N30" s="96">
        <f t="shared" si="16"/>
        <v>0</v>
      </c>
      <c r="O30" s="97">
        <f t="shared" si="16"/>
        <v>221695</v>
      </c>
      <c r="P30" s="96">
        <f>$H30      +$J30      +$L30      +$N30</f>
        <v>2601000</v>
      </c>
      <c r="Q30" s="97">
        <f>$I30      +$K30      +$M30      +$O30</f>
        <v>2825609</v>
      </c>
      <c r="R30" s="52">
        <f>IF(($L30      =0),0,((($N30      -$L30      )/$L30      )*100))</f>
        <v>-100</v>
      </c>
      <c r="S30" s="53">
        <f>IF(($M30      =0),0,((($O30      -$M30      )/$M30      )*100))</f>
        <v>-73.669614501160368</v>
      </c>
      <c r="T30" s="52">
        <f>IF($E30   =0,0,($P30   /$E30   )*100)</f>
        <v>100</v>
      </c>
      <c r="U30" s="54">
        <f>IF($E30   =0,0,($Q30   /$E30   )*100)</f>
        <v>108.6354863514033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3303000</v>
      </c>
      <c r="C32" s="92">
        <v>-185000</v>
      </c>
      <c r="D32" s="92"/>
      <c r="E32" s="92">
        <f>$B32      +$C32      +$D32</f>
        <v>3118000</v>
      </c>
      <c r="F32" s="93">
        <v>3118000</v>
      </c>
      <c r="G32" s="94">
        <v>3118000</v>
      </c>
      <c r="H32" s="93">
        <v>665000</v>
      </c>
      <c r="I32" s="94">
        <v>664967</v>
      </c>
      <c r="J32" s="93">
        <v>1019000</v>
      </c>
      <c r="K32" s="94">
        <v>1018364</v>
      </c>
      <c r="L32" s="93">
        <v>672000</v>
      </c>
      <c r="M32" s="94">
        <v>671886</v>
      </c>
      <c r="N32" s="93">
        <v>762000</v>
      </c>
      <c r="O32" s="94">
        <v>914087</v>
      </c>
      <c r="P32" s="93">
        <f>$H32      +$J32      +$L32      +$N32</f>
        <v>3118000</v>
      </c>
      <c r="Q32" s="94">
        <f>$I32      +$K32      +$M32      +$O32</f>
        <v>3269304</v>
      </c>
      <c r="R32" s="48">
        <f>IF(($L32      =0),0,((($N32      -$L32      )/$L32      )*100))</f>
        <v>13.392857142857142</v>
      </c>
      <c r="S32" s="49">
        <f>IF(($M32      =0),0,((($O32      -$M32      )/$M32      )*100))</f>
        <v>36.047930750157022</v>
      </c>
      <c r="T32" s="48">
        <f>IF(($E32      =0),0,(($P32      /$E32      )*100))</f>
        <v>100</v>
      </c>
      <c r="U32" s="50">
        <f>IF(($E32      =0),0,(($Q32      /$E32      )*100))</f>
        <v>104.85259781911482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3303000</v>
      </c>
      <c r="C33" s="95">
        <f>C32</f>
        <v>-185000</v>
      </c>
      <c r="D33" s="95"/>
      <c r="E33" s="95">
        <f>$B33      +$C33      +$D33</f>
        <v>3118000</v>
      </c>
      <c r="F33" s="96">
        <f t="shared" ref="F33:O33" si="17">F32</f>
        <v>3118000</v>
      </c>
      <c r="G33" s="97">
        <f t="shared" si="17"/>
        <v>3118000</v>
      </c>
      <c r="H33" s="96">
        <f t="shared" si="17"/>
        <v>665000</v>
      </c>
      <c r="I33" s="97">
        <f t="shared" si="17"/>
        <v>664967</v>
      </c>
      <c r="J33" s="96">
        <f t="shared" si="17"/>
        <v>1019000</v>
      </c>
      <c r="K33" s="97">
        <f t="shared" si="17"/>
        <v>1018364</v>
      </c>
      <c r="L33" s="96">
        <f t="shared" si="17"/>
        <v>672000</v>
      </c>
      <c r="M33" s="97">
        <f t="shared" si="17"/>
        <v>671886</v>
      </c>
      <c r="N33" s="96">
        <f t="shared" si="17"/>
        <v>762000</v>
      </c>
      <c r="O33" s="97">
        <f t="shared" si="17"/>
        <v>914087</v>
      </c>
      <c r="P33" s="96">
        <f>$H33      +$J33      +$L33      +$N33</f>
        <v>3118000</v>
      </c>
      <c r="Q33" s="97">
        <f>$I33      +$K33      +$M33      +$O33</f>
        <v>3269304</v>
      </c>
      <c r="R33" s="52">
        <f>IF(($L33      =0),0,((($N33      -$L33      )/$L33      )*100))</f>
        <v>13.392857142857142</v>
      </c>
      <c r="S33" s="53">
        <f>IF(($M33      =0),0,((($O33      -$M33      )/$M33      )*100))</f>
        <v>36.047930750157022</v>
      </c>
      <c r="T33" s="52">
        <f>IF($E33   =0,0,($P33   /$E33   )*100)</f>
        <v>100</v>
      </c>
      <c r="U33" s="54">
        <f>IF($E33   =0,0,($Q33   /$E33   )*100)</f>
        <v>104.85259781911482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158025000</v>
      </c>
      <c r="C51" s="92">
        <v>-13000000</v>
      </c>
      <c r="D51" s="92"/>
      <c r="E51" s="92">
        <f t="shared" si="26"/>
        <v>145025000</v>
      </c>
      <c r="F51" s="93">
        <v>145025000</v>
      </c>
      <c r="G51" s="94">
        <v>145025000</v>
      </c>
      <c r="H51" s="93">
        <v>23552000</v>
      </c>
      <c r="I51" s="94">
        <v>26348395</v>
      </c>
      <c r="J51" s="93">
        <v>72926000</v>
      </c>
      <c r="K51" s="94">
        <v>83136296</v>
      </c>
      <c r="L51" s="93">
        <v>39425000</v>
      </c>
      <c r="M51" s="94">
        <v>20649392</v>
      </c>
      <c r="N51" s="93">
        <v>9113000</v>
      </c>
      <c r="O51" s="94">
        <v>7378948</v>
      </c>
      <c r="P51" s="93">
        <f t="shared" si="27"/>
        <v>145016000</v>
      </c>
      <c r="Q51" s="94">
        <f t="shared" si="28"/>
        <v>137513031</v>
      </c>
      <c r="R51" s="48">
        <f t="shared" si="29"/>
        <v>-76.885225110970197</v>
      </c>
      <c r="S51" s="49">
        <f t="shared" si="30"/>
        <v>-64.265543508496521</v>
      </c>
      <c r="T51" s="48">
        <f t="shared" si="31"/>
        <v>99.993794173418365</v>
      </c>
      <c r="U51" s="50">
        <f t="shared" si="32"/>
        <v>94.820224788829506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158025000</v>
      </c>
      <c r="C53" s="95">
        <f>SUM(C42:C52)</f>
        <v>-13000000</v>
      </c>
      <c r="D53" s="95"/>
      <c r="E53" s="95">
        <f t="shared" si="26"/>
        <v>145025000</v>
      </c>
      <c r="F53" s="96">
        <f t="shared" ref="F53:O53" si="33">SUM(F42:F52)</f>
        <v>145025000</v>
      </c>
      <c r="G53" s="97">
        <f t="shared" si="33"/>
        <v>145025000</v>
      </c>
      <c r="H53" s="96">
        <f t="shared" si="33"/>
        <v>23552000</v>
      </c>
      <c r="I53" s="97">
        <f t="shared" si="33"/>
        <v>26348395</v>
      </c>
      <c r="J53" s="96">
        <f t="shared" si="33"/>
        <v>72926000</v>
      </c>
      <c r="K53" s="97">
        <f t="shared" si="33"/>
        <v>83136296</v>
      </c>
      <c r="L53" s="96">
        <f t="shared" si="33"/>
        <v>39425000</v>
      </c>
      <c r="M53" s="97">
        <f t="shared" si="33"/>
        <v>20649392</v>
      </c>
      <c r="N53" s="96">
        <f t="shared" si="33"/>
        <v>9113000</v>
      </c>
      <c r="O53" s="97">
        <f t="shared" si="33"/>
        <v>7378948</v>
      </c>
      <c r="P53" s="96">
        <f t="shared" si="27"/>
        <v>145016000</v>
      </c>
      <c r="Q53" s="97">
        <f t="shared" si="28"/>
        <v>137513031</v>
      </c>
      <c r="R53" s="52">
        <f t="shared" si="29"/>
        <v>-76.885225110970197</v>
      </c>
      <c r="S53" s="53">
        <f t="shared" si="30"/>
        <v>-64.265543508496521</v>
      </c>
      <c r="T53" s="52">
        <f>IF((+$E43+$E45+$E47+$E48+$E51) =0,0,(P53   /(+$E43+$E45+$E47+$E48+$E51) )*100)</f>
        <v>99.993794173418365</v>
      </c>
      <c r="U53" s="54">
        <f>IF((+$E43+$E45+$E47+$E48+$E51) =0,0,(Q53   /(+$E43+$E45+$E47+$E48+$E51) )*100)</f>
        <v>94.820224788829506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165929000</v>
      </c>
      <c r="C67" s="104">
        <f>SUM(C9:C14,C17:C23,C26:C29,C32,C35:C39,C42:C52,C55:C58,C61:C65)</f>
        <v>-13185000</v>
      </c>
      <c r="D67" s="104"/>
      <c r="E67" s="104">
        <f t="shared" si="35"/>
        <v>152744000</v>
      </c>
      <c r="F67" s="105">
        <f t="shared" ref="F67:O67" si="43">SUM(F9:F14,F17:F23,F26:F29,F32,F35:F39,F42:F52,F55:F58,F61:F65)</f>
        <v>152744000</v>
      </c>
      <c r="G67" s="106">
        <f t="shared" si="43"/>
        <v>151744000</v>
      </c>
      <c r="H67" s="105">
        <f t="shared" si="43"/>
        <v>25616000</v>
      </c>
      <c r="I67" s="106">
        <f t="shared" si="43"/>
        <v>28411714</v>
      </c>
      <c r="J67" s="105">
        <f t="shared" si="43"/>
        <v>75165000</v>
      </c>
      <c r="K67" s="106">
        <f t="shared" si="43"/>
        <v>85170983</v>
      </c>
      <c r="L67" s="105">
        <f t="shared" si="43"/>
        <v>40977000</v>
      </c>
      <c r="M67" s="106">
        <f t="shared" si="43"/>
        <v>22471992</v>
      </c>
      <c r="N67" s="105">
        <f t="shared" si="43"/>
        <v>9875000</v>
      </c>
      <c r="O67" s="106">
        <f t="shared" si="43"/>
        <v>8553253</v>
      </c>
      <c r="P67" s="105">
        <f t="shared" si="36"/>
        <v>151633000</v>
      </c>
      <c r="Q67" s="106">
        <f t="shared" si="37"/>
        <v>144607942</v>
      </c>
      <c r="R67" s="61">
        <f t="shared" si="38"/>
        <v>-75.901115259779871</v>
      </c>
      <c r="S67" s="62">
        <f t="shared" si="39"/>
        <v>-61.938162847334588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99.926850485027416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95.297304671024889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277987000</v>
      </c>
      <c r="C69" s="92">
        <v>31407000</v>
      </c>
      <c r="D69" s="92"/>
      <c r="E69" s="92">
        <f>$B69      +$C69      +$D69</f>
        <v>309394000</v>
      </c>
      <c r="F69" s="93">
        <v>309394000</v>
      </c>
      <c r="G69" s="94">
        <v>309394000</v>
      </c>
      <c r="H69" s="93">
        <v>117351000</v>
      </c>
      <c r="I69" s="94">
        <v>161959508</v>
      </c>
      <c r="J69" s="93">
        <v>103184000</v>
      </c>
      <c r="K69" s="94">
        <v>60982203</v>
      </c>
      <c r="L69" s="93">
        <v>27698000</v>
      </c>
      <c r="M69" s="94">
        <v>10616764</v>
      </c>
      <c r="N69" s="93">
        <v>51072000</v>
      </c>
      <c r="O69" s="94">
        <v>47858993</v>
      </c>
      <c r="P69" s="93">
        <f>$H69      +$J69      +$L69      +$N69</f>
        <v>299305000</v>
      </c>
      <c r="Q69" s="94">
        <f>$I69      +$K69      +$M69      +$O69</f>
        <v>281417468</v>
      </c>
      <c r="R69" s="48">
        <f>IF(($L69      =0),0,((($N69      -$L69      )/$L69      )*100))</f>
        <v>84.388764531735134</v>
      </c>
      <c r="S69" s="49">
        <f>IF(($M69      =0),0,((($O69      -$M69      )/$M69      )*100))</f>
        <v>350.78701005315742</v>
      </c>
      <c r="T69" s="48">
        <f>IF(($E69      =0),0,(($P69      /$E69      )*100))</f>
        <v>96.739109355708251</v>
      </c>
      <c r="U69" s="50">
        <f>IF(($E69      =0),0,(($Q69      /$E69      )*100))</f>
        <v>90.957635894684458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277987000</v>
      </c>
      <c r="C71" s="101">
        <f>SUM(C69:C70)</f>
        <v>31407000</v>
      </c>
      <c r="D71" s="101"/>
      <c r="E71" s="101">
        <f>$B71      +$C71      +$D71</f>
        <v>309394000</v>
      </c>
      <c r="F71" s="102">
        <f t="shared" ref="F71:O71" si="44">SUM(F69:F70)</f>
        <v>309394000</v>
      </c>
      <c r="G71" s="103">
        <f t="shared" si="44"/>
        <v>309394000</v>
      </c>
      <c r="H71" s="102">
        <f t="shared" si="44"/>
        <v>117351000</v>
      </c>
      <c r="I71" s="103">
        <f t="shared" si="44"/>
        <v>161959508</v>
      </c>
      <c r="J71" s="102">
        <f t="shared" si="44"/>
        <v>103184000</v>
      </c>
      <c r="K71" s="103">
        <f t="shared" si="44"/>
        <v>60982203</v>
      </c>
      <c r="L71" s="102">
        <f t="shared" si="44"/>
        <v>27698000</v>
      </c>
      <c r="M71" s="103">
        <f t="shared" si="44"/>
        <v>10616764</v>
      </c>
      <c r="N71" s="102">
        <f t="shared" si="44"/>
        <v>51072000</v>
      </c>
      <c r="O71" s="103">
        <f t="shared" si="44"/>
        <v>47858993</v>
      </c>
      <c r="P71" s="102">
        <f>$H71      +$J71      +$L71      +$N71</f>
        <v>299305000</v>
      </c>
      <c r="Q71" s="103">
        <f>$I71      +$K71      +$M71      +$O71</f>
        <v>281417468</v>
      </c>
      <c r="R71" s="57">
        <f>IF(($L71      =0),0,((($N71      -$L71      )/$L71      )*100))</f>
        <v>84.388764531735134</v>
      </c>
      <c r="S71" s="58">
        <f>IF(($M71      =0),0,((($O71      -$M71      )/$M71      )*100))</f>
        <v>350.78701005315742</v>
      </c>
      <c r="T71" s="57">
        <f>IF(($E69      =0),0,(($P69      /$E69      )*100))</f>
        <v>96.739109355708251</v>
      </c>
      <c r="U71" s="59">
        <f>IF($E69   =0,0,($Q69   /$E69 )*100)</f>
        <v>90.957635894684458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277987000</v>
      </c>
      <c r="C72" s="104">
        <f>SUM(C69:C70)</f>
        <v>31407000</v>
      </c>
      <c r="D72" s="104"/>
      <c r="E72" s="104">
        <f>$B72      +$C72      +$D72</f>
        <v>309394000</v>
      </c>
      <c r="F72" s="105">
        <f t="shared" ref="F72:O72" si="45">SUM(F69:F70)</f>
        <v>309394000</v>
      </c>
      <c r="G72" s="106">
        <f t="shared" si="45"/>
        <v>309394000</v>
      </c>
      <c r="H72" s="105">
        <f t="shared" si="45"/>
        <v>117351000</v>
      </c>
      <c r="I72" s="106">
        <f t="shared" si="45"/>
        <v>161959508</v>
      </c>
      <c r="J72" s="105">
        <f t="shared" si="45"/>
        <v>103184000</v>
      </c>
      <c r="K72" s="106">
        <f t="shared" si="45"/>
        <v>60982203</v>
      </c>
      <c r="L72" s="105">
        <f t="shared" si="45"/>
        <v>27698000</v>
      </c>
      <c r="M72" s="106">
        <f t="shared" si="45"/>
        <v>10616764</v>
      </c>
      <c r="N72" s="105">
        <f t="shared" si="45"/>
        <v>51072000</v>
      </c>
      <c r="O72" s="106">
        <f t="shared" si="45"/>
        <v>47858993</v>
      </c>
      <c r="P72" s="105">
        <f>$H72      +$J72      +$L72      +$N72</f>
        <v>299305000</v>
      </c>
      <c r="Q72" s="106">
        <f>$I72      +$K72      +$M72      +$O72</f>
        <v>281417468</v>
      </c>
      <c r="R72" s="61">
        <f>IF(($L72      =0),0,((($N72      -$L72      )/$L72      )*100))</f>
        <v>84.388764531735134</v>
      </c>
      <c r="S72" s="62">
        <f>IF(($M72      =0),0,((($O72      -$M72      )/$M72      )*100))</f>
        <v>350.78701005315742</v>
      </c>
      <c r="T72" s="61">
        <f>IF(($E69      =0),0,(($P69      /$E69      )*100))</f>
        <v>96.739109355708251</v>
      </c>
      <c r="U72" s="65">
        <f>IF($E69   =0,0,($Q69   /$E69 )*100)</f>
        <v>90.957635894684458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443916000</v>
      </c>
      <c r="C73" s="104">
        <f>SUM(C9:C14,C17:C23,C26:C29,C32,C35:C39,C42:C52,C55:C58,C61:C65,C69:C70)</f>
        <v>18222000</v>
      </c>
      <c r="D73" s="104"/>
      <c r="E73" s="104">
        <f>$B73      +$C73      +$D73</f>
        <v>462138000</v>
      </c>
      <c r="F73" s="105">
        <f t="shared" ref="F73:O73" si="46">SUM(F9:F14,F17:F23,F26:F29,F32,F35:F39,F42:F52,F55:F58,F61:F65,F69:F70)</f>
        <v>462138000</v>
      </c>
      <c r="G73" s="106">
        <f t="shared" si="46"/>
        <v>461138000</v>
      </c>
      <c r="H73" s="105">
        <f t="shared" si="46"/>
        <v>142967000</v>
      </c>
      <c r="I73" s="106">
        <f t="shared" si="46"/>
        <v>190371222</v>
      </c>
      <c r="J73" s="105">
        <f t="shared" si="46"/>
        <v>178349000</v>
      </c>
      <c r="K73" s="106">
        <f t="shared" si="46"/>
        <v>146153186</v>
      </c>
      <c r="L73" s="105">
        <f t="shared" si="46"/>
        <v>68675000</v>
      </c>
      <c r="M73" s="106">
        <f t="shared" si="46"/>
        <v>33088756</v>
      </c>
      <c r="N73" s="105">
        <f t="shared" si="46"/>
        <v>60947000</v>
      </c>
      <c r="O73" s="106">
        <f t="shared" si="46"/>
        <v>56412246</v>
      </c>
      <c r="P73" s="105">
        <f>$H73      +$J73      +$L73      +$N73</f>
        <v>450938000</v>
      </c>
      <c r="Q73" s="106">
        <f>$I73      +$K73      +$M73      +$O73</f>
        <v>426025410</v>
      </c>
      <c r="R73" s="61">
        <f>IF(($L73      =0),0,((($N73      -$L73      )/$L73      )*100))</f>
        <v>-11.253003276301419</v>
      </c>
      <c r="S73" s="62">
        <f>IF(($M73      =0),0,((($O73      -$M73      )/$M73      )*100))</f>
        <v>70.487660521296107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97.788080791433359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92.385665462399544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gp85xQLXgdUV/nNhy7MaVSak7XrPQBwpTUx1oHD8P/S6fG05k9/KPQqJJz/Dtw6mxy5EGFfwGqFKhIQu5wqrw==" saltValue="Pv/+6oOmjpPN1AelHA9Y4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2093000</v>
      </c>
      <c r="I10" s="94">
        <v>100000</v>
      </c>
      <c r="J10" s="93">
        <v>167000</v>
      </c>
      <c r="K10" s="94">
        <v>1954211</v>
      </c>
      <c r="L10" s="93">
        <v>268000</v>
      </c>
      <c r="M10" s="94">
        <v>33334</v>
      </c>
      <c r="N10" s="93">
        <v>479000</v>
      </c>
      <c r="O10" s="94">
        <v>995790</v>
      </c>
      <c r="P10" s="93">
        <f t="shared" ref="P10:P15" si="1">$H10      +$J10      +$L10      +$N10</f>
        <v>3007000</v>
      </c>
      <c r="Q10" s="94">
        <f t="shared" ref="Q10:Q15" si="2">$I10      +$K10      +$M10      +$O10</f>
        <v>3083335</v>
      </c>
      <c r="R10" s="48">
        <f t="shared" ref="R10:R15" si="3">IF(($L10      =0),0,((($N10      -$L10      )/$L10      )*100))</f>
        <v>78.731343283582092</v>
      </c>
      <c r="S10" s="49">
        <f t="shared" ref="S10:S15" si="4">IF(($M10      =0),0,((($O10      -$M10      )/$M10      )*100))</f>
        <v>2887.3102537949239</v>
      </c>
      <c r="T10" s="48">
        <f t="shared" ref="T10:T14" si="5">IF(($E10      =0),0,(($P10      /$E10      )*100))</f>
        <v>97</v>
      </c>
      <c r="U10" s="50">
        <f t="shared" ref="U10:U14" si="6">IF(($E10      =0),0,(($Q10      /$E10      )*100))</f>
        <v>99.462419354838701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2093000</v>
      </c>
      <c r="I15" s="97">
        <f t="shared" si="7"/>
        <v>100000</v>
      </c>
      <c r="J15" s="96">
        <f t="shared" si="7"/>
        <v>167000</v>
      </c>
      <c r="K15" s="97">
        <f t="shared" si="7"/>
        <v>1954211</v>
      </c>
      <c r="L15" s="96">
        <f t="shared" si="7"/>
        <v>268000</v>
      </c>
      <c r="M15" s="97">
        <f t="shared" si="7"/>
        <v>33334</v>
      </c>
      <c r="N15" s="96">
        <f t="shared" si="7"/>
        <v>479000</v>
      </c>
      <c r="O15" s="97">
        <f t="shared" si="7"/>
        <v>995790</v>
      </c>
      <c r="P15" s="96">
        <f t="shared" si="1"/>
        <v>3007000</v>
      </c>
      <c r="Q15" s="97">
        <f t="shared" si="2"/>
        <v>3083335</v>
      </c>
      <c r="R15" s="52">
        <f t="shared" si="3"/>
        <v>78.731343283582092</v>
      </c>
      <c r="S15" s="53">
        <f t="shared" si="4"/>
        <v>2887.3102537949239</v>
      </c>
      <c r="T15" s="52">
        <f>IF((SUM($E9:$E13))=0,0,(P15/(SUM($E9:$E13))*100))</f>
        <v>97</v>
      </c>
      <c r="U15" s="54">
        <f>IF((SUM($E9:$E13))=0,0,(Q15/(SUM($E9:$E13))*100))</f>
        <v>99.462419354838701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1370000</v>
      </c>
      <c r="C32" s="92"/>
      <c r="D32" s="92"/>
      <c r="E32" s="92">
        <f>$B32      +$C32      +$D32</f>
        <v>1370000</v>
      </c>
      <c r="F32" s="93">
        <v>1370000</v>
      </c>
      <c r="G32" s="94">
        <v>1370000</v>
      </c>
      <c r="H32" s="93">
        <v>274000</v>
      </c>
      <c r="I32" s="94">
        <v>343000</v>
      </c>
      <c r="J32" s="93"/>
      <c r="K32" s="94">
        <v>616000</v>
      </c>
      <c r="L32" s="93">
        <v>139000</v>
      </c>
      <c r="M32" s="94">
        <v>102750</v>
      </c>
      <c r="N32" s="93">
        <v>268000</v>
      </c>
      <c r="O32" s="94">
        <v>205500</v>
      </c>
      <c r="P32" s="93">
        <f>$H32      +$J32      +$L32      +$N32</f>
        <v>681000</v>
      </c>
      <c r="Q32" s="94">
        <f>$I32      +$K32      +$M32      +$O32</f>
        <v>1267250</v>
      </c>
      <c r="R32" s="48">
        <f>IF(($L32      =0),0,((($N32      -$L32      )/$L32      )*100))</f>
        <v>92.805755395683448</v>
      </c>
      <c r="S32" s="49">
        <f>IF(($M32      =0),0,((($O32      -$M32      )/$M32      )*100))</f>
        <v>100</v>
      </c>
      <c r="T32" s="48">
        <f>IF(($E32      =0),0,(($P32      /$E32      )*100))</f>
        <v>49.708029197080293</v>
      </c>
      <c r="U32" s="50">
        <f>IF(($E32      =0),0,(($Q32      /$E32      )*100))</f>
        <v>92.5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1370000</v>
      </c>
      <c r="C33" s="95">
        <f>C32</f>
        <v>0</v>
      </c>
      <c r="D33" s="95"/>
      <c r="E33" s="95">
        <f>$B33      +$C33      +$D33</f>
        <v>1370000</v>
      </c>
      <c r="F33" s="96">
        <f t="shared" ref="F33:O33" si="17">F32</f>
        <v>1370000</v>
      </c>
      <c r="G33" s="97">
        <f t="shared" si="17"/>
        <v>1370000</v>
      </c>
      <c r="H33" s="96">
        <f t="shared" si="17"/>
        <v>274000</v>
      </c>
      <c r="I33" s="97">
        <f t="shared" si="17"/>
        <v>343000</v>
      </c>
      <c r="J33" s="96">
        <f t="shared" si="17"/>
        <v>0</v>
      </c>
      <c r="K33" s="97">
        <f t="shared" si="17"/>
        <v>616000</v>
      </c>
      <c r="L33" s="96">
        <f t="shared" si="17"/>
        <v>139000</v>
      </c>
      <c r="M33" s="97">
        <f t="shared" si="17"/>
        <v>102750</v>
      </c>
      <c r="N33" s="96">
        <f t="shared" si="17"/>
        <v>268000</v>
      </c>
      <c r="O33" s="97">
        <f t="shared" si="17"/>
        <v>205500</v>
      </c>
      <c r="P33" s="96">
        <f>$H33      +$J33      +$L33      +$N33</f>
        <v>681000</v>
      </c>
      <c r="Q33" s="97">
        <f>$I33      +$K33      +$M33      +$O33</f>
        <v>1267250</v>
      </c>
      <c r="R33" s="52">
        <f>IF(($L33      =0),0,((($N33      -$L33      )/$L33      )*100))</f>
        <v>92.805755395683448</v>
      </c>
      <c r="S33" s="53">
        <f>IF(($M33      =0),0,((($O33      -$M33      )/$M33      )*100))</f>
        <v>100</v>
      </c>
      <c r="T33" s="52">
        <f>IF($E33   =0,0,($P33   /$E33   )*100)</f>
        <v>49.708029197080293</v>
      </c>
      <c r="U33" s="54">
        <f>IF($E33   =0,0,($Q33   /$E33   )*100)</f>
        <v>92.5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32800000</v>
      </c>
      <c r="C35" s="92"/>
      <c r="D35" s="92"/>
      <c r="E35" s="92">
        <f t="shared" ref="E35:E40" si="18">$B35      +$C35      +$D35</f>
        <v>32800000</v>
      </c>
      <c r="F35" s="93">
        <v>32800000</v>
      </c>
      <c r="G35" s="94">
        <v>32800000</v>
      </c>
      <c r="H35" s="93"/>
      <c r="I35" s="94"/>
      <c r="J35" s="93">
        <v>18649000</v>
      </c>
      <c r="K35" s="94">
        <v>14499745</v>
      </c>
      <c r="L35" s="93"/>
      <c r="M35" s="94"/>
      <c r="N35" s="93">
        <v>9671000</v>
      </c>
      <c r="O35" s="94">
        <v>10258288</v>
      </c>
      <c r="P35" s="93">
        <f t="shared" ref="P35:P40" si="19">$H35      +$J35      +$L35      +$N35</f>
        <v>28320000</v>
      </c>
      <c r="Q35" s="94">
        <f t="shared" ref="Q35:Q40" si="20">$I35      +$K35      +$M35      +$O35</f>
        <v>24758033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86.341463414634148</v>
      </c>
      <c r="U35" s="50">
        <f t="shared" ref="U35:U39" si="24">IF(($E35      =0),0,(($Q35      /$E35      )*100))</f>
        <v>75.481807926829276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236000</v>
      </c>
      <c r="C36" s="92">
        <v>-100000</v>
      </c>
      <c r="D36" s="92"/>
      <c r="E36" s="92">
        <f t="shared" si="18"/>
        <v>136000</v>
      </c>
      <c r="F36" s="93">
        <v>136000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33036000</v>
      </c>
      <c r="C40" s="95">
        <f>SUM(C35:C39)</f>
        <v>-100000</v>
      </c>
      <c r="D40" s="95"/>
      <c r="E40" s="95">
        <f t="shared" si="18"/>
        <v>32936000</v>
      </c>
      <c r="F40" s="96">
        <f t="shared" ref="F40:O40" si="25">SUM(F35:F39)</f>
        <v>32936000</v>
      </c>
      <c r="G40" s="97">
        <f t="shared" si="25"/>
        <v>32800000</v>
      </c>
      <c r="H40" s="96">
        <f t="shared" si="25"/>
        <v>0</v>
      </c>
      <c r="I40" s="97">
        <f t="shared" si="25"/>
        <v>0</v>
      </c>
      <c r="J40" s="96">
        <f t="shared" si="25"/>
        <v>18649000</v>
      </c>
      <c r="K40" s="97">
        <f t="shared" si="25"/>
        <v>14499745</v>
      </c>
      <c r="L40" s="96">
        <f t="shared" si="25"/>
        <v>0</v>
      </c>
      <c r="M40" s="97">
        <f t="shared" si="25"/>
        <v>0</v>
      </c>
      <c r="N40" s="96">
        <f t="shared" si="25"/>
        <v>9671000</v>
      </c>
      <c r="O40" s="97">
        <f t="shared" si="25"/>
        <v>10258288</v>
      </c>
      <c r="P40" s="96">
        <f t="shared" si="19"/>
        <v>28320000</v>
      </c>
      <c r="Q40" s="97">
        <f t="shared" si="20"/>
        <v>24758033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86.341463414634148</v>
      </c>
      <c r="U40" s="54">
        <f>IF((+$E35+$E38) =0,0,(Q40   /(+$E35+$E38) )*100)</f>
        <v>75.481807926829276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38490000</v>
      </c>
      <c r="C52" s="92"/>
      <c r="D52" s="92"/>
      <c r="E52" s="92">
        <f t="shared" si="26"/>
        <v>38490000</v>
      </c>
      <c r="F52" s="93">
        <v>38490000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38490000</v>
      </c>
      <c r="C53" s="95">
        <f>SUM(C42:C52)</f>
        <v>0</v>
      </c>
      <c r="D53" s="95"/>
      <c r="E53" s="95">
        <f t="shared" si="26"/>
        <v>38490000</v>
      </c>
      <c r="F53" s="96">
        <f t="shared" ref="F53:O53" si="33">SUM(F42:F52)</f>
        <v>38490000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75996000</v>
      </c>
      <c r="C67" s="104">
        <f>SUM(C9:C14,C17:C23,C26:C29,C32,C35:C39,C42:C52,C55:C58,C61:C65)</f>
        <v>-100000</v>
      </c>
      <c r="D67" s="104"/>
      <c r="E67" s="104">
        <f t="shared" si="35"/>
        <v>75896000</v>
      </c>
      <c r="F67" s="105">
        <f t="shared" ref="F67:O67" si="43">SUM(F9:F14,F17:F23,F26:F29,F32,F35:F39,F42:F52,F55:F58,F61:F65)</f>
        <v>75896000</v>
      </c>
      <c r="G67" s="106">
        <f t="shared" si="43"/>
        <v>37270000</v>
      </c>
      <c r="H67" s="105">
        <f t="shared" si="43"/>
        <v>2367000</v>
      </c>
      <c r="I67" s="106">
        <f t="shared" si="43"/>
        <v>443000</v>
      </c>
      <c r="J67" s="105">
        <f t="shared" si="43"/>
        <v>18816000</v>
      </c>
      <c r="K67" s="106">
        <f t="shared" si="43"/>
        <v>17069956</v>
      </c>
      <c r="L67" s="105">
        <f t="shared" si="43"/>
        <v>407000</v>
      </c>
      <c r="M67" s="106">
        <f t="shared" si="43"/>
        <v>136084</v>
      </c>
      <c r="N67" s="105">
        <f t="shared" si="43"/>
        <v>10418000</v>
      </c>
      <c r="O67" s="106">
        <f t="shared" si="43"/>
        <v>11459578</v>
      </c>
      <c r="P67" s="105">
        <f t="shared" si="36"/>
        <v>32008000</v>
      </c>
      <c r="Q67" s="106">
        <f t="shared" si="37"/>
        <v>29108618</v>
      </c>
      <c r="R67" s="61">
        <f t="shared" si="38"/>
        <v>2459.7051597051595</v>
      </c>
      <c r="S67" s="62">
        <f t="shared" si="39"/>
        <v>8320.9591134887269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85.881405956533413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78.102006976120208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39129000</v>
      </c>
      <c r="C69" s="92">
        <v>-2617000</v>
      </c>
      <c r="D69" s="92"/>
      <c r="E69" s="92">
        <f>$B69      +$C69      +$D69</f>
        <v>36512000</v>
      </c>
      <c r="F69" s="93">
        <v>36512000</v>
      </c>
      <c r="G69" s="94">
        <v>36512000</v>
      </c>
      <c r="H69" s="93">
        <v>3140000</v>
      </c>
      <c r="I69" s="94">
        <v>2582143</v>
      </c>
      <c r="J69" s="93">
        <v>2127000</v>
      </c>
      <c r="K69" s="94">
        <v>3945610</v>
      </c>
      <c r="L69" s="93">
        <v>2385000</v>
      </c>
      <c r="M69" s="94"/>
      <c r="N69" s="93">
        <v>6937000</v>
      </c>
      <c r="O69" s="94">
        <v>5485754</v>
      </c>
      <c r="P69" s="93">
        <f>$H69      +$J69      +$L69      +$N69</f>
        <v>14589000</v>
      </c>
      <c r="Q69" s="94">
        <f>$I69      +$K69      +$M69      +$O69</f>
        <v>12013507</v>
      </c>
      <c r="R69" s="48">
        <f>IF(($L69      =0),0,((($N69      -$L69      )/$L69      )*100))</f>
        <v>190.8595387840671</v>
      </c>
      <c r="S69" s="49">
        <f>IF(($M69      =0),0,((($O69      -$M69      )/$M69      )*100))</f>
        <v>0</v>
      </c>
      <c r="T69" s="48">
        <f>IF(($E69      =0),0,(($P69      /$E69      )*100))</f>
        <v>39.956726555652935</v>
      </c>
      <c r="U69" s="50">
        <f>IF(($E69      =0),0,(($Q69      /$E69      )*100))</f>
        <v>32.902900416301492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39129000</v>
      </c>
      <c r="C71" s="101">
        <f>SUM(C69:C70)</f>
        <v>-2617000</v>
      </c>
      <c r="D71" s="101"/>
      <c r="E71" s="101">
        <f>$B71      +$C71      +$D71</f>
        <v>36512000</v>
      </c>
      <c r="F71" s="102">
        <f t="shared" ref="F71:O71" si="44">SUM(F69:F70)</f>
        <v>36512000</v>
      </c>
      <c r="G71" s="103">
        <f t="shared" si="44"/>
        <v>36512000</v>
      </c>
      <c r="H71" s="102">
        <f t="shared" si="44"/>
        <v>3140000</v>
      </c>
      <c r="I71" s="103">
        <f t="shared" si="44"/>
        <v>2582143</v>
      </c>
      <c r="J71" s="102">
        <f t="shared" si="44"/>
        <v>2127000</v>
      </c>
      <c r="K71" s="103">
        <f t="shared" si="44"/>
        <v>3945610</v>
      </c>
      <c r="L71" s="102">
        <f t="shared" si="44"/>
        <v>2385000</v>
      </c>
      <c r="M71" s="103">
        <f t="shared" si="44"/>
        <v>0</v>
      </c>
      <c r="N71" s="102">
        <f t="shared" si="44"/>
        <v>6937000</v>
      </c>
      <c r="O71" s="103">
        <f t="shared" si="44"/>
        <v>5485754</v>
      </c>
      <c r="P71" s="102">
        <f>$H71      +$J71      +$L71      +$N71</f>
        <v>14589000</v>
      </c>
      <c r="Q71" s="103">
        <f>$I71      +$K71      +$M71      +$O71</f>
        <v>12013507</v>
      </c>
      <c r="R71" s="57">
        <f>IF(($L71      =0),0,((($N71      -$L71      )/$L71      )*100))</f>
        <v>190.8595387840671</v>
      </c>
      <c r="S71" s="58">
        <f>IF(($M71      =0),0,((($O71      -$M71      )/$M71      )*100))</f>
        <v>0</v>
      </c>
      <c r="T71" s="57">
        <f>IF(($E69      =0),0,(($P69      /$E69      )*100))</f>
        <v>39.956726555652935</v>
      </c>
      <c r="U71" s="59">
        <f>IF($E69   =0,0,($Q69   /$E69 )*100)</f>
        <v>32.902900416301492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39129000</v>
      </c>
      <c r="C72" s="104">
        <f>SUM(C69:C70)</f>
        <v>-2617000</v>
      </c>
      <c r="D72" s="104"/>
      <c r="E72" s="104">
        <f>$B72      +$C72      +$D72</f>
        <v>36512000</v>
      </c>
      <c r="F72" s="105">
        <f t="shared" ref="F72:O72" si="45">SUM(F69:F70)</f>
        <v>36512000</v>
      </c>
      <c r="G72" s="106">
        <f t="shared" si="45"/>
        <v>36512000</v>
      </c>
      <c r="H72" s="105">
        <f t="shared" si="45"/>
        <v>3140000</v>
      </c>
      <c r="I72" s="106">
        <f t="shared" si="45"/>
        <v>2582143</v>
      </c>
      <c r="J72" s="105">
        <f t="shared" si="45"/>
        <v>2127000</v>
      </c>
      <c r="K72" s="106">
        <f t="shared" si="45"/>
        <v>3945610</v>
      </c>
      <c r="L72" s="105">
        <f t="shared" si="45"/>
        <v>2385000</v>
      </c>
      <c r="M72" s="106">
        <f t="shared" si="45"/>
        <v>0</v>
      </c>
      <c r="N72" s="105">
        <f t="shared" si="45"/>
        <v>6937000</v>
      </c>
      <c r="O72" s="106">
        <f t="shared" si="45"/>
        <v>5485754</v>
      </c>
      <c r="P72" s="105">
        <f>$H72      +$J72      +$L72      +$N72</f>
        <v>14589000</v>
      </c>
      <c r="Q72" s="106">
        <f>$I72      +$K72      +$M72      +$O72</f>
        <v>12013507</v>
      </c>
      <c r="R72" s="61">
        <f>IF(($L72      =0),0,((($N72      -$L72      )/$L72      )*100))</f>
        <v>190.8595387840671</v>
      </c>
      <c r="S72" s="62">
        <f>IF(($M72      =0),0,((($O72      -$M72      )/$M72      )*100))</f>
        <v>0</v>
      </c>
      <c r="T72" s="61">
        <f>IF(($E69      =0),0,(($P69      /$E69      )*100))</f>
        <v>39.956726555652935</v>
      </c>
      <c r="U72" s="65">
        <f>IF($E69   =0,0,($Q69   /$E69 )*100)</f>
        <v>32.902900416301492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115125000</v>
      </c>
      <c r="C73" s="104">
        <f>SUM(C9:C14,C17:C23,C26:C29,C32,C35:C39,C42:C52,C55:C58,C61:C65,C69:C70)</f>
        <v>-2717000</v>
      </c>
      <c r="D73" s="104"/>
      <c r="E73" s="104">
        <f>$B73      +$C73      +$D73</f>
        <v>112408000</v>
      </c>
      <c r="F73" s="105">
        <f t="shared" ref="F73:O73" si="46">SUM(F9:F14,F17:F23,F26:F29,F32,F35:F39,F42:F52,F55:F58,F61:F65,F69:F70)</f>
        <v>112408000</v>
      </c>
      <c r="G73" s="106">
        <f t="shared" si="46"/>
        <v>73782000</v>
      </c>
      <c r="H73" s="105">
        <f t="shared" si="46"/>
        <v>5507000</v>
      </c>
      <c r="I73" s="106">
        <f t="shared" si="46"/>
        <v>3025143</v>
      </c>
      <c r="J73" s="105">
        <f t="shared" si="46"/>
        <v>20943000</v>
      </c>
      <c r="K73" s="106">
        <f t="shared" si="46"/>
        <v>21015566</v>
      </c>
      <c r="L73" s="105">
        <f t="shared" si="46"/>
        <v>2792000</v>
      </c>
      <c r="M73" s="106">
        <f t="shared" si="46"/>
        <v>136084</v>
      </c>
      <c r="N73" s="105">
        <f t="shared" si="46"/>
        <v>17355000</v>
      </c>
      <c r="O73" s="106">
        <f t="shared" si="46"/>
        <v>16945332</v>
      </c>
      <c r="P73" s="105">
        <f>$H73      +$J73      +$L73      +$N73</f>
        <v>46597000</v>
      </c>
      <c r="Q73" s="106">
        <f>$I73      +$K73      +$M73      +$O73</f>
        <v>41122125</v>
      </c>
      <c r="R73" s="61">
        <f>IF(($L73      =0),0,((($N73      -$L73      )/$L73      )*100))</f>
        <v>521.59742120343844</v>
      </c>
      <c r="S73" s="62">
        <f>IF(($M73      =0),0,((($O73      -$M73      )/$M73      )*100))</f>
        <v>12352.111930866229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63.15497004689491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55.734630397657966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nJbtC+CBZQu5gfVRxpbwu3psufkMxBC7y7KdoLyNgTL5WsEfXXv+ztcjPg9KeBM3PIj1UApLSZNab6+lVcU8A==" saltValue="RthmNOgM/+ieU1HJcQOh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629000</v>
      </c>
      <c r="I10" s="94">
        <v>38851</v>
      </c>
      <c r="J10" s="93">
        <v>34000</v>
      </c>
      <c r="K10" s="94">
        <v>69878</v>
      </c>
      <c r="L10" s="93">
        <v>87000</v>
      </c>
      <c r="M10" s="94">
        <v>451326</v>
      </c>
      <c r="N10" s="93">
        <v>518000</v>
      </c>
      <c r="O10" s="94">
        <v>213168</v>
      </c>
      <c r="P10" s="93">
        <f t="shared" ref="P10:P15" si="1">$H10      +$J10      +$L10      +$N10</f>
        <v>1268000</v>
      </c>
      <c r="Q10" s="94">
        <f t="shared" ref="Q10:Q15" si="2">$I10      +$K10      +$M10      +$O10</f>
        <v>773223</v>
      </c>
      <c r="R10" s="48">
        <f t="shared" ref="R10:R15" si="3">IF(($L10      =0),0,((($N10      -$L10      )/$L10      )*100))</f>
        <v>495.40229885057465</v>
      </c>
      <c r="S10" s="49">
        <f t="shared" ref="S10:S15" si="4">IF(($M10      =0),0,((($O10      -$M10      )/$M10      )*100))</f>
        <v>-52.768508794086756</v>
      </c>
      <c r="T10" s="48">
        <f t="shared" ref="T10:T14" si="5">IF(($E10      =0),0,(($P10      /$E10      )*100))</f>
        <v>74.588235294117638</v>
      </c>
      <c r="U10" s="50">
        <f t="shared" ref="U10:U14" si="6">IF(($E10      =0),0,(($Q10      /$E10      )*100))</f>
        <v>45.483705882352943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629000</v>
      </c>
      <c r="I15" s="97">
        <f t="shared" si="7"/>
        <v>38851</v>
      </c>
      <c r="J15" s="96">
        <f t="shared" si="7"/>
        <v>34000</v>
      </c>
      <c r="K15" s="97">
        <f t="shared" si="7"/>
        <v>69878</v>
      </c>
      <c r="L15" s="96">
        <f t="shared" si="7"/>
        <v>87000</v>
      </c>
      <c r="M15" s="97">
        <f t="shared" si="7"/>
        <v>451326</v>
      </c>
      <c r="N15" s="96">
        <f t="shared" si="7"/>
        <v>518000</v>
      </c>
      <c r="O15" s="97">
        <f t="shared" si="7"/>
        <v>213168</v>
      </c>
      <c r="P15" s="96">
        <f t="shared" si="1"/>
        <v>1268000</v>
      </c>
      <c r="Q15" s="97">
        <f t="shared" si="2"/>
        <v>773223</v>
      </c>
      <c r="R15" s="52">
        <f t="shared" si="3"/>
        <v>495.40229885057465</v>
      </c>
      <c r="S15" s="53">
        <f t="shared" si="4"/>
        <v>-52.768508794086756</v>
      </c>
      <c r="T15" s="52">
        <f>IF((SUM($E9:$E13))=0,0,(P15/(SUM($E9:$E13))*100))</f>
        <v>74.588235294117638</v>
      </c>
      <c r="U15" s="54">
        <f>IF((SUM($E9:$E13))=0,0,(Q15/(SUM($E9:$E13))*100))</f>
        <v>45.483705882352943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7600000</v>
      </c>
      <c r="D20" s="92"/>
      <c r="E20" s="92">
        <f t="shared" si="8"/>
        <v>7600000</v>
      </c>
      <c r="F20" s="93">
        <v>7600000</v>
      </c>
      <c r="G20" s="94">
        <v>7600000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7600000</v>
      </c>
      <c r="D24" s="95"/>
      <c r="E24" s="95">
        <f t="shared" si="8"/>
        <v>7600000</v>
      </c>
      <c r="F24" s="96">
        <f t="shared" ref="F24:O24" si="15">SUM(F17:F23)</f>
        <v>7600000</v>
      </c>
      <c r="G24" s="97">
        <f t="shared" si="15"/>
        <v>7600000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1035000</v>
      </c>
      <c r="C32" s="92"/>
      <c r="D32" s="92"/>
      <c r="E32" s="92">
        <f>$B32      +$C32      +$D32</f>
        <v>1035000</v>
      </c>
      <c r="F32" s="93">
        <v>1035000</v>
      </c>
      <c r="G32" s="94">
        <v>1035000</v>
      </c>
      <c r="H32" s="93"/>
      <c r="I32" s="94"/>
      <c r="J32" s="93">
        <v>133000</v>
      </c>
      <c r="K32" s="94">
        <v>269750</v>
      </c>
      <c r="L32" s="93">
        <v>441000</v>
      </c>
      <c r="M32" s="94">
        <v>441050</v>
      </c>
      <c r="N32" s="93">
        <v>325000</v>
      </c>
      <c r="O32" s="94">
        <v>182650</v>
      </c>
      <c r="P32" s="93">
        <f>$H32      +$J32      +$L32      +$N32</f>
        <v>899000</v>
      </c>
      <c r="Q32" s="94">
        <f>$I32      +$K32      +$M32      +$O32</f>
        <v>893450</v>
      </c>
      <c r="R32" s="48">
        <f>IF(($L32      =0),0,((($N32      -$L32      )/$L32      )*100))</f>
        <v>-26.303854875283445</v>
      </c>
      <c r="S32" s="49">
        <f>IF(($M32      =0),0,((($O32      -$M32      )/$M32      )*100))</f>
        <v>-58.587461739031852</v>
      </c>
      <c r="T32" s="48">
        <f>IF(($E32      =0),0,(($P32      /$E32      )*100))</f>
        <v>86.859903381642511</v>
      </c>
      <c r="U32" s="50">
        <f>IF(($E32      =0),0,(($Q32      /$E32      )*100))</f>
        <v>86.323671497584542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1035000</v>
      </c>
      <c r="C33" s="95">
        <f>C32</f>
        <v>0</v>
      </c>
      <c r="D33" s="95"/>
      <c r="E33" s="95">
        <f>$B33      +$C33      +$D33</f>
        <v>1035000</v>
      </c>
      <c r="F33" s="96">
        <f t="shared" ref="F33:O33" si="17">F32</f>
        <v>1035000</v>
      </c>
      <c r="G33" s="97">
        <f t="shared" si="17"/>
        <v>1035000</v>
      </c>
      <c r="H33" s="96">
        <f t="shared" si="17"/>
        <v>0</v>
      </c>
      <c r="I33" s="97">
        <f t="shared" si="17"/>
        <v>0</v>
      </c>
      <c r="J33" s="96">
        <f t="shared" si="17"/>
        <v>133000</v>
      </c>
      <c r="K33" s="97">
        <f t="shared" si="17"/>
        <v>269750</v>
      </c>
      <c r="L33" s="96">
        <f t="shared" si="17"/>
        <v>441000</v>
      </c>
      <c r="M33" s="97">
        <f t="shared" si="17"/>
        <v>441050</v>
      </c>
      <c r="N33" s="96">
        <f t="shared" si="17"/>
        <v>325000</v>
      </c>
      <c r="O33" s="97">
        <f t="shared" si="17"/>
        <v>182650</v>
      </c>
      <c r="P33" s="96">
        <f>$H33      +$J33      +$L33      +$N33</f>
        <v>899000</v>
      </c>
      <c r="Q33" s="97">
        <f>$I33      +$K33      +$M33      +$O33</f>
        <v>893450</v>
      </c>
      <c r="R33" s="52">
        <f>IF(($L33      =0),0,((($N33      -$L33      )/$L33      )*100))</f>
        <v>-26.303854875283445</v>
      </c>
      <c r="S33" s="53">
        <f>IF(($M33      =0),0,((($O33      -$M33      )/$M33      )*100))</f>
        <v>-58.587461739031852</v>
      </c>
      <c r="T33" s="52">
        <f>IF($E33   =0,0,($P33   /$E33   )*100)</f>
        <v>86.859903381642511</v>
      </c>
      <c r="U33" s="54">
        <f>IF($E33   =0,0,($Q33   /$E33   )*100)</f>
        <v>86.323671497584542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12063000</v>
      </c>
      <c r="C36" s="92">
        <v>-2110000</v>
      </c>
      <c r="D36" s="92"/>
      <c r="E36" s="92">
        <f t="shared" si="18"/>
        <v>9953000</v>
      </c>
      <c r="F36" s="93">
        <v>9953000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12063000</v>
      </c>
      <c r="C40" s="95">
        <f>SUM(C35:C39)</f>
        <v>-2110000</v>
      </c>
      <c r="D40" s="95"/>
      <c r="E40" s="95">
        <f t="shared" si="18"/>
        <v>9953000</v>
      </c>
      <c r="F40" s="96">
        <f t="shared" ref="F40:O40" si="25">SUM(F35:F39)</f>
        <v>9953000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31226000</v>
      </c>
      <c r="C52" s="92"/>
      <c r="D52" s="92"/>
      <c r="E52" s="92">
        <f t="shared" si="26"/>
        <v>31226000</v>
      </c>
      <c r="F52" s="93">
        <v>31226000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31226000</v>
      </c>
      <c r="C53" s="95">
        <f>SUM(C42:C52)</f>
        <v>0</v>
      </c>
      <c r="D53" s="95"/>
      <c r="E53" s="95">
        <f t="shared" si="26"/>
        <v>31226000</v>
      </c>
      <c r="F53" s="96">
        <f t="shared" ref="F53:O53" si="33">SUM(F42:F52)</f>
        <v>31226000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46024000</v>
      </c>
      <c r="C67" s="104">
        <f>SUM(C9:C14,C17:C23,C26:C29,C32,C35:C39,C42:C52,C55:C58,C61:C65)</f>
        <v>5490000</v>
      </c>
      <c r="D67" s="104"/>
      <c r="E67" s="104">
        <f t="shared" si="35"/>
        <v>51514000</v>
      </c>
      <c r="F67" s="105">
        <f t="shared" ref="F67:O67" si="43">SUM(F9:F14,F17:F23,F26:F29,F32,F35:F39,F42:F52,F55:F58,F61:F65)</f>
        <v>51514000</v>
      </c>
      <c r="G67" s="106">
        <f t="shared" si="43"/>
        <v>10335000</v>
      </c>
      <c r="H67" s="105">
        <f t="shared" si="43"/>
        <v>629000</v>
      </c>
      <c r="I67" s="106">
        <f t="shared" si="43"/>
        <v>38851</v>
      </c>
      <c r="J67" s="105">
        <f t="shared" si="43"/>
        <v>167000</v>
      </c>
      <c r="K67" s="106">
        <f t="shared" si="43"/>
        <v>339628</v>
      </c>
      <c r="L67" s="105">
        <f t="shared" si="43"/>
        <v>528000</v>
      </c>
      <c r="M67" s="106">
        <f t="shared" si="43"/>
        <v>892376</v>
      </c>
      <c r="N67" s="105">
        <f t="shared" si="43"/>
        <v>843000</v>
      </c>
      <c r="O67" s="106">
        <f t="shared" si="43"/>
        <v>395818</v>
      </c>
      <c r="P67" s="105">
        <f t="shared" si="36"/>
        <v>2167000</v>
      </c>
      <c r="Q67" s="106">
        <f t="shared" si="37"/>
        <v>1666673</v>
      </c>
      <c r="R67" s="61">
        <f t="shared" si="38"/>
        <v>59.659090909090907</v>
      </c>
      <c r="S67" s="62">
        <f t="shared" si="39"/>
        <v>-55.644481698297575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20.96758587324625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16.126492501209484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51720000</v>
      </c>
      <c r="C69" s="92">
        <v>4541000</v>
      </c>
      <c r="D69" s="92"/>
      <c r="E69" s="92">
        <f>$B69      +$C69      +$D69</f>
        <v>56261000</v>
      </c>
      <c r="F69" s="93">
        <v>56261000</v>
      </c>
      <c r="G69" s="94">
        <v>56261000</v>
      </c>
      <c r="H69" s="93">
        <v>9977000</v>
      </c>
      <c r="I69" s="94">
        <v>13965253</v>
      </c>
      <c r="J69" s="93">
        <v>31836000</v>
      </c>
      <c r="K69" s="94">
        <v>38425106</v>
      </c>
      <c r="L69" s="93">
        <v>2739000</v>
      </c>
      <c r="M69" s="94">
        <v>161554</v>
      </c>
      <c r="N69" s="93">
        <v>11295000</v>
      </c>
      <c r="O69" s="94">
        <v>1085634</v>
      </c>
      <c r="P69" s="93">
        <f>$H69      +$J69      +$L69      +$N69</f>
        <v>55847000</v>
      </c>
      <c r="Q69" s="94">
        <f>$I69      +$K69      +$M69      +$O69</f>
        <v>53637547</v>
      </c>
      <c r="R69" s="48">
        <f>IF(($L69      =0),0,((($N69      -$L69      )/$L69      )*100))</f>
        <v>312.37677984665936</v>
      </c>
      <c r="S69" s="49">
        <f>IF(($M69      =0),0,((($O69      -$M69      )/$M69      )*100))</f>
        <v>571.99450338586473</v>
      </c>
      <c r="T69" s="48">
        <f>IF(($E69      =0),0,(($P69      /$E69      )*100))</f>
        <v>99.264143900748309</v>
      </c>
      <c r="U69" s="50">
        <f>IF(($E69      =0),0,(($Q69      /$E69      )*100))</f>
        <v>95.336995432004414</v>
      </c>
      <c r="V69" s="93">
        <v>15814000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51720000</v>
      </c>
      <c r="C71" s="101">
        <f>SUM(C69:C70)</f>
        <v>4541000</v>
      </c>
      <c r="D71" s="101"/>
      <c r="E71" s="101">
        <f>$B71      +$C71      +$D71</f>
        <v>56261000</v>
      </c>
      <c r="F71" s="102">
        <f t="shared" ref="F71:O71" si="44">SUM(F69:F70)</f>
        <v>56261000</v>
      </c>
      <c r="G71" s="103">
        <f t="shared" si="44"/>
        <v>56261000</v>
      </c>
      <c r="H71" s="102">
        <f t="shared" si="44"/>
        <v>9977000</v>
      </c>
      <c r="I71" s="103">
        <f t="shared" si="44"/>
        <v>13965253</v>
      </c>
      <c r="J71" s="102">
        <f t="shared" si="44"/>
        <v>31836000</v>
      </c>
      <c r="K71" s="103">
        <f t="shared" si="44"/>
        <v>38425106</v>
      </c>
      <c r="L71" s="102">
        <f t="shared" si="44"/>
        <v>2739000</v>
      </c>
      <c r="M71" s="103">
        <f t="shared" si="44"/>
        <v>161554</v>
      </c>
      <c r="N71" s="102">
        <f t="shared" si="44"/>
        <v>11295000</v>
      </c>
      <c r="O71" s="103">
        <f t="shared" si="44"/>
        <v>1085634</v>
      </c>
      <c r="P71" s="102">
        <f>$H71      +$J71      +$L71      +$N71</f>
        <v>55847000</v>
      </c>
      <c r="Q71" s="103">
        <f>$I71      +$K71      +$M71      +$O71</f>
        <v>53637547</v>
      </c>
      <c r="R71" s="57">
        <f>IF(($L71      =0),0,((($N71      -$L71      )/$L71      )*100))</f>
        <v>312.37677984665936</v>
      </c>
      <c r="S71" s="58">
        <f>IF(($M71      =0),0,((($O71      -$M71      )/$M71      )*100))</f>
        <v>571.99450338586473</v>
      </c>
      <c r="T71" s="57">
        <f>IF(($E69      =0),0,(($P69      /$E69      )*100))</f>
        <v>99.264143900748309</v>
      </c>
      <c r="U71" s="59">
        <f>IF($E69   =0,0,($Q69   /$E69 )*100)</f>
        <v>95.336995432004414</v>
      </c>
      <c r="V71" s="102">
        <f>SUM(V69:V70)</f>
        <v>15814000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51720000</v>
      </c>
      <c r="C72" s="104">
        <f>SUM(C69:C70)</f>
        <v>4541000</v>
      </c>
      <c r="D72" s="104"/>
      <c r="E72" s="104">
        <f>$B72      +$C72      +$D72</f>
        <v>56261000</v>
      </c>
      <c r="F72" s="105">
        <f t="shared" ref="F72:O72" si="45">SUM(F69:F70)</f>
        <v>56261000</v>
      </c>
      <c r="G72" s="106">
        <f t="shared" si="45"/>
        <v>56261000</v>
      </c>
      <c r="H72" s="105">
        <f t="shared" si="45"/>
        <v>9977000</v>
      </c>
      <c r="I72" s="106">
        <f t="shared" si="45"/>
        <v>13965253</v>
      </c>
      <c r="J72" s="105">
        <f t="shared" si="45"/>
        <v>31836000</v>
      </c>
      <c r="K72" s="106">
        <f t="shared" si="45"/>
        <v>38425106</v>
      </c>
      <c r="L72" s="105">
        <f t="shared" si="45"/>
        <v>2739000</v>
      </c>
      <c r="M72" s="106">
        <f t="shared" si="45"/>
        <v>161554</v>
      </c>
      <c r="N72" s="105">
        <f t="shared" si="45"/>
        <v>11295000</v>
      </c>
      <c r="O72" s="106">
        <f t="shared" si="45"/>
        <v>1085634</v>
      </c>
      <c r="P72" s="105">
        <f>$H72      +$J72      +$L72      +$N72</f>
        <v>55847000</v>
      </c>
      <c r="Q72" s="106">
        <f>$I72      +$K72      +$M72      +$O72</f>
        <v>53637547</v>
      </c>
      <c r="R72" s="61">
        <f>IF(($L72      =0),0,((($N72      -$L72      )/$L72      )*100))</f>
        <v>312.37677984665936</v>
      </c>
      <c r="S72" s="62">
        <f>IF(($M72      =0),0,((($O72      -$M72      )/$M72      )*100))</f>
        <v>571.99450338586473</v>
      </c>
      <c r="T72" s="61">
        <f>IF(($E69      =0),0,(($P69      /$E69      )*100))</f>
        <v>99.264143900748309</v>
      </c>
      <c r="U72" s="65">
        <f>IF($E69   =0,0,($Q69   /$E69 )*100)</f>
        <v>95.336995432004414</v>
      </c>
      <c r="V72" s="105">
        <f>SUM(V69:V70)</f>
        <v>15814000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97744000</v>
      </c>
      <c r="C73" s="104">
        <f>SUM(C9:C14,C17:C23,C26:C29,C32,C35:C39,C42:C52,C55:C58,C61:C65,C69:C70)</f>
        <v>10031000</v>
      </c>
      <c r="D73" s="104"/>
      <c r="E73" s="104">
        <f>$B73      +$C73      +$D73</f>
        <v>107775000</v>
      </c>
      <c r="F73" s="105">
        <f t="shared" ref="F73:O73" si="46">SUM(F9:F14,F17:F23,F26:F29,F32,F35:F39,F42:F52,F55:F58,F61:F65,F69:F70)</f>
        <v>107775000</v>
      </c>
      <c r="G73" s="106">
        <f t="shared" si="46"/>
        <v>66596000</v>
      </c>
      <c r="H73" s="105">
        <f t="shared" si="46"/>
        <v>10606000</v>
      </c>
      <c r="I73" s="106">
        <f t="shared" si="46"/>
        <v>14004104</v>
      </c>
      <c r="J73" s="105">
        <f t="shared" si="46"/>
        <v>32003000</v>
      </c>
      <c r="K73" s="106">
        <f t="shared" si="46"/>
        <v>38764734</v>
      </c>
      <c r="L73" s="105">
        <f t="shared" si="46"/>
        <v>3267000</v>
      </c>
      <c r="M73" s="106">
        <f t="shared" si="46"/>
        <v>1053930</v>
      </c>
      <c r="N73" s="105">
        <f t="shared" si="46"/>
        <v>12138000</v>
      </c>
      <c r="O73" s="106">
        <f t="shared" si="46"/>
        <v>1481452</v>
      </c>
      <c r="P73" s="105">
        <f>$H73      +$J73      +$L73      +$N73</f>
        <v>58014000</v>
      </c>
      <c r="Q73" s="106">
        <f>$I73      +$K73      +$M73      +$O73</f>
        <v>55304220</v>
      </c>
      <c r="R73" s="61">
        <f>IF(($L73      =0),0,((($N73      -$L73      )/$L73      )*100))</f>
        <v>271.53351698806244</v>
      </c>
      <c r="S73" s="62">
        <f>IF(($M73      =0),0,((($O73      -$M73      )/$M73      )*100))</f>
        <v>40.564553623105901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87.113340140548985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83.044357018439541</v>
      </c>
      <c r="V73" s="105">
        <f>SUM(V9:V14,V17:V23,V26:V29,V32,V35:V39,V42:V52,V55:V58,V61:V65,V69:V70)</f>
        <v>15814000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4kS+7hwaAizjwCIxsJ/bybS46MBDh7YmJmuuOMsQcCGCjvbGL3Xvx63kkgL3NpEROnIbvyqLhXZxEGAz2t4xQ==" saltValue="dvh9saelG5J7HKpdwAC0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496000</v>
      </c>
      <c r="I10" s="94">
        <v>409113</v>
      </c>
      <c r="J10" s="93">
        <v>456000</v>
      </c>
      <c r="K10" s="94">
        <v>456604</v>
      </c>
      <c r="L10" s="93">
        <v>86000</v>
      </c>
      <c r="M10" s="94">
        <v>187728</v>
      </c>
      <c r="N10" s="93">
        <v>504000</v>
      </c>
      <c r="O10" s="94">
        <v>1259110</v>
      </c>
      <c r="P10" s="93">
        <f t="shared" ref="P10:P15" si="1">$H10      +$J10      +$L10      +$N10</f>
        <v>1542000</v>
      </c>
      <c r="Q10" s="94">
        <f t="shared" ref="Q10:Q15" si="2">$I10      +$K10      +$M10      +$O10</f>
        <v>2312555</v>
      </c>
      <c r="R10" s="48">
        <f t="shared" ref="R10:R15" si="3">IF(($L10      =0),0,((($N10      -$L10      )/$L10      )*100))</f>
        <v>486.04651162790697</v>
      </c>
      <c r="S10" s="49">
        <f t="shared" ref="S10:S15" si="4">IF(($M10      =0),0,((($O10      -$M10      )/$M10      )*100))</f>
        <v>570.70975027699649</v>
      </c>
      <c r="T10" s="48">
        <f t="shared" ref="T10:T14" si="5">IF(($E10      =0),0,(($P10      /$E10      )*100))</f>
        <v>64.25</v>
      </c>
      <c r="U10" s="50">
        <f t="shared" ref="U10:U14" si="6">IF(($E10      =0),0,(($Q10      /$E10      )*100))</f>
        <v>96.356458333333322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2400000</v>
      </c>
      <c r="C15" s="95">
        <f>SUM(C9:C14)</f>
        <v>0</v>
      </c>
      <c r="D15" s="95"/>
      <c r="E15" s="95">
        <f t="shared" si="0"/>
        <v>2400000</v>
      </c>
      <c r="F15" s="96">
        <f t="shared" ref="F15:O15" si="7">SUM(F9:F14)</f>
        <v>2400000</v>
      </c>
      <c r="G15" s="97">
        <f t="shared" si="7"/>
        <v>2400000</v>
      </c>
      <c r="H15" s="96">
        <f t="shared" si="7"/>
        <v>496000</v>
      </c>
      <c r="I15" s="97">
        <f t="shared" si="7"/>
        <v>409113</v>
      </c>
      <c r="J15" s="96">
        <f t="shared" si="7"/>
        <v>456000</v>
      </c>
      <c r="K15" s="97">
        <f t="shared" si="7"/>
        <v>456604</v>
      </c>
      <c r="L15" s="96">
        <f t="shared" si="7"/>
        <v>86000</v>
      </c>
      <c r="M15" s="97">
        <f t="shared" si="7"/>
        <v>187728</v>
      </c>
      <c r="N15" s="96">
        <f t="shared" si="7"/>
        <v>504000</v>
      </c>
      <c r="O15" s="97">
        <f t="shared" si="7"/>
        <v>1259110</v>
      </c>
      <c r="P15" s="96">
        <f t="shared" si="1"/>
        <v>1542000</v>
      </c>
      <c r="Q15" s="97">
        <f t="shared" si="2"/>
        <v>2312555</v>
      </c>
      <c r="R15" s="52">
        <f t="shared" si="3"/>
        <v>486.04651162790697</v>
      </c>
      <c r="S15" s="53">
        <f t="shared" si="4"/>
        <v>570.70975027699649</v>
      </c>
      <c r="T15" s="52">
        <f>IF((SUM($E9:$E13))=0,0,(P15/(SUM($E9:$E13))*100))</f>
        <v>64.25</v>
      </c>
      <c r="U15" s="54">
        <f>IF((SUM($E9:$E13))=0,0,(Q15/(SUM($E9:$E13))*100))</f>
        <v>96.356458333333322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3500000</v>
      </c>
      <c r="C20" s="92">
        <v>4500000</v>
      </c>
      <c r="D20" s="92"/>
      <c r="E20" s="92">
        <f t="shared" si="8"/>
        <v>8000000</v>
      </c>
      <c r="F20" s="93">
        <v>8000000</v>
      </c>
      <c r="G20" s="94">
        <v>8000000</v>
      </c>
      <c r="H20" s="93"/>
      <c r="I20" s="94"/>
      <c r="J20" s="93">
        <v>3497000</v>
      </c>
      <c r="K20" s="94"/>
      <c r="L20" s="93"/>
      <c r="M20" s="94"/>
      <c r="N20" s="93">
        <v>4498000</v>
      </c>
      <c r="O20" s="94"/>
      <c r="P20" s="93">
        <f t="shared" si="9"/>
        <v>7995000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99.9375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3500000</v>
      </c>
      <c r="C24" s="95">
        <f>SUM(C17:C23)</f>
        <v>4500000</v>
      </c>
      <c r="D24" s="95"/>
      <c r="E24" s="95">
        <f t="shared" si="8"/>
        <v>8000000</v>
      </c>
      <c r="F24" s="96">
        <f t="shared" ref="F24:O24" si="15">SUM(F17:F23)</f>
        <v>8000000</v>
      </c>
      <c r="G24" s="97">
        <f t="shared" si="15"/>
        <v>8000000</v>
      </c>
      <c r="H24" s="96">
        <f t="shared" si="15"/>
        <v>0</v>
      </c>
      <c r="I24" s="97">
        <f t="shared" si="15"/>
        <v>0</v>
      </c>
      <c r="J24" s="96">
        <f t="shared" si="15"/>
        <v>3497000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4498000</v>
      </c>
      <c r="O24" s="97">
        <f t="shared" si="15"/>
        <v>0</v>
      </c>
      <c r="P24" s="96">
        <f t="shared" si="9"/>
        <v>7995000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99.9375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3151000</v>
      </c>
      <c r="C32" s="92"/>
      <c r="D32" s="92"/>
      <c r="E32" s="92">
        <f>$B32      +$C32      +$D32</f>
        <v>3151000</v>
      </c>
      <c r="F32" s="93">
        <v>3151000</v>
      </c>
      <c r="G32" s="94">
        <v>3151000</v>
      </c>
      <c r="H32" s="93">
        <v>2146000</v>
      </c>
      <c r="I32" s="94"/>
      <c r="J32" s="93">
        <v>60000</v>
      </c>
      <c r="K32" s="94"/>
      <c r="L32" s="93"/>
      <c r="M32" s="94"/>
      <c r="N32" s="93"/>
      <c r="O32" s="94"/>
      <c r="P32" s="93">
        <f>$H32      +$J32      +$L32      +$N32</f>
        <v>2206000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70.009520787051727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3151000</v>
      </c>
      <c r="C33" s="95">
        <f>C32</f>
        <v>0</v>
      </c>
      <c r="D33" s="95"/>
      <c r="E33" s="95">
        <f>$B33      +$C33      +$D33</f>
        <v>3151000</v>
      </c>
      <c r="F33" s="96">
        <f t="shared" ref="F33:O33" si="17">F32</f>
        <v>3151000</v>
      </c>
      <c r="G33" s="97">
        <f t="shared" si="17"/>
        <v>3151000</v>
      </c>
      <c r="H33" s="96">
        <f t="shared" si="17"/>
        <v>2146000</v>
      </c>
      <c r="I33" s="97">
        <f t="shared" si="17"/>
        <v>0</v>
      </c>
      <c r="J33" s="96">
        <f t="shared" si="17"/>
        <v>60000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2206000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70.009520787051727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32220000</v>
      </c>
      <c r="C35" s="92"/>
      <c r="D35" s="92"/>
      <c r="E35" s="92">
        <f t="shared" ref="E35:E40" si="18">$B35      +$C35      +$D35</f>
        <v>32220000</v>
      </c>
      <c r="F35" s="93">
        <v>32220000</v>
      </c>
      <c r="G35" s="94">
        <v>32220000</v>
      </c>
      <c r="H35" s="93">
        <v>2428000</v>
      </c>
      <c r="I35" s="94">
        <v>1014467</v>
      </c>
      <c r="J35" s="93">
        <v>17462000</v>
      </c>
      <c r="K35" s="94">
        <v>19349094</v>
      </c>
      <c r="L35" s="93">
        <v>12330000</v>
      </c>
      <c r="M35" s="94">
        <v>5964006</v>
      </c>
      <c r="N35" s="93"/>
      <c r="O35" s="94">
        <v>8501183</v>
      </c>
      <c r="P35" s="93">
        <f t="shared" ref="P35:P40" si="19">$H35      +$J35      +$L35      +$N35</f>
        <v>32220000</v>
      </c>
      <c r="Q35" s="94">
        <f t="shared" ref="Q35:Q40" si="20">$I35      +$K35      +$M35      +$O35</f>
        <v>34828750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42.541489730224953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108.09667908131595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14269000</v>
      </c>
      <c r="C36" s="92">
        <v>2347000</v>
      </c>
      <c r="D36" s="92"/>
      <c r="E36" s="92">
        <f t="shared" si="18"/>
        <v>16616000</v>
      </c>
      <c r="F36" s="93">
        <v>16616000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46489000</v>
      </c>
      <c r="C40" s="95">
        <f>SUM(C35:C39)</f>
        <v>2347000</v>
      </c>
      <c r="D40" s="95"/>
      <c r="E40" s="95">
        <f t="shared" si="18"/>
        <v>48836000</v>
      </c>
      <c r="F40" s="96">
        <f t="shared" ref="F40:O40" si="25">SUM(F35:F39)</f>
        <v>48836000</v>
      </c>
      <c r="G40" s="97">
        <f t="shared" si="25"/>
        <v>32220000</v>
      </c>
      <c r="H40" s="96">
        <f t="shared" si="25"/>
        <v>2428000</v>
      </c>
      <c r="I40" s="97">
        <f t="shared" si="25"/>
        <v>1014467</v>
      </c>
      <c r="J40" s="96">
        <f t="shared" si="25"/>
        <v>17462000</v>
      </c>
      <c r="K40" s="97">
        <f t="shared" si="25"/>
        <v>19349094</v>
      </c>
      <c r="L40" s="96">
        <f t="shared" si="25"/>
        <v>12330000</v>
      </c>
      <c r="M40" s="97">
        <f t="shared" si="25"/>
        <v>5964006</v>
      </c>
      <c r="N40" s="96">
        <f t="shared" si="25"/>
        <v>0</v>
      </c>
      <c r="O40" s="97">
        <f t="shared" si="25"/>
        <v>8501183</v>
      </c>
      <c r="P40" s="96">
        <f t="shared" si="19"/>
        <v>32220000</v>
      </c>
      <c r="Q40" s="97">
        <f t="shared" si="20"/>
        <v>34828750</v>
      </c>
      <c r="R40" s="52">
        <f t="shared" si="21"/>
        <v>-100</v>
      </c>
      <c r="S40" s="53">
        <f t="shared" si="22"/>
        <v>42.541489730224953</v>
      </c>
      <c r="T40" s="52">
        <f>IF((+$E35+$E38) =0,0,(P40   /(+$E35+$E38) )*100)</f>
        <v>100</v>
      </c>
      <c r="U40" s="54">
        <f>IF((+$E35+$E38) =0,0,(Q40   /(+$E35+$E38) )*100)</f>
        <v>108.09667908131595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55540000</v>
      </c>
      <c r="C67" s="104">
        <f>SUM(C9:C14,C17:C23,C26:C29,C32,C35:C39,C42:C52,C55:C58,C61:C65)</f>
        <v>6847000</v>
      </c>
      <c r="D67" s="104"/>
      <c r="E67" s="104">
        <f t="shared" si="35"/>
        <v>62387000</v>
      </c>
      <c r="F67" s="105">
        <f t="shared" ref="F67:O67" si="43">SUM(F9:F14,F17:F23,F26:F29,F32,F35:F39,F42:F52,F55:F58,F61:F65)</f>
        <v>62387000</v>
      </c>
      <c r="G67" s="106">
        <f t="shared" si="43"/>
        <v>45771000</v>
      </c>
      <c r="H67" s="105">
        <f t="shared" si="43"/>
        <v>5070000</v>
      </c>
      <c r="I67" s="106">
        <f t="shared" si="43"/>
        <v>1423580</v>
      </c>
      <c r="J67" s="105">
        <f t="shared" si="43"/>
        <v>21475000</v>
      </c>
      <c r="K67" s="106">
        <f t="shared" si="43"/>
        <v>19805698</v>
      </c>
      <c r="L67" s="105">
        <f t="shared" si="43"/>
        <v>12416000</v>
      </c>
      <c r="M67" s="106">
        <f t="shared" si="43"/>
        <v>6151734</v>
      </c>
      <c r="N67" s="105">
        <f t="shared" si="43"/>
        <v>5002000</v>
      </c>
      <c r="O67" s="106">
        <f t="shared" si="43"/>
        <v>9760293</v>
      </c>
      <c r="P67" s="105">
        <f t="shared" si="36"/>
        <v>43963000</v>
      </c>
      <c r="Q67" s="106">
        <f t="shared" si="37"/>
        <v>37141305</v>
      </c>
      <c r="R67" s="61">
        <f t="shared" si="38"/>
        <v>-59.71327319587629</v>
      </c>
      <c r="S67" s="62">
        <f t="shared" si="39"/>
        <v>58.659217059775337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96.049900592077947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81.145933014354071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72329000</v>
      </c>
      <c r="C69" s="92">
        <v>8662000</v>
      </c>
      <c r="D69" s="92"/>
      <c r="E69" s="92">
        <f>$B69      +$C69      +$D69</f>
        <v>80991000</v>
      </c>
      <c r="F69" s="93">
        <v>80991000</v>
      </c>
      <c r="G69" s="94">
        <v>80991000</v>
      </c>
      <c r="H69" s="93">
        <v>43209000</v>
      </c>
      <c r="I69" s="94">
        <v>25401488</v>
      </c>
      <c r="J69" s="93">
        <v>19006000</v>
      </c>
      <c r="K69" s="94">
        <v>20851341</v>
      </c>
      <c r="L69" s="93">
        <v>6775000</v>
      </c>
      <c r="M69" s="94">
        <v>2189280</v>
      </c>
      <c r="N69" s="93">
        <v>12001000</v>
      </c>
      <c r="O69" s="94">
        <v>12906324</v>
      </c>
      <c r="P69" s="93">
        <f>$H69      +$J69      +$L69      +$N69</f>
        <v>80991000</v>
      </c>
      <c r="Q69" s="94">
        <f>$I69      +$K69      +$M69      +$O69</f>
        <v>61348433</v>
      </c>
      <c r="R69" s="48">
        <f>IF(($L69      =0),0,((($N69      -$L69      )/$L69      )*100))</f>
        <v>77.136531365313658</v>
      </c>
      <c r="S69" s="49">
        <f>IF(($M69      =0),0,((($O69      -$M69      )/$M69      )*100))</f>
        <v>489.52367901775926</v>
      </c>
      <c r="T69" s="48">
        <f>IF(($E69      =0),0,(($P69      /$E69      )*100))</f>
        <v>100</v>
      </c>
      <c r="U69" s="50">
        <f>IF(($E69      =0),0,(($Q69      /$E69      )*100))</f>
        <v>75.747222530898497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72329000</v>
      </c>
      <c r="C71" s="101">
        <f>SUM(C69:C70)</f>
        <v>8662000</v>
      </c>
      <c r="D71" s="101"/>
      <c r="E71" s="101">
        <f>$B71      +$C71      +$D71</f>
        <v>80991000</v>
      </c>
      <c r="F71" s="102">
        <f t="shared" ref="F71:O71" si="44">SUM(F69:F70)</f>
        <v>80991000</v>
      </c>
      <c r="G71" s="103">
        <f t="shared" si="44"/>
        <v>80991000</v>
      </c>
      <c r="H71" s="102">
        <f t="shared" si="44"/>
        <v>43209000</v>
      </c>
      <c r="I71" s="103">
        <f t="shared" si="44"/>
        <v>25401488</v>
      </c>
      <c r="J71" s="102">
        <f t="shared" si="44"/>
        <v>19006000</v>
      </c>
      <c r="K71" s="103">
        <f t="shared" si="44"/>
        <v>20851341</v>
      </c>
      <c r="L71" s="102">
        <f t="shared" si="44"/>
        <v>6775000</v>
      </c>
      <c r="M71" s="103">
        <f t="shared" si="44"/>
        <v>2189280</v>
      </c>
      <c r="N71" s="102">
        <f t="shared" si="44"/>
        <v>12001000</v>
      </c>
      <c r="O71" s="103">
        <f t="shared" si="44"/>
        <v>12906324</v>
      </c>
      <c r="P71" s="102">
        <f>$H71      +$J71      +$L71      +$N71</f>
        <v>80991000</v>
      </c>
      <c r="Q71" s="103">
        <f>$I71      +$K71      +$M71      +$O71</f>
        <v>61348433</v>
      </c>
      <c r="R71" s="57">
        <f>IF(($L71      =0),0,((($N71      -$L71      )/$L71      )*100))</f>
        <v>77.136531365313658</v>
      </c>
      <c r="S71" s="58">
        <f>IF(($M71      =0),0,((($O71      -$M71      )/$M71      )*100))</f>
        <v>489.52367901775926</v>
      </c>
      <c r="T71" s="57">
        <f>IF(($E69      =0),0,(($P69      /$E69      )*100))</f>
        <v>100</v>
      </c>
      <c r="U71" s="59">
        <f>IF($E69   =0,0,($Q69   /$E69 )*100)</f>
        <v>75.747222530898497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72329000</v>
      </c>
      <c r="C72" s="104">
        <f>SUM(C69:C70)</f>
        <v>8662000</v>
      </c>
      <c r="D72" s="104"/>
      <c r="E72" s="104">
        <f>$B72      +$C72      +$D72</f>
        <v>80991000</v>
      </c>
      <c r="F72" s="105">
        <f t="shared" ref="F72:O72" si="45">SUM(F69:F70)</f>
        <v>80991000</v>
      </c>
      <c r="G72" s="106">
        <f t="shared" si="45"/>
        <v>80991000</v>
      </c>
      <c r="H72" s="105">
        <f t="shared" si="45"/>
        <v>43209000</v>
      </c>
      <c r="I72" s="106">
        <f t="shared" si="45"/>
        <v>25401488</v>
      </c>
      <c r="J72" s="105">
        <f t="shared" si="45"/>
        <v>19006000</v>
      </c>
      <c r="K72" s="106">
        <f t="shared" si="45"/>
        <v>20851341</v>
      </c>
      <c r="L72" s="105">
        <f t="shared" si="45"/>
        <v>6775000</v>
      </c>
      <c r="M72" s="106">
        <f t="shared" si="45"/>
        <v>2189280</v>
      </c>
      <c r="N72" s="105">
        <f t="shared" si="45"/>
        <v>12001000</v>
      </c>
      <c r="O72" s="106">
        <f t="shared" si="45"/>
        <v>12906324</v>
      </c>
      <c r="P72" s="105">
        <f>$H72      +$J72      +$L72      +$N72</f>
        <v>80991000</v>
      </c>
      <c r="Q72" s="106">
        <f>$I72      +$K72      +$M72      +$O72</f>
        <v>61348433</v>
      </c>
      <c r="R72" s="61">
        <f>IF(($L72      =0),0,((($N72      -$L72      )/$L72      )*100))</f>
        <v>77.136531365313658</v>
      </c>
      <c r="S72" s="62">
        <f>IF(($M72      =0),0,((($O72      -$M72      )/$M72      )*100))</f>
        <v>489.52367901775926</v>
      </c>
      <c r="T72" s="61">
        <f>IF(($E69      =0),0,(($P69      /$E69      )*100))</f>
        <v>100</v>
      </c>
      <c r="U72" s="65">
        <f>IF($E69   =0,0,($Q69   /$E69 )*100)</f>
        <v>75.747222530898497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127869000</v>
      </c>
      <c r="C73" s="104">
        <f>SUM(C9:C14,C17:C23,C26:C29,C32,C35:C39,C42:C52,C55:C58,C61:C65,C69:C70)</f>
        <v>15509000</v>
      </c>
      <c r="D73" s="104"/>
      <c r="E73" s="104">
        <f>$B73      +$C73      +$D73</f>
        <v>143378000</v>
      </c>
      <c r="F73" s="105">
        <f t="shared" ref="F73:O73" si="46">SUM(F9:F14,F17:F23,F26:F29,F32,F35:F39,F42:F52,F55:F58,F61:F65,F69:F70)</f>
        <v>143378000</v>
      </c>
      <c r="G73" s="106">
        <f t="shared" si="46"/>
        <v>126762000</v>
      </c>
      <c r="H73" s="105">
        <f t="shared" si="46"/>
        <v>48279000</v>
      </c>
      <c r="I73" s="106">
        <f t="shared" si="46"/>
        <v>26825068</v>
      </c>
      <c r="J73" s="105">
        <f t="shared" si="46"/>
        <v>40481000</v>
      </c>
      <c r="K73" s="106">
        <f t="shared" si="46"/>
        <v>40657039</v>
      </c>
      <c r="L73" s="105">
        <f t="shared" si="46"/>
        <v>19191000</v>
      </c>
      <c r="M73" s="106">
        <f t="shared" si="46"/>
        <v>8341014</v>
      </c>
      <c r="N73" s="105">
        <f t="shared" si="46"/>
        <v>17003000</v>
      </c>
      <c r="O73" s="106">
        <f t="shared" si="46"/>
        <v>22666617</v>
      </c>
      <c r="P73" s="105">
        <f>$H73      +$J73      +$L73      +$N73</f>
        <v>124954000</v>
      </c>
      <c r="Q73" s="106">
        <f>$I73      +$K73      +$M73      +$O73</f>
        <v>98489738</v>
      </c>
      <c r="R73" s="61">
        <f>IF(($L73      =0),0,((($N73      -$L73      )/$L73      )*100))</f>
        <v>-11.401177635349903</v>
      </c>
      <c r="S73" s="62">
        <f>IF(($M73      =0),0,((($O73      -$M73      )/$M73      )*100))</f>
        <v>171.74893843842008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98.57370505356495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77.696579416544381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Hdrwwpuj0H4tfQOxPHq3yqwtSNElD1nUQpeXSgcxSfnSzMEfW63C9A/8kuYBKIcdZ7iKYaKp6MBceS0x2eAXxQ==" saltValue="FTzGveQDfZEayCCFiKQFr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178000</v>
      </c>
      <c r="I10" s="94">
        <v>99999</v>
      </c>
      <c r="J10" s="93">
        <v>285000</v>
      </c>
      <c r="K10" s="94">
        <v>456214</v>
      </c>
      <c r="L10" s="93">
        <v>177000</v>
      </c>
      <c r="M10" s="94">
        <v>78366</v>
      </c>
      <c r="N10" s="93">
        <v>925000</v>
      </c>
      <c r="O10" s="94">
        <v>1065420</v>
      </c>
      <c r="P10" s="93">
        <f t="shared" ref="P10:P15" si="1">$H10      +$J10      +$L10      +$N10</f>
        <v>1565000</v>
      </c>
      <c r="Q10" s="94">
        <f t="shared" ref="Q10:Q15" si="2">$I10      +$K10      +$M10      +$O10</f>
        <v>1699999</v>
      </c>
      <c r="R10" s="48">
        <f t="shared" ref="R10:R15" si="3">IF(($L10      =0),0,((($N10      -$L10      )/$L10      )*100))</f>
        <v>422.59887005649716</v>
      </c>
      <c r="S10" s="49">
        <f t="shared" ref="S10:S15" si="4">IF(($M10      =0),0,((($O10      -$M10      )/$M10      )*100))</f>
        <v>1259.5436796569943</v>
      </c>
      <c r="T10" s="48">
        <f t="shared" ref="T10:T14" si="5">IF(($E10      =0),0,(($P10      /$E10      )*100))</f>
        <v>92.058823529411754</v>
      </c>
      <c r="U10" s="50">
        <f t="shared" ref="U10:U14" si="6">IF(($E10      =0),0,(($Q10      /$E10      )*100))</f>
        <v>99.999941176470585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178000</v>
      </c>
      <c r="I15" s="97">
        <f t="shared" si="7"/>
        <v>99999</v>
      </c>
      <c r="J15" s="96">
        <f t="shared" si="7"/>
        <v>285000</v>
      </c>
      <c r="K15" s="97">
        <f t="shared" si="7"/>
        <v>456214</v>
      </c>
      <c r="L15" s="96">
        <f t="shared" si="7"/>
        <v>177000</v>
      </c>
      <c r="M15" s="97">
        <f t="shared" si="7"/>
        <v>78366</v>
      </c>
      <c r="N15" s="96">
        <f t="shared" si="7"/>
        <v>925000</v>
      </c>
      <c r="O15" s="97">
        <f t="shared" si="7"/>
        <v>1065420</v>
      </c>
      <c r="P15" s="96">
        <f t="shared" si="1"/>
        <v>1565000</v>
      </c>
      <c r="Q15" s="97">
        <f t="shared" si="2"/>
        <v>1699999</v>
      </c>
      <c r="R15" s="52">
        <f t="shared" si="3"/>
        <v>422.59887005649716</v>
      </c>
      <c r="S15" s="53">
        <f t="shared" si="4"/>
        <v>1259.5436796569943</v>
      </c>
      <c r="T15" s="52">
        <f>IF((SUM($E9:$E13))=0,0,(P15/(SUM($E9:$E13))*100))</f>
        <v>92.058823529411754</v>
      </c>
      <c r="U15" s="54">
        <f>IF((SUM($E9:$E13))=0,0,(Q15/(SUM($E9:$E13))*100))</f>
        <v>99.999941176470585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1302000</v>
      </c>
      <c r="C32" s="92"/>
      <c r="D32" s="92"/>
      <c r="E32" s="92">
        <f>$B32      +$C32      +$D32</f>
        <v>1302000</v>
      </c>
      <c r="F32" s="93">
        <v>1302000</v>
      </c>
      <c r="G32" s="94">
        <v>1302000</v>
      </c>
      <c r="H32" s="93">
        <v>151000</v>
      </c>
      <c r="I32" s="94">
        <v>151225</v>
      </c>
      <c r="J32" s="93">
        <v>437000</v>
      </c>
      <c r="K32" s="94">
        <v>742695</v>
      </c>
      <c r="L32" s="93">
        <v>408000</v>
      </c>
      <c r="M32" s="94">
        <v>408079</v>
      </c>
      <c r="N32" s="93"/>
      <c r="O32" s="94"/>
      <c r="P32" s="93">
        <f>$H32      +$J32      +$L32      +$N32</f>
        <v>996000</v>
      </c>
      <c r="Q32" s="94">
        <f>$I32      +$K32      +$M32      +$O32</f>
        <v>1301999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76.497695852534562</v>
      </c>
      <c r="U32" s="50">
        <f>IF(($E32      =0),0,(($Q32      /$E32      )*100))</f>
        <v>99.999923195084477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1302000</v>
      </c>
      <c r="C33" s="95">
        <f>C32</f>
        <v>0</v>
      </c>
      <c r="D33" s="95"/>
      <c r="E33" s="95">
        <f>$B33      +$C33      +$D33</f>
        <v>1302000</v>
      </c>
      <c r="F33" s="96">
        <f t="shared" ref="F33:O33" si="17">F32</f>
        <v>1302000</v>
      </c>
      <c r="G33" s="97">
        <f t="shared" si="17"/>
        <v>1302000</v>
      </c>
      <c r="H33" s="96">
        <f t="shared" si="17"/>
        <v>151000</v>
      </c>
      <c r="I33" s="97">
        <f t="shared" si="17"/>
        <v>151225</v>
      </c>
      <c r="J33" s="96">
        <f t="shared" si="17"/>
        <v>437000</v>
      </c>
      <c r="K33" s="97">
        <f t="shared" si="17"/>
        <v>742695</v>
      </c>
      <c r="L33" s="96">
        <f t="shared" si="17"/>
        <v>408000</v>
      </c>
      <c r="M33" s="97">
        <f t="shared" si="17"/>
        <v>408079</v>
      </c>
      <c r="N33" s="96">
        <f t="shared" si="17"/>
        <v>0</v>
      </c>
      <c r="O33" s="97">
        <f t="shared" si="17"/>
        <v>0</v>
      </c>
      <c r="P33" s="96">
        <f>$H33      +$J33      +$L33      +$N33</f>
        <v>996000</v>
      </c>
      <c r="Q33" s="97">
        <f>$I33      +$K33      +$M33      +$O33</f>
        <v>1301999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76.497695852534562</v>
      </c>
      <c r="U33" s="54">
        <f>IF($E33   =0,0,($Q33   /$E33   )*100)</f>
        <v>99.999923195084477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153000</v>
      </c>
      <c r="W35" s="94" t="s">
        <v>36</v>
      </c>
    </row>
    <row r="36" spans="1:23" ht="12.95" customHeight="1" x14ac:dyDescent="0.2">
      <c r="A36" s="47" t="s">
        <v>60</v>
      </c>
      <c r="B36" s="92">
        <v>11288000</v>
      </c>
      <c r="C36" s="92">
        <v>9510000</v>
      </c>
      <c r="D36" s="92"/>
      <c r="E36" s="92">
        <f t="shared" si="18"/>
        <v>20798000</v>
      </c>
      <c r="F36" s="93">
        <v>1778000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11288000</v>
      </c>
      <c r="C40" s="95">
        <f>SUM(C35:C39)</f>
        <v>9510000</v>
      </c>
      <c r="D40" s="95"/>
      <c r="E40" s="95">
        <f t="shared" si="18"/>
        <v>20798000</v>
      </c>
      <c r="F40" s="96">
        <f t="shared" ref="F40:O40" si="25">SUM(F35:F39)</f>
        <v>1778000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153000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55750000</v>
      </c>
      <c r="C51" s="92"/>
      <c r="D51" s="92"/>
      <c r="E51" s="92">
        <f t="shared" si="26"/>
        <v>55750000</v>
      </c>
      <c r="F51" s="93">
        <v>55750000</v>
      </c>
      <c r="G51" s="94">
        <v>55750000</v>
      </c>
      <c r="H51" s="93">
        <v>10698000</v>
      </c>
      <c r="I51" s="94">
        <v>12252042</v>
      </c>
      <c r="J51" s="93">
        <v>14259000</v>
      </c>
      <c r="K51" s="94">
        <v>16867421</v>
      </c>
      <c r="L51" s="93">
        <v>11546000</v>
      </c>
      <c r="M51" s="94">
        <v>10132143</v>
      </c>
      <c r="N51" s="93">
        <v>19233000</v>
      </c>
      <c r="O51" s="94">
        <v>23736431</v>
      </c>
      <c r="P51" s="93">
        <f t="shared" si="27"/>
        <v>55736000</v>
      </c>
      <c r="Q51" s="94">
        <f t="shared" si="28"/>
        <v>62988037</v>
      </c>
      <c r="R51" s="48">
        <f t="shared" si="29"/>
        <v>66.577169582539412</v>
      </c>
      <c r="S51" s="49">
        <f t="shared" si="30"/>
        <v>134.26861425070689</v>
      </c>
      <c r="T51" s="48">
        <f t="shared" si="31"/>
        <v>99.974887892376685</v>
      </c>
      <c r="U51" s="50">
        <f t="shared" si="32"/>
        <v>112.98302600896861</v>
      </c>
      <c r="V51" s="93">
        <v>7288000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55750000</v>
      </c>
      <c r="C53" s="95">
        <f>SUM(C42:C52)</f>
        <v>0</v>
      </c>
      <c r="D53" s="95"/>
      <c r="E53" s="95">
        <f t="shared" si="26"/>
        <v>55750000</v>
      </c>
      <c r="F53" s="96">
        <f t="shared" ref="F53:O53" si="33">SUM(F42:F52)</f>
        <v>55750000</v>
      </c>
      <c r="G53" s="97">
        <f t="shared" si="33"/>
        <v>55750000</v>
      </c>
      <c r="H53" s="96">
        <f t="shared" si="33"/>
        <v>10698000</v>
      </c>
      <c r="I53" s="97">
        <f t="shared" si="33"/>
        <v>12252042</v>
      </c>
      <c r="J53" s="96">
        <f t="shared" si="33"/>
        <v>14259000</v>
      </c>
      <c r="K53" s="97">
        <f t="shared" si="33"/>
        <v>16867421</v>
      </c>
      <c r="L53" s="96">
        <f t="shared" si="33"/>
        <v>11546000</v>
      </c>
      <c r="M53" s="97">
        <f t="shared" si="33"/>
        <v>10132143</v>
      </c>
      <c r="N53" s="96">
        <f t="shared" si="33"/>
        <v>19233000</v>
      </c>
      <c r="O53" s="97">
        <f t="shared" si="33"/>
        <v>23736431</v>
      </c>
      <c r="P53" s="96">
        <f t="shared" si="27"/>
        <v>55736000</v>
      </c>
      <c r="Q53" s="97">
        <f t="shared" si="28"/>
        <v>62988037</v>
      </c>
      <c r="R53" s="52">
        <f t="shared" si="29"/>
        <v>66.577169582539412</v>
      </c>
      <c r="S53" s="53">
        <f t="shared" si="30"/>
        <v>134.26861425070689</v>
      </c>
      <c r="T53" s="52">
        <f>IF((+$E43+$E45+$E47+$E48+$E51) =0,0,(P53   /(+$E43+$E45+$E47+$E48+$E51) )*100)</f>
        <v>99.974887892376685</v>
      </c>
      <c r="U53" s="54">
        <f>IF((+$E43+$E45+$E47+$E48+$E51) =0,0,(Q53   /(+$E43+$E45+$E47+$E48+$E51) )*100)</f>
        <v>112.98302600896861</v>
      </c>
      <c r="V53" s="96">
        <f>SUM(V42:V52)</f>
        <v>7288000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70040000</v>
      </c>
      <c r="C67" s="104">
        <f>SUM(C9:C14,C17:C23,C26:C29,C32,C35:C39,C42:C52,C55:C58,C61:C65)</f>
        <v>9510000</v>
      </c>
      <c r="D67" s="104"/>
      <c r="E67" s="104">
        <f t="shared" si="35"/>
        <v>79550000</v>
      </c>
      <c r="F67" s="105">
        <f t="shared" ref="F67:O67" si="43">SUM(F9:F14,F17:F23,F26:F29,F32,F35:F39,F42:F52,F55:F58,F61:F65)</f>
        <v>60530000</v>
      </c>
      <c r="G67" s="106">
        <f t="shared" si="43"/>
        <v>58752000</v>
      </c>
      <c r="H67" s="105">
        <f t="shared" si="43"/>
        <v>11027000</v>
      </c>
      <c r="I67" s="106">
        <f t="shared" si="43"/>
        <v>12503266</v>
      </c>
      <c r="J67" s="105">
        <f t="shared" si="43"/>
        <v>14981000</v>
      </c>
      <c r="K67" s="106">
        <f t="shared" si="43"/>
        <v>18066330</v>
      </c>
      <c r="L67" s="105">
        <f t="shared" si="43"/>
        <v>12131000</v>
      </c>
      <c r="M67" s="106">
        <f t="shared" si="43"/>
        <v>10618588</v>
      </c>
      <c r="N67" s="105">
        <f t="shared" si="43"/>
        <v>20158000</v>
      </c>
      <c r="O67" s="106">
        <f t="shared" si="43"/>
        <v>24801851</v>
      </c>
      <c r="P67" s="105">
        <f t="shared" si="36"/>
        <v>58297000</v>
      </c>
      <c r="Q67" s="106">
        <f t="shared" si="37"/>
        <v>65990035</v>
      </c>
      <c r="R67" s="61">
        <f t="shared" si="38"/>
        <v>66.169318275492543</v>
      </c>
      <c r="S67" s="62">
        <f t="shared" si="39"/>
        <v>133.5701413408261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99.225558278867098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112.31964018246188</v>
      </c>
      <c r="V67" s="105">
        <f>SUM(V9:V14,V17:V23,V26:V29,V32,V35:V39,V42:V52,V55:V58,V61:V65)</f>
        <v>7441000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30282000</v>
      </c>
      <c r="C69" s="92">
        <v>-2025000</v>
      </c>
      <c r="D69" s="92"/>
      <c r="E69" s="92">
        <f>$B69      +$C69      +$D69</f>
        <v>28257000</v>
      </c>
      <c r="F69" s="93">
        <v>28257000</v>
      </c>
      <c r="G69" s="94">
        <v>28257000</v>
      </c>
      <c r="H69" s="93">
        <v>9323000</v>
      </c>
      <c r="I69" s="94">
        <v>8887930</v>
      </c>
      <c r="J69" s="93">
        <v>8052000</v>
      </c>
      <c r="K69" s="94">
        <v>8487536</v>
      </c>
      <c r="L69" s="93">
        <v>4192000</v>
      </c>
      <c r="M69" s="94">
        <v>5192311</v>
      </c>
      <c r="N69" s="93">
        <v>5690000</v>
      </c>
      <c r="O69" s="94">
        <v>5689390</v>
      </c>
      <c r="P69" s="93">
        <f>$H69      +$J69      +$L69      +$N69</f>
        <v>27257000</v>
      </c>
      <c r="Q69" s="94">
        <f>$I69      +$K69      +$M69      +$O69</f>
        <v>28257167</v>
      </c>
      <c r="R69" s="48">
        <f>IF(($L69      =0),0,((($N69      -$L69      )/$L69      )*100))</f>
        <v>35.734732824427482</v>
      </c>
      <c r="S69" s="49">
        <f>IF(($M69      =0),0,((($O69      -$M69      )/$M69      )*100))</f>
        <v>9.5733672347438361</v>
      </c>
      <c r="T69" s="48">
        <f>IF(($E69      =0),0,(($P69      /$E69      )*100))</f>
        <v>96.461053898149132</v>
      </c>
      <c r="U69" s="50">
        <f>IF(($E69      =0),0,(($Q69      /$E69      )*100))</f>
        <v>100.00059100399901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30282000</v>
      </c>
      <c r="C71" s="101">
        <f>SUM(C69:C70)</f>
        <v>-2025000</v>
      </c>
      <c r="D71" s="101"/>
      <c r="E71" s="101">
        <f>$B71      +$C71      +$D71</f>
        <v>28257000</v>
      </c>
      <c r="F71" s="102">
        <f t="shared" ref="F71:O71" si="44">SUM(F69:F70)</f>
        <v>28257000</v>
      </c>
      <c r="G71" s="103">
        <f t="shared" si="44"/>
        <v>28257000</v>
      </c>
      <c r="H71" s="102">
        <f t="shared" si="44"/>
        <v>9323000</v>
      </c>
      <c r="I71" s="103">
        <f t="shared" si="44"/>
        <v>8887930</v>
      </c>
      <c r="J71" s="102">
        <f t="shared" si="44"/>
        <v>8052000</v>
      </c>
      <c r="K71" s="103">
        <f t="shared" si="44"/>
        <v>8487536</v>
      </c>
      <c r="L71" s="102">
        <f t="shared" si="44"/>
        <v>4192000</v>
      </c>
      <c r="M71" s="103">
        <f t="shared" si="44"/>
        <v>5192311</v>
      </c>
      <c r="N71" s="102">
        <f t="shared" si="44"/>
        <v>5690000</v>
      </c>
      <c r="O71" s="103">
        <f t="shared" si="44"/>
        <v>5689390</v>
      </c>
      <c r="P71" s="102">
        <f>$H71      +$J71      +$L71      +$N71</f>
        <v>27257000</v>
      </c>
      <c r="Q71" s="103">
        <f>$I71      +$K71      +$M71      +$O71</f>
        <v>28257167</v>
      </c>
      <c r="R71" s="57">
        <f>IF(($L71      =0),0,((($N71      -$L71      )/$L71      )*100))</f>
        <v>35.734732824427482</v>
      </c>
      <c r="S71" s="58">
        <f>IF(($M71      =0),0,((($O71      -$M71      )/$M71      )*100))</f>
        <v>9.5733672347438361</v>
      </c>
      <c r="T71" s="57">
        <f>IF(($E69      =0),0,(($P69      /$E69      )*100))</f>
        <v>96.461053898149132</v>
      </c>
      <c r="U71" s="59">
        <f>IF($E69   =0,0,($Q69   /$E69 )*100)</f>
        <v>100.00059100399901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30282000</v>
      </c>
      <c r="C72" s="104">
        <f>SUM(C69:C70)</f>
        <v>-2025000</v>
      </c>
      <c r="D72" s="104"/>
      <c r="E72" s="104">
        <f>$B72      +$C72      +$D72</f>
        <v>28257000</v>
      </c>
      <c r="F72" s="105">
        <f t="shared" ref="F72:O72" si="45">SUM(F69:F70)</f>
        <v>28257000</v>
      </c>
      <c r="G72" s="106">
        <f t="shared" si="45"/>
        <v>28257000</v>
      </c>
      <c r="H72" s="105">
        <f t="shared" si="45"/>
        <v>9323000</v>
      </c>
      <c r="I72" s="106">
        <f t="shared" si="45"/>
        <v>8887930</v>
      </c>
      <c r="J72" s="105">
        <f t="shared" si="45"/>
        <v>8052000</v>
      </c>
      <c r="K72" s="106">
        <f t="shared" si="45"/>
        <v>8487536</v>
      </c>
      <c r="L72" s="105">
        <f t="shared" si="45"/>
        <v>4192000</v>
      </c>
      <c r="M72" s="106">
        <f t="shared" si="45"/>
        <v>5192311</v>
      </c>
      <c r="N72" s="105">
        <f t="shared" si="45"/>
        <v>5690000</v>
      </c>
      <c r="O72" s="106">
        <f t="shared" si="45"/>
        <v>5689390</v>
      </c>
      <c r="P72" s="105">
        <f>$H72      +$J72      +$L72      +$N72</f>
        <v>27257000</v>
      </c>
      <c r="Q72" s="106">
        <f>$I72      +$K72      +$M72      +$O72</f>
        <v>28257167</v>
      </c>
      <c r="R72" s="61">
        <f>IF(($L72      =0),0,((($N72      -$L72      )/$L72      )*100))</f>
        <v>35.734732824427482</v>
      </c>
      <c r="S72" s="62">
        <f>IF(($M72      =0),0,((($O72      -$M72      )/$M72      )*100))</f>
        <v>9.5733672347438361</v>
      </c>
      <c r="T72" s="61">
        <f>IF(($E69      =0),0,(($P69      /$E69      )*100))</f>
        <v>96.461053898149132</v>
      </c>
      <c r="U72" s="65">
        <f>IF($E69   =0,0,($Q69   /$E69 )*100)</f>
        <v>100.00059100399901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100322000</v>
      </c>
      <c r="C73" s="104">
        <f>SUM(C9:C14,C17:C23,C26:C29,C32,C35:C39,C42:C52,C55:C58,C61:C65,C69:C70)</f>
        <v>7485000</v>
      </c>
      <c r="D73" s="104"/>
      <c r="E73" s="104">
        <f>$B73      +$C73      +$D73</f>
        <v>107807000</v>
      </c>
      <c r="F73" s="105">
        <f t="shared" ref="F73:O73" si="46">SUM(F9:F14,F17:F23,F26:F29,F32,F35:F39,F42:F52,F55:F58,F61:F65,F69:F70)</f>
        <v>88787000</v>
      </c>
      <c r="G73" s="106">
        <f t="shared" si="46"/>
        <v>87009000</v>
      </c>
      <c r="H73" s="105">
        <f t="shared" si="46"/>
        <v>20350000</v>
      </c>
      <c r="I73" s="106">
        <f t="shared" si="46"/>
        <v>21391196</v>
      </c>
      <c r="J73" s="105">
        <f t="shared" si="46"/>
        <v>23033000</v>
      </c>
      <c r="K73" s="106">
        <f t="shared" si="46"/>
        <v>26553866</v>
      </c>
      <c r="L73" s="105">
        <f t="shared" si="46"/>
        <v>16323000</v>
      </c>
      <c r="M73" s="106">
        <f t="shared" si="46"/>
        <v>15810899</v>
      </c>
      <c r="N73" s="105">
        <f t="shared" si="46"/>
        <v>25848000</v>
      </c>
      <c r="O73" s="106">
        <f t="shared" si="46"/>
        <v>30491241</v>
      </c>
      <c r="P73" s="105">
        <f>$H73      +$J73      +$L73      +$N73</f>
        <v>85554000</v>
      </c>
      <c r="Q73" s="106">
        <f>$I73      +$K73      +$M73      +$O73</f>
        <v>94247202</v>
      </c>
      <c r="R73" s="61">
        <f>IF(($L73      =0),0,((($N73      -$L73      )/$L73      )*100))</f>
        <v>58.353243888990988</v>
      </c>
      <c r="S73" s="62">
        <f>IF(($M73      =0),0,((($O73      -$M73      )/$M73      )*100))</f>
        <v>92.849508430861533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98.327759197324411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108.31891183670655</v>
      </c>
      <c r="V73" s="105">
        <f>SUM(V9:V14,V17:V23,V26:V29,V32,V35:V39,V42:V52,V55:V58,V61:V65,V69:V70)</f>
        <v>7441000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l3bWSlHeSFDs4DiMcqSBRULXTYzCa7xOc8FxASIzku5U8BTBWBApoBs/rViJS/m7V8CTSy6wW4BAErz+NhHCQ==" saltValue="BffWEz1TKc+cmLS+dvv0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149000</v>
      </c>
      <c r="I10" s="94">
        <v>159452</v>
      </c>
      <c r="J10" s="93">
        <v>404000</v>
      </c>
      <c r="K10" s="94">
        <v>1106221</v>
      </c>
      <c r="L10" s="93">
        <v>197000</v>
      </c>
      <c r="M10" s="94">
        <v>310265</v>
      </c>
      <c r="N10" s="93">
        <v>981000</v>
      </c>
      <c r="O10" s="94">
        <v>524062</v>
      </c>
      <c r="P10" s="93">
        <f t="shared" ref="P10:P15" si="1">$H10      +$J10      +$L10      +$N10</f>
        <v>1731000</v>
      </c>
      <c r="Q10" s="94">
        <f t="shared" ref="Q10:Q15" si="2">$I10      +$K10      +$M10      +$O10</f>
        <v>2100000</v>
      </c>
      <c r="R10" s="48">
        <f t="shared" ref="R10:R15" si="3">IF(($L10      =0),0,((($N10      -$L10      )/$L10      )*100))</f>
        <v>397.96954314720813</v>
      </c>
      <c r="S10" s="49">
        <f t="shared" ref="S10:S15" si="4">IF(($M10      =0),0,((($O10      -$M10      )/$M10      )*100))</f>
        <v>68.907869079657715</v>
      </c>
      <c r="T10" s="48">
        <f t="shared" ref="T10:T14" si="5">IF(($E10      =0),0,(($P10      /$E10      )*100))</f>
        <v>82.428571428571431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149000</v>
      </c>
      <c r="I15" s="97">
        <f t="shared" si="7"/>
        <v>159452</v>
      </c>
      <c r="J15" s="96">
        <f t="shared" si="7"/>
        <v>404000</v>
      </c>
      <c r="K15" s="97">
        <f t="shared" si="7"/>
        <v>1106221</v>
      </c>
      <c r="L15" s="96">
        <f t="shared" si="7"/>
        <v>197000</v>
      </c>
      <c r="M15" s="97">
        <f t="shared" si="7"/>
        <v>310265</v>
      </c>
      <c r="N15" s="96">
        <f t="shared" si="7"/>
        <v>981000</v>
      </c>
      <c r="O15" s="97">
        <f t="shared" si="7"/>
        <v>524062</v>
      </c>
      <c r="P15" s="96">
        <f t="shared" si="1"/>
        <v>1731000</v>
      </c>
      <c r="Q15" s="97">
        <f t="shared" si="2"/>
        <v>2100000</v>
      </c>
      <c r="R15" s="52">
        <f t="shared" si="3"/>
        <v>397.96954314720813</v>
      </c>
      <c r="S15" s="53">
        <f t="shared" si="4"/>
        <v>68.907869079657715</v>
      </c>
      <c r="T15" s="52">
        <f>IF((SUM($E9:$E13))=0,0,(P15/(SUM($E9:$E13))*100))</f>
        <v>82.428571428571431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11200000</v>
      </c>
      <c r="D20" s="92"/>
      <c r="E20" s="92">
        <f t="shared" si="8"/>
        <v>11200000</v>
      </c>
      <c r="F20" s="93">
        <v>11200000</v>
      </c>
      <c r="G20" s="94">
        <v>11200000</v>
      </c>
      <c r="H20" s="93"/>
      <c r="I20" s="94"/>
      <c r="J20" s="93"/>
      <c r="K20" s="94"/>
      <c r="L20" s="93"/>
      <c r="M20" s="94"/>
      <c r="N20" s="93">
        <v>4318000</v>
      </c>
      <c r="O20" s="94">
        <v>3550980</v>
      </c>
      <c r="P20" s="93">
        <f t="shared" si="9"/>
        <v>4318000</v>
      </c>
      <c r="Q20" s="94">
        <f t="shared" si="10"/>
        <v>3550980</v>
      </c>
      <c r="R20" s="48">
        <f t="shared" si="11"/>
        <v>0</v>
      </c>
      <c r="S20" s="49">
        <f t="shared" si="12"/>
        <v>0</v>
      </c>
      <c r="T20" s="48">
        <f t="shared" si="13"/>
        <v>38.553571428571423</v>
      </c>
      <c r="U20" s="50">
        <f t="shared" si="14"/>
        <v>31.705178571428572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11200000</v>
      </c>
      <c r="D24" s="95"/>
      <c r="E24" s="95">
        <f t="shared" si="8"/>
        <v>11200000</v>
      </c>
      <c r="F24" s="96">
        <f t="shared" ref="F24:O24" si="15">SUM(F17:F23)</f>
        <v>11200000</v>
      </c>
      <c r="G24" s="97">
        <f t="shared" si="15"/>
        <v>11200000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4318000</v>
      </c>
      <c r="O24" s="97">
        <f t="shared" si="15"/>
        <v>3550980</v>
      </c>
      <c r="P24" s="96">
        <f t="shared" si="9"/>
        <v>4318000</v>
      </c>
      <c r="Q24" s="97">
        <f t="shared" si="10"/>
        <v>3550980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38.553571428571423</v>
      </c>
      <c r="U24" s="54">
        <f>IF(($E24-$E19-$E23)   =0,0,($Q24   /($E24-$E19-$E23)   )*100)</f>
        <v>31.705178571428572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1151000</v>
      </c>
      <c r="C32" s="92"/>
      <c r="D32" s="92"/>
      <c r="E32" s="92">
        <f>$B32      +$C32      +$D32</f>
        <v>1151000</v>
      </c>
      <c r="F32" s="93">
        <v>1151000</v>
      </c>
      <c r="G32" s="94">
        <v>1151000</v>
      </c>
      <c r="H32" s="93"/>
      <c r="I32" s="94"/>
      <c r="J32" s="93">
        <v>80000</v>
      </c>
      <c r="K32" s="94">
        <v>80499</v>
      </c>
      <c r="L32" s="93">
        <v>70000</v>
      </c>
      <c r="M32" s="94">
        <v>308702</v>
      </c>
      <c r="N32" s="93">
        <v>232000</v>
      </c>
      <c r="O32" s="94">
        <v>761799</v>
      </c>
      <c r="P32" s="93">
        <f>$H32      +$J32      +$L32      +$N32</f>
        <v>382000</v>
      </c>
      <c r="Q32" s="94">
        <f>$I32      +$K32      +$M32      +$O32</f>
        <v>1151000</v>
      </c>
      <c r="R32" s="48">
        <f>IF(($L32      =0),0,((($N32      -$L32      )/$L32      )*100))</f>
        <v>231.42857142857144</v>
      </c>
      <c r="S32" s="49">
        <f>IF(($M32      =0),0,((($O32      -$M32      )/$M32      )*100))</f>
        <v>146.77488322071125</v>
      </c>
      <c r="T32" s="48">
        <f>IF(($E32      =0),0,(($P32      /$E32      )*100))</f>
        <v>33.188531711555171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1151000</v>
      </c>
      <c r="C33" s="95">
        <f>C32</f>
        <v>0</v>
      </c>
      <c r="D33" s="95"/>
      <c r="E33" s="95">
        <f>$B33      +$C33      +$D33</f>
        <v>1151000</v>
      </c>
      <c r="F33" s="96">
        <f t="shared" ref="F33:O33" si="17">F32</f>
        <v>1151000</v>
      </c>
      <c r="G33" s="97">
        <f t="shared" si="17"/>
        <v>1151000</v>
      </c>
      <c r="H33" s="96">
        <f t="shared" si="17"/>
        <v>0</v>
      </c>
      <c r="I33" s="97">
        <f t="shared" si="17"/>
        <v>0</v>
      </c>
      <c r="J33" s="96">
        <f t="shared" si="17"/>
        <v>80000</v>
      </c>
      <c r="K33" s="97">
        <f t="shared" si="17"/>
        <v>80499</v>
      </c>
      <c r="L33" s="96">
        <f t="shared" si="17"/>
        <v>70000</v>
      </c>
      <c r="M33" s="97">
        <f t="shared" si="17"/>
        <v>308702</v>
      </c>
      <c r="N33" s="96">
        <f t="shared" si="17"/>
        <v>232000</v>
      </c>
      <c r="O33" s="97">
        <f t="shared" si="17"/>
        <v>761799</v>
      </c>
      <c r="P33" s="96">
        <f>$H33      +$J33      +$L33      +$N33</f>
        <v>382000</v>
      </c>
      <c r="Q33" s="97">
        <f>$I33      +$K33      +$M33      +$O33</f>
        <v>1151000</v>
      </c>
      <c r="R33" s="52">
        <f>IF(($L33      =0),0,((($N33      -$L33      )/$L33      )*100))</f>
        <v>231.42857142857144</v>
      </c>
      <c r="S33" s="53">
        <f>IF(($M33      =0),0,((($O33      -$M33      )/$M33      )*100))</f>
        <v>146.77488322071125</v>
      </c>
      <c r="T33" s="52">
        <f>IF($E33   =0,0,($P33   /$E33   )*100)</f>
        <v>33.188531711555171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66660000</v>
      </c>
      <c r="C36" s="92">
        <v>25004000</v>
      </c>
      <c r="D36" s="92"/>
      <c r="E36" s="92">
        <f t="shared" si="18"/>
        <v>91664000</v>
      </c>
      <c r="F36" s="93">
        <v>41656000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66660000</v>
      </c>
      <c r="C40" s="95">
        <f>SUM(C35:C39)</f>
        <v>25004000</v>
      </c>
      <c r="D40" s="95"/>
      <c r="E40" s="95">
        <f t="shared" si="18"/>
        <v>91664000</v>
      </c>
      <c r="F40" s="96">
        <f t="shared" ref="F40:O40" si="25">SUM(F35:F39)</f>
        <v>41656000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50000000</v>
      </c>
      <c r="C44" s="92"/>
      <c r="D44" s="92"/>
      <c r="E44" s="92">
        <f t="shared" si="26"/>
        <v>50000000</v>
      </c>
      <c r="F44" s="93">
        <v>50000000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75333000</v>
      </c>
      <c r="C51" s="92"/>
      <c r="D51" s="92"/>
      <c r="E51" s="92">
        <f t="shared" si="26"/>
        <v>75333000</v>
      </c>
      <c r="F51" s="93">
        <v>75333000</v>
      </c>
      <c r="G51" s="94">
        <v>75333000</v>
      </c>
      <c r="H51" s="93">
        <v>13211000</v>
      </c>
      <c r="I51" s="94">
        <v>3028489</v>
      </c>
      <c r="J51" s="93">
        <v>7881000</v>
      </c>
      <c r="K51" s="94">
        <v>23943668</v>
      </c>
      <c r="L51" s="93">
        <v>6328000</v>
      </c>
      <c r="M51" s="94">
        <v>1855402</v>
      </c>
      <c r="N51" s="93">
        <v>47913000</v>
      </c>
      <c r="O51" s="94">
        <v>62717426</v>
      </c>
      <c r="P51" s="93">
        <f t="shared" si="27"/>
        <v>75333000</v>
      </c>
      <c r="Q51" s="94">
        <f t="shared" si="28"/>
        <v>91544985</v>
      </c>
      <c r="R51" s="48">
        <f t="shared" si="29"/>
        <v>657.1586599241466</v>
      </c>
      <c r="S51" s="49">
        <f t="shared" si="30"/>
        <v>3280.260773676001</v>
      </c>
      <c r="T51" s="48">
        <f t="shared" si="31"/>
        <v>100</v>
      </c>
      <c r="U51" s="50">
        <f t="shared" si="32"/>
        <v>121.52042929393494</v>
      </c>
      <c r="V51" s="93">
        <v>5339000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125333000</v>
      </c>
      <c r="C53" s="95">
        <f>SUM(C42:C52)</f>
        <v>0</v>
      </c>
      <c r="D53" s="95"/>
      <c r="E53" s="95">
        <f t="shared" si="26"/>
        <v>125333000</v>
      </c>
      <c r="F53" s="96">
        <f t="shared" ref="F53:O53" si="33">SUM(F42:F52)</f>
        <v>125333000</v>
      </c>
      <c r="G53" s="97">
        <f t="shared" si="33"/>
        <v>75333000</v>
      </c>
      <c r="H53" s="96">
        <f t="shared" si="33"/>
        <v>13211000</v>
      </c>
      <c r="I53" s="97">
        <f t="shared" si="33"/>
        <v>3028489</v>
      </c>
      <c r="J53" s="96">
        <f t="shared" si="33"/>
        <v>7881000</v>
      </c>
      <c r="K53" s="97">
        <f t="shared" si="33"/>
        <v>23943668</v>
      </c>
      <c r="L53" s="96">
        <f t="shared" si="33"/>
        <v>6328000</v>
      </c>
      <c r="M53" s="97">
        <f t="shared" si="33"/>
        <v>1855402</v>
      </c>
      <c r="N53" s="96">
        <f t="shared" si="33"/>
        <v>47913000</v>
      </c>
      <c r="O53" s="97">
        <f t="shared" si="33"/>
        <v>62717426</v>
      </c>
      <c r="P53" s="96">
        <f t="shared" si="27"/>
        <v>75333000</v>
      </c>
      <c r="Q53" s="97">
        <f t="shared" si="28"/>
        <v>91544985</v>
      </c>
      <c r="R53" s="52">
        <f t="shared" si="29"/>
        <v>657.1586599241466</v>
      </c>
      <c r="S53" s="53">
        <f t="shared" si="30"/>
        <v>3280.260773676001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121.52042929393494</v>
      </c>
      <c r="V53" s="96">
        <f>SUM(V42:V52)</f>
        <v>5339000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195244000</v>
      </c>
      <c r="C67" s="104">
        <f>SUM(C9:C14,C17:C23,C26:C29,C32,C35:C39,C42:C52,C55:C58,C61:C65)</f>
        <v>36204000</v>
      </c>
      <c r="D67" s="104"/>
      <c r="E67" s="104">
        <f t="shared" si="35"/>
        <v>231448000</v>
      </c>
      <c r="F67" s="105">
        <f t="shared" ref="F67:O67" si="43">SUM(F9:F14,F17:F23,F26:F29,F32,F35:F39,F42:F52,F55:F58,F61:F65)</f>
        <v>181440000</v>
      </c>
      <c r="G67" s="106">
        <f t="shared" si="43"/>
        <v>89784000</v>
      </c>
      <c r="H67" s="105">
        <f t="shared" si="43"/>
        <v>13360000</v>
      </c>
      <c r="I67" s="106">
        <f t="shared" si="43"/>
        <v>3187941</v>
      </c>
      <c r="J67" s="105">
        <f t="shared" si="43"/>
        <v>8365000</v>
      </c>
      <c r="K67" s="106">
        <f t="shared" si="43"/>
        <v>25130388</v>
      </c>
      <c r="L67" s="105">
        <f t="shared" si="43"/>
        <v>6595000</v>
      </c>
      <c r="M67" s="106">
        <f t="shared" si="43"/>
        <v>2474369</v>
      </c>
      <c r="N67" s="105">
        <f t="shared" si="43"/>
        <v>53444000</v>
      </c>
      <c r="O67" s="106">
        <f t="shared" si="43"/>
        <v>67554267</v>
      </c>
      <c r="P67" s="105">
        <f t="shared" si="36"/>
        <v>81764000</v>
      </c>
      <c r="Q67" s="106">
        <f t="shared" si="37"/>
        <v>98346965</v>
      </c>
      <c r="R67" s="61">
        <f t="shared" si="38"/>
        <v>710.3714935557241</v>
      </c>
      <c r="S67" s="62">
        <f t="shared" si="39"/>
        <v>2630.1613865999775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91.067450770738674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109.53729506370846</v>
      </c>
      <c r="V67" s="105">
        <f>SUM(V9:V14,V17:V23,V26:V29,V32,V35:V39,V42:V52,V55:V58,V61:V65)</f>
        <v>5339000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196069000</v>
      </c>
      <c r="C69" s="92">
        <v>-13114000</v>
      </c>
      <c r="D69" s="92"/>
      <c r="E69" s="92">
        <f>$B69      +$C69      +$D69</f>
        <v>182955000</v>
      </c>
      <c r="F69" s="93">
        <v>182955000</v>
      </c>
      <c r="G69" s="94">
        <v>182955000</v>
      </c>
      <c r="H69" s="93">
        <v>35364000</v>
      </c>
      <c r="I69" s="94">
        <v>15419689</v>
      </c>
      <c r="J69" s="93">
        <v>70950000</v>
      </c>
      <c r="K69" s="94">
        <v>98870431</v>
      </c>
      <c r="L69" s="93">
        <v>60388000</v>
      </c>
      <c r="M69" s="94">
        <v>9087487</v>
      </c>
      <c r="N69" s="93">
        <v>16012000</v>
      </c>
      <c r="O69" s="94">
        <v>434204317</v>
      </c>
      <c r="P69" s="93">
        <f>$H69      +$J69      +$L69      +$N69</f>
        <v>182714000</v>
      </c>
      <c r="Q69" s="94">
        <f>$I69      +$K69      +$M69      +$O69</f>
        <v>557581924</v>
      </c>
      <c r="R69" s="48">
        <f>IF(($L69      =0),0,((($N69      -$L69      )/$L69      )*100))</f>
        <v>-73.484798304298877</v>
      </c>
      <c r="S69" s="49">
        <f>IF(($M69      =0),0,((($O69      -$M69      )/$M69      )*100))</f>
        <v>4678.0460868884875</v>
      </c>
      <c r="T69" s="48">
        <f>IF(($E69      =0),0,(($P69      /$E69      )*100))</f>
        <v>99.868273619195975</v>
      </c>
      <c r="U69" s="50">
        <f>IF(($E69      =0),0,(($Q69      /$E69      )*100))</f>
        <v>304.76451805088686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196069000</v>
      </c>
      <c r="C71" s="101">
        <f>SUM(C69:C70)</f>
        <v>-13114000</v>
      </c>
      <c r="D71" s="101"/>
      <c r="E71" s="101">
        <f>$B71      +$C71      +$D71</f>
        <v>182955000</v>
      </c>
      <c r="F71" s="102">
        <f t="shared" ref="F71:O71" si="44">SUM(F69:F70)</f>
        <v>182955000</v>
      </c>
      <c r="G71" s="103">
        <f t="shared" si="44"/>
        <v>182955000</v>
      </c>
      <c r="H71" s="102">
        <f t="shared" si="44"/>
        <v>35364000</v>
      </c>
      <c r="I71" s="103">
        <f t="shared" si="44"/>
        <v>15419689</v>
      </c>
      <c r="J71" s="102">
        <f t="shared" si="44"/>
        <v>70950000</v>
      </c>
      <c r="K71" s="103">
        <f t="shared" si="44"/>
        <v>98870431</v>
      </c>
      <c r="L71" s="102">
        <f t="shared" si="44"/>
        <v>60388000</v>
      </c>
      <c r="M71" s="103">
        <f t="shared" si="44"/>
        <v>9087487</v>
      </c>
      <c r="N71" s="102">
        <f t="shared" si="44"/>
        <v>16012000</v>
      </c>
      <c r="O71" s="103">
        <f t="shared" si="44"/>
        <v>434204317</v>
      </c>
      <c r="P71" s="102">
        <f>$H71      +$J71      +$L71      +$N71</f>
        <v>182714000</v>
      </c>
      <c r="Q71" s="103">
        <f>$I71      +$K71      +$M71      +$O71</f>
        <v>557581924</v>
      </c>
      <c r="R71" s="57">
        <f>IF(($L71      =0),0,((($N71      -$L71      )/$L71      )*100))</f>
        <v>-73.484798304298877</v>
      </c>
      <c r="S71" s="58">
        <f>IF(($M71      =0),0,((($O71      -$M71      )/$M71      )*100))</f>
        <v>4678.0460868884875</v>
      </c>
      <c r="T71" s="57">
        <f>IF(($E69      =0),0,(($P69      /$E69      )*100))</f>
        <v>99.868273619195975</v>
      </c>
      <c r="U71" s="59">
        <f>IF($E69   =0,0,($Q69   /$E69 )*100)</f>
        <v>304.76451805088686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196069000</v>
      </c>
      <c r="C72" s="104">
        <f>SUM(C69:C70)</f>
        <v>-13114000</v>
      </c>
      <c r="D72" s="104"/>
      <c r="E72" s="104">
        <f>$B72      +$C72      +$D72</f>
        <v>182955000</v>
      </c>
      <c r="F72" s="105">
        <f t="shared" ref="F72:O72" si="45">SUM(F69:F70)</f>
        <v>182955000</v>
      </c>
      <c r="G72" s="106">
        <f t="shared" si="45"/>
        <v>182955000</v>
      </c>
      <c r="H72" s="105">
        <f t="shared" si="45"/>
        <v>35364000</v>
      </c>
      <c r="I72" s="106">
        <f t="shared" si="45"/>
        <v>15419689</v>
      </c>
      <c r="J72" s="105">
        <f t="shared" si="45"/>
        <v>70950000</v>
      </c>
      <c r="K72" s="106">
        <f t="shared" si="45"/>
        <v>98870431</v>
      </c>
      <c r="L72" s="105">
        <f t="shared" si="45"/>
        <v>60388000</v>
      </c>
      <c r="M72" s="106">
        <f t="shared" si="45"/>
        <v>9087487</v>
      </c>
      <c r="N72" s="105">
        <f t="shared" si="45"/>
        <v>16012000</v>
      </c>
      <c r="O72" s="106">
        <f t="shared" si="45"/>
        <v>434204317</v>
      </c>
      <c r="P72" s="105">
        <f>$H72      +$J72      +$L72      +$N72</f>
        <v>182714000</v>
      </c>
      <c r="Q72" s="106">
        <f>$I72      +$K72      +$M72      +$O72</f>
        <v>557581924</v>
      </c>
      <c r="R72" s="61">
        <f>IF(($L72      =0),0,((($N72      -$L72      )/$L72      )*100))</f>
        <v>-73.484798304298877</v>
      </c>
      <c r="S72" s="62">
        <f>IF(($M72      =0),0,((($O72      -$M72      )/$M72      )*100))</f>
        <v>4678.0460868884875</v>
      </c>
      <c r="T72" s="61">
        <f>IF(($E69      =0),0,(($P69      /$E69      )*100))</f>
        <v>99.868273619195975</v>
      </c>
      <c r="U72" s="65">
        <f>IF($E69   =0,0,($Q69   /$E69 )*100)</f>
        <v>304.76451805088686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391313000</v>
      </c>
      <c r="C73" s="104">
        <f>SUM(C9:C14,C17:C23,C26:C29,C32,C35:C39,C42:C52,C55:C58,C61:C65,C69:C70)</f>
        <v>23090000</v>
      </c>
      <c r="D73" s="104"/>
      <c r="E73" s="104">
        <f>$B73      +$C73      +$D73</f>
        <v>414403000</v>
      </c>
      <c r="F73" s="105">
        <f t="shared" ref="F73:O73" si="46">SUM(F9:F14,F17:F23,F26:F29,F32,F35:F39,F42:F52,F55:F58,F61:F65,F69:F70)</f>
        <v>364395000</v>
      </c>
      <c r="G73" s="106">
        <f t="shared" si="46"/>
        <v>272739000</v>
      </c>
      <c r="H73" s="105">
        <f t="shared" si="46"/>
        <v>48724000</v>
      </c>
      <c r="I73" s="106">
        <f t="shared" si="46"/>
        <v>18607630</v>
      </c>
      <c r="J73" s="105">
        <f t="shared" si="46"/>
        <v>79315000</v>
      </c>
      <c r="K73" s="106">
        <f t="shared" si="46"/>
        <v>124000819</v>
      </c>
      <c r="L73" s="105">
        <f t="shared" si="46"/>
        <v>66983000</v>
      </c>
      <c r="M73" s="106">
        <f t="shared" si="46"/>
        <v>11561856</v>
      </c>
      <c r="N73" s="105">
        <f t="shared" si="46"/>
        <v>69456000</v>
      </c>
      <c r="O73" s="106">
        <f t="shared" si="46"/>
        <v>501758584</v>
      </c>
      <c r="P73" s="105">
        <f>$H73      +$J73      +$L73      +$N73</f>
        <v>264478000</v>
      </c>
      <c r="Q73" s="106">
        <f>$I73      +$K73      +$M73      +$O73</f>
        <v>655928889</v>
      </c>
      <c r="R73" s="61">
        <f>IF(($L73      =0),0,((($N73      -$L73      )/$L73      )*100))</f>
        <v>3.6919815475568427</v>
      </c>
      <c r="S73" s="62">
        <f>IF(($M73      =0),0,((($O73      -$M73      )/$M73      )*100))</f>
        <v>4239.7754132208529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96.971096909499551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240.49691793252893</v>
      </c>
      <c r="V73" s="105">
        <f>SUM(V9:V14,V17:V23,V26:V29,V32,V35:V39,V42:V52,V55:V58,V61:V65,V69:V70)</f>
        <v>5339000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lGiItf5kuJM5RQZatAJ8yk0uJolafeRVvGEP0gU/0zcmLgUnB3fVQduUxRNHikBq9N3jh4EH31R4T6K5S39tA==" saltValue="J83+YN9rPAX5AZRIu6Wg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261000</v>
      </c>
      <c r="I10" s="94">
        <v>417862</v>
      </c>
      <c r="J10" s="93">
        <v>667000</v>
      </c>
      <c r="K10" s="94">
        <v>787425</v>
      </c>
      <c r="L10" s="93">
        <v>698000</v>
      </c>
      <c r="M10" s="94"/>
      <c r="N10" s="93">
        <v>756000</v>
      </c>
      <c r="O10" s="94">
        <v>1248517</v>
      </c>
      <c r="P10" s="93">
        <f t="shared" ref="P10:P15" si="1">$H10      +$J10      +$L10      +$N10</f>
        <v>2382000</v>
      </c>
      <c r="Q10" s="94">
        <f t="shared" ref="Q10:Q15" si="2">$I10      +$K10      +$M10      +$O10</f>
        <v>2453804</v>
      </c>
      <c r="R10" s="48">
        <f t="shared" ref="R10:R15" si="3">IF(($L10      =0),0,((($N10      -$L10      )/$L10      )*100))</f>
        <v>8.3094555873925504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89.886792452830193</v>
      </c>
      <c r="U10" s="50">
        <f t="shared" ref="U10:U14" si="6">IF(($E10      =0),0,(($Q10      /$E10      )*100))</f>
        <v>92.596377358490571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261000</v>
      </c>
      <c r="I15" s="97">
        <f t="shared" si="7"/>
        <v>417862</v>
      </c>
      <c r="J15" s="96">
        <f t="shared" si="7"/>
        <v>667000</v>
      </c>
      <c r="K15" s="97">
        <f t="shared" si="7"/>
        <v>787425</v>
      </c>
      <c r="L15" s="96">
        <f t="shared" si="7"/>
        <v>698000</v>
      </c>
      <c r="M15" s="97">
        <f t="shared" si="7"/>
        <v>0</v>
      </c>
      <c r="N15" s="96">
        <f t="shared" si="7"/>
        <v>756000</v>
      </c>
      <c r="O15" s="97">
        <f t="shared" si="7"/>
        <v>1248517</v>
      </c>
      <c r="P15" s="96">
        <f t="shared" si="1"/>
        <v>2382000</v>
      </c>
      <c r="Q15" s="97">
        <f t="shared" si="2"/>
        <v>2453804</v>
      </c>
      <c r="R15" s="52">
        <f t="shared" si="3"/>
        <v>8.3094555873925504</v>
      </c>
      <c r="S15" s="53">
        <f t="shared" si="4"/>
        <v>0</v>
      </c>
      <c r="T15" s="52">
        <f>IF((SUM($E9:$E13))=0,0,(P15/(SUM($E9:$E13))*100))</f>
        <v>89.886792452830193</v>
      </c>
      <c r="U15" s="54">
        <f>IF((SUM($E9:$E13))=0,0,(Q15/(SUM($E9:$E13))*100))</f>
        <v>92.596377358490571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11022000</v>
      </c>
      <c r="D20" s="92"/>
      <c r="E20" s="92">
        <f t="shared" si="8"/>
        <v>11022000</v>
      </c>
      <c r="F20" s="93">
        <v>11022000</v>
      </c>
      <c r="G20" s="94">
        <v>11022000</v>
      </c>
      <c r="H20" s="93"/>
      <c r="I20" s="94"/>
      <c r="J20" s="93"/>
      <c r="K20" s="94"/>
      <c r="L20" s="93"/>
      <c r="M20" s="94"/>
      <c r="N20" s="93">
        <v>3997000</v>
      </c>
      <c r="O20" s="94"/>
      <c r="P20" s="93">
        <f t="shared" si="9"/>
        <v>3997000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36.263835964434762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11022000</v>
      </c>
      <c r="D24" s="95"/>
      <c r="E24" s="95">
        <f t="shared" si="8"/>
        <v>11022000</v>
      </c>
      <c r="F24" s="96">
        <f t="shared" ref="F24:O24" si="15">SUM(F17:F23)</f>
        <v>11022000</v>
      </c>
      <c r="G24" s="97">
        <f t="shared" si="15"/>
        <v>11022000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3997000</v>
      </c>
      <c r="O24" s="97">
        <f t="shared" si="15"/>
        <v>0</v>
      </c>
      <c r="P24" s="96">
        <f t="shared" si="9"/>
        <v>3997000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36.263835964434762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1757000</v>
      </c>
      <c r="C32" s="92"/>
      <c r="D32" s="92"/>
      <c r="E32" s="92">
        <f>$B32      +$C32      +$D32</f>
        <v>1757000</v>
      </c>
      <c r="F32" s="93">
        <v>1757000</v>
      </c>
      <c r="G32" s="94">
        <v>1757000</v>
      </c>
      <c r="H32" s="93">
        <v>329000</v>
      </c>
      <c r="I32" s="94">
        <v>479011</v>
      </c>
      <c r="J32" s="93">
        <v>109000</v>
      </c>
      <c r="K32" s="94">
        <v>499769</v>
      </c>
      <c r="L32" s="93">
        <v>356000</v>
      </c>
      <c r="M32" s="94"/>
      <c r="N32" s="93">
        <v>947000</v>
      </c>
      <c r="O32" s="94">
        <v>1278869</v>
      </c>
      <c r="P32" s="93">
        <f>$H32      +$J32      +$L32      +$N32</f>
        <v>1741000</v>
      </c>
      <c r="Q32" s="94">
        <f>$I32      +$K32      +$M32      +$O32</f>
        <v>2257649</v>
      </c>
      <c r="R32" s="48">
        <f>IF(($L32      =0),0,((($N32      -$L32      )/$L32      )*100))</f>
        <v>166.01123595505618</v>
      </c>
      <c r="S32" s="49">
        <f>IF(($M32      =0),0,((($O32      -$M32      )/$M32      )*100))</f>
        <v>0</v>
      </c>
      <c r="T32" s="48">
        <f>IF(($E32      =0),0,(($P32      /$E32      )*100))</f>
        <v>99.089356858281164</v>
      </c>
      <c r="U32" s="50">
        <f>IF(($E32      =0),0,(($Q32      /$E32      )*100))</f>
        <v>128.49453614114969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1757000</v>
      </c>
      <c r="C33" s="95">
        <f>C32</f>
        <v>0</v>
      </c>
      <c r="D33" s="95"/>
      <c r="E33" s="95">
        <f>$B33      +$C33      +$D33</f>
        <v>1757000</v>
      </c>
      <c r="F33" s="96">
        <f t="shared" ref="F33:O33" si="17">F32</f>
        <v>1757000</v>
      </c>
      <c r="G33" s="97">
        <f t="shared" si="17"/>
        <v>1757000</v>
      </c>
      <c r="H33" s="96">
        <f t="shared" si="17"/>
        <v>329000</v>
      </c>
      <c r="I33" s="97">
        <f t="shared" si="17"/>
        <v>479011</v>
      </c>
      <c r="J33" s="96">
        <f t="shared" si="17"/>
        <v>109000</v>
      </c>
      <c r="K33" s="97">
        <f t="shared" si="17"/>
        <v>499769</v>
      </c>
      <c r="L33" s="96">
        <f t="shared" si="17"/>
        <v>356000</v>
      </c>
      <c r="M33" s="97">
        <f t="shared" si="17"/>
        <v>0</v>
      </c>
      <c r="N33" s="96">
        <f t="shared" si="17"/>
        <v>947000</v>
      </c>
      <c r="O33" s="97">
        <f t="shared" si="17"/>
        <v>1278869</v>
      </c>
      <c r="P33" s="96">
        <f>$H33      +$J33      +$L33      +$N33</f>
        <v>1741000</v>
      </c>
      <c r="Q33" s="97">
        <f>$I33      +$K33      +$M33      +$O33</f>
        <v>2257649</v>
      </c>
      <c r="R33" s="52">
        <f>IF(($L33      =0),0,((($N33      -$L33      )/$L33      )*100))</f>
        <v>166.01123595505618</v>
      </c>
      <c r="S33" s="53">
        <f>IF(($M33      =0),0,((($O33      -$M33      )/$M33      )*100))</f>
        <v>0</v>
      </c>
      <c r="T33" s="52">
        <f>IF($E33   =0,0,($P33   /$E33   )*100)</f>
        <v>99.089356858281164</v>
      </c>
      <c r="U33" s="54">
        <f>IF($E33   =0,0,($Q33   /$E33   )*100)</f>
        <v>128.49453614114969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2421000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>
        <v>2000000</v>
      </c>
      <c r="D38" s="92"/>
      <c r="E38" s="92">
        <f t="shared" si="18"/>
        <v>6000000</v>
      </c>
      <c r="F38" s="93">
        <v>6000000</v>
      </c>
      <c r="G38" s="94">
        <v>6000000</v>
      </c>
      <c r="H38" s="93"/>
      <c r="I38" s="94"/>
      <c r="J38" s="93">
        <v>3792000</v>
      </c>
      <c r="K38" s="94"/>
      <c r="L38" s="93"/>
      <c r="M38" s="94"/>
      <c r="N38" s="93"/>
      <c r="O38" s="94">
        <v>5796200</v>
      </c>
      <c r="P38" s="93">
        <f t="shared" si="19"/>
        <v>3792000</v>
      </c>
      <c r="Q38" s="94">
        <f t="shared" si="20"/>
        <v>5796200</v>
      </c>
      <c r="R38" s="48">
        <f t="shared" si="21"/>
        <v>0</v>
      </c>
      <c r="S38" s="49">
        <f t="shared" si="22"/>
        <v>0</v>
      </c>
      <c r="T38" s="48">
        <f t="shared" si="23"/>
        <v>63.2</v>
      </c>
      <c r="U38" s="50">
        <f t="shared" si="24"/>
        <v>96.603333333333325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2000000</v>
      </c>
      <c r="D40" s="95"/>
      <c r="E40" s="95">
        <f t="shared" si="18"/>
        <v>6000000</v>
      </c>
      <c r="F40" s="96">
        <f t="shared" ref="F40:O40" si="25">SUM(F35:F39)</f>
        <v>6000000</v>
      </c>
      <c r="G40" s="97">
        <f t="shared" si="25"/>
        <v>6000000</v>
      </c>
      <c r="H40" s="96">
        <f t="shared" si="25"/>
        <v>0</v>
      </c>
      <c r="I40" s="97">
        <f t="shared" si="25"/>
        <v>0</v>
      </c>
      <c r="J40" s="96">
        <f t="shared" si="25"/>
        <v>3792000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5796200</v>
      </c>
      <c r="P40" s="96">
        <f t="shared" si="19"/>
        <v>3792000</v>
      </c>
      <c r="Q40" s="97">
        <f t="shared" si="20"/>
        <v>5796200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63.2</v>
      </c>
      <c r="U40" s="54">
        <f>IF((+$E35+$E38) =0,0,(Q40   /(+$E35+$E38) )*100)</f>
        <v>96.603333333333325</v>
      </c>
      <c r="V40" s="96">
        <f>SUM(V35:V39)</f>
        <v>2421000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38490000</v>
      </c>
      <c r="C52" s="92"/>
      <c r="D52" s="92"/>
      <c r="E52" s="92">
        <f t="shared" si="26"/>
        <v>38490000</v>
      </c>
      <c r="F52" s="93">
        <v>38490000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38490000</v>
      </c>
      <c r="C53" s="95">
        <f>SUM(C42:C52)</f>
        <v>0</v>
      </c>
      <c r="D53" s="95"/>
      <c r="E53" s="95">
        <f t="shared" si="26"/>
        <v>38490000</v>
      </c>
      <c r="F53" s="96">
        <f t="shared" ref="F53:O53" si="33">SUM(F42:F52)</f>
        <v>38490000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46897000</v>
      </c>
      <c r="C67" s="104">
        <f>SUM(C9:C14,C17:C23,C26:C29,C32,C35:C39,C42:C52,C55:C58,C61:C65)</f>
        <v>13022000</v>
      </c>
      <c r="D67" s="104"/>
      <c r="E67" s="104">
        <f t="shared" si="35"/>
        <v>59919000</v>
      </c>
      <c r="F67" s="105">
        <f t="shared" ref="F67:O67" si="43">SUM(F9:F14,F17:F23,F26:F29,F32,F35:F39,F42:F52,F55:F58,F61:F65)</f>
        <v>59919000</v>
      </c>
      <c r="G67" s="106">
        <f t="shared" si="43"/>
        <v>21429000</v>
      </c>
      <c r="H67" s="105">
        <f t="shared" si="43"/>
        <v>590000</v>
      </c>
      <c r="I67" s="106">
        <f t="shared" si="43"/>
        <v>896873</v>
      </c>
      <c r="J67" s="105">
        <f t="shared" si="43"/>
        <v>4568000</v>
      </c>
      <c r="K67" s="106">
        <f t="shared" si="43"/>
        <v>1287194</v>
      </c>
      <c r="L67" s="105">
        <f t="shared" si="43"/>
        <v>1054000</v>
      </c>
      <c r="M67" s="106">
        <f t="shared" si="43"/>
        <v>0</v>
      </c>
      <c r="N67" s="105">
        <f t="shared" si="43"/>
        <v>5700000</v>
      </c>
      <c r="O67" s="106">
        <f t="shared" si="43"/>
        <v>8323586</v>
      </c>
      <c r="P67" s="105">
        <f t="shared" si="36"/>
        <v>11912000</v>
      </c>
      <c r="Q67" s="106">
        <f t="shared" si="37"/>
        <v>10507653</v>
      </c>
      <c r="R67" s="61">
        <f t="shared" si="38"/>
        <v>440.79696394686908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55.58822156890195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49.034733305333894</v>
      </c>
      <c r="V67" s="105">
        <f>SUM(V9:V14,V17:V23,V26:V29,V32,V35:V39,V42:V52,V55:V58,V61:V65)</f>
        <v>2421000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53573000</v>
      </c>
      <c r="C69" s="92">
        <v>11417000</v>
      </c>
      <c r="D69" s="92"/>
      <c r="E69" s="92">
        <f>$B69      +$C69      +$D69</f>
        <v>64990000</v>
      </c>
      <c r="F69" s="93">
        <v>64990000</v>
      </c>
      <c r="G69" s="94">
        <v>64990000</v>
      </c>
      <c r="H69" s="93">
        <v>14196000</v>
      </c>
      <c r="I69" s="94">
        <v>8681890</v>
      </c>
      <c r="J69" s="93">
        <v>28087000</v>
      </c>
      <c r="K69" s="94">
        <v>33379309</v>
      </c>
      <c r="L69" s="93">
        <v>12074000</v>
      </c>
      <c r="M69" s="94"/>
      <c r="N69" s="93">
        <v>10633000</v>
      </c>
      <c r="O69" s="94">
        <v>19726363</v>
      </c>
      <c r="P69" s="93">
        <f>$H69      +$J69      +$L69      +$N69</f>
        <v>64990000</v>
      </c>
      <c r="Q69" s="94">
        <f>$I69      +$K69      +$M69      +$O69</f>
        <v>61787562</v>
      </c>
      <c r="R69" s="48">
        <f>IF(($L69      =0),0,((($N69      -$L69      )/$L69      )*100))</f>
        <v>-11.934735795925128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95.072414217571932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53573000</v>
      </c>
      <c r="C71" s="101">
        <f>SUM(C69:C70)</f>
        <v>11417000</v>
      </c>
      <c r="D71" s="101"/>
      <c r="E71" s="101">
        <f>$B71      +$C71      +$D71</f>
        <v>64990000</v>
      </c>
      <c r="F71" s="102">
        <f t="shared" ref="F71:O71" si="44">SUM(F69:F70)</f>
        <v>64990000</v>
      </c>
      <c r="G71" s="103">
        <f t="shared" si="44"/>
        <v>64990000</v>
      </c>
      <c r="H71" s="102">
        <f t="shared" si="44"/>
        <v>14196000</v>
      </c>
      <c r="I71" s="103">
        <f t="shared" si="44"/>
        <v>8681890</v>
      </c>
      <c r="J71" s="102">
        <f t="shared" si="44"/>
        <v>28087000</v>
      </c>
      <c r="K71" s="103">
        <f t="shared" si="44"/>
        <v>33379309</v>
      </c>
      <c r="L71" s="102">
        <f t="shared" si="44"/>
        <v>12074000</v>
      </c>
      <c r="M71" s="103">
        <f t="shared" si="44"/>
        <v>0</v>
      </c>
      <c r="N71" s="102">
        <f t="shared" si="44"/>
        <v>10633000</v>
      </c>
      <c r="O71" s="103">
        <f t="shared" si="44"/>
        <v>19726363</v>
      </c>
      <c r="P71" s="102">
        <f>$H71      +$J71      +$L71      +$N71</f>
        <v>64990000</v>
      </c>
      <c r="Q71" s="103">
        <f>$I71      +$K71      +$M71      +$O71</f>
        <v>61787562</v>
      </c>
      <c r="R71" s="57">
        <f>IF(($L71      =0),0,((($N71      -$L71      )/$L71      )*100))</f>
        <v>-11.934735795925128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95.072414217571932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53573000</v>
      </c>
      <c r="C72" s="104">
        <f>SUM(C69:C70)</f>
        <v>11417000</v>
      </c>
      <c r="D72" s="104"/>
      <c r="E72" s="104">
        <f>$B72      +$C72      +$D72</f>
        <v>64990000</v>
      </c>
      <c r="F72" s="105">
        <f t="shared" ref="F72:O72" si="45">SUM(F69:F70)</f>
        <v>64990000</v>
      </c>
      <c r="G72" s="106">
        <f t="shared" si="45"/>
        <v>64990000</v>
      </c>
      <c r="H72" s="105">
        <f t="shared" si="45"/>
        <v>14196000</v>
      </c>
      <c r="I72" s="106">
        <f t="shared" si="45"/>
        <v>8681890</v>
      </c>
      <c r="J72" s="105">
        <f t="shared" si="45"/>
        <v>28087000</v>
      </c>
      <c r="K72" s="106">
        <f t="shared" si="45"/>
        <v>33379309</v>
      </c>
      <c r="L72" s="105">
        <f t="shared" si="45"/>
        <v>12074000</v>
      </c>
      <c r="M72" s="106">
        <f t="shared" si="45"/>
        <v>0</v>
      </c>
      <c r="N72" s="105">
        <f t="shared" si="45"/>
        <v>10633000</v>
      </c>
      <c r="O72" s="106">
        <f t="shared" si="45"/>
        <v>19726363</v>
      </c>
      <c r="P72" s="105">
        <f>$H72      +$J72      +$L72      +$N72</f>
        <v>64990000</v>
      </c>
      <c r="Q72" s="106">
        <f>$I72      +$K72      +$M72      +$O72</f>
        <v>61787562</v>
      </c>
      <c r="R72" s="61">
        <f>IF(($L72      =0),0,((($N72      -$L72      )/$L72      )*100))</f>
        <v>-11.934735795925128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95.072414217571932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100470000</v>
      </c>
      <c r="C73" s="104">
        <f>SUM(C9:C14,C17:C23,C26:C29,C32,C35:C39,C42:C52,C55:C58,C61:C65,C69:C70)</f>
        <v>24439000</v>
      </c>
      <c r="D73" s="104"/>
      <c r="E73" s="104">
        <f>$B73      +$C73      +$D73</f>
        <v>124909000</v>
      </c>
      <c r="F73" s="105">
        <f t="shared" ref="F73:O73" si="46">SUM(F9:F14,F17:F23,F26:F29,F32,F35:F39,F42:F52,F55:F58,F61:F65,F69:F70)</f>
        <v>124909000</v>
      </c>
      <c r="G73" s="106">
        <f t="shared" si="46"/>
        <v>86419000</v>
      </c>
      <c r="H73" s="105">
        <f t="shared" si="46"/>
        <v>14786000</v>
      </c>
      <c r="I73" s="106">
        <f t="shared" si="46"/>
        <v>9578763</v>
      </c>
      <c r="J73" s="105">
        <f t="shared" si="46"/>
        <v>32655000</v>
      </c>
      <c r="K73" s="106">
        <f t="shared" si="46"/>
        <v>34666503</v>
      </c>
      <c r="L73" s="105">
        <f t="shared" si="46"/>
        <v>13128000</v>
      </c>
      <c r="M73" s="106">
        <f t="shared" si="46"/>
        <v>0</v>
      </c>
      <c r="N73" s="105">
        <f t="shared" si="46"/>
        <v>16333000</v>
      </c>
      <c r="O73" s="106">
        <f t="shared" si="46"/>
        <v>28049949</v>
      </c>
      <c r="P73" s="105">
        <f>$H73      +$J73      +$L73      +$N73</f>
        <v>76902000</v>
      </c>
      <c r="Q73" s="106">
        <f>$I73      +$K73      +$M73      +$O73</f>
        <v>72295215</v>
      </c>
      <c r="R73" s="61">
        <f>IF(($L73      =0),0,((($N73      -$L73      )/$L73      )*100))</f>
        <v>24.413467397928095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88.987375461414729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83.656620650551389</v>
      </c>
      <c r="V73" s="105">
        <f>SUM(V9:V14,V17:V23,V26:V29,V32,V35:V39,V42:V52,V55:V58,V61:V65,V69:V70)</f>
        <v>2421000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6+ENl+XYY4gLZ3y3CU3OyBh+FLIDOrk/lEH4OfAI+BdJ0uHkox+PPbqaw7rPgQ/impTJksG8Qji7UdioCJx7g==" saltValue="sJmkC96tSy8oNNSJdXJ2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126000</v>
      </c>
      <c r="I10" s="94">
        <v>126270</v>
      </c>
      <c r="J10" s="93">
        <v>212000</v>
      </c>
      <c r="K10" s="94">
        <v>237158</v>
      </c>
      <c r="L10" s="93">
        <v>150000</v>
      </c>
      <c r="M10" s="94">
        <v>150454</v>
      </c>
      <c r="N10" s="93">
        <v>486000</v>
      </c>
      <c r="O10" s="94">
        <v>486117</v>
      </c>
      <c r="P10" s="93">
        <f t="shared" ref="P10:P15" si="1">$H10      +$J10      +$L10      +$N10</f>
        <v>974000</v>
      </c>
      <c r="Q10" s="94">
        <f t="shared" ref="Q10:Q15" si="2">$I10      +$K10      +$M10      +$O10</f>
        <v>999999</v>
      </c>
      <c r="R10" s="48">
        <f t="shared" ref="R10:R15" si="3">IF(($L10      =0),0,((($N10      -$L10      )/$L10      )*100))</f>
        <v>224.00000000000003</v>
      </c>
      <c r="S10" s="49">
        <f t="shared" ref="S10:S15" si="4">IF(($M10      =0),0,((($O10      -$M10      )/$M10      )*100))</f>
        <v>223.10008374652716</v>
      </c>
      <c r="T10" s="48">
        <f t="shared" ref="T10:T14" si="5">IF(($E10      =0),0,(($P10      /$E10      )*100))</f>
        <v>97.399999999999991</v>
      </c>
      <c r="U10" s="50">
        <f t="shared" ref="U10:U14" si="6">IF(($E10      =0),0,(($Q10      /$E10      )*100))</f>
        <v>99.999899999999997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126000</v>
      </c>
      <c r="I15" s="97">
        <f t="shared" si="7"/>
        <v>126270</v>
      </c>
      <c r="J15" s="96">
        <f t="shared" si="7"/>
        <v>212000</v>
      </c>
      <c r="K15" s="97">
        <f t="shared" si="7"/>
        <v>237158</v>
      </c>
      <c r="L15" s="96">
        <f t="shared" si="7"/>
        <v>150000</v>
      </c>
      <c r="M15" s="97">
        <f t="shared" si="7"/>
        <v>150454</v>
      </c>
      <c r="N15" s="96">
        <f t="shared" si="7"/>
        <v>486000</v>
      </c>
      <c r="O15" s="97">
        <f t="shared" si="7"/>
        <v>486117</v>
      </c>
      <c r="P15" s="96">
        <f t="shared" si="1"/>
        <v>974000</v>
      </c>
      <c r="Q15" s="97">
        <f t="shared" si="2"/>
        <v>999999</v>
      </c>
      <c r="R15" s="52">
        <f t="shared" si="3"/>
        <v>224.00000000000003</v>
      </c>
      <c r="S15" s="53">
        <f t="shared" si="4"/>
        <v>223.10008374652716</v>
      </c>
      <c r="T15" s="52">
        <f>IF((SUM($E9:$E13))=0,0,(P15/(SUM($E9:$E13))*100))</f>
        <v>97.399999999999991</v>
      </c>
      <c r="U15" s="54">
        <f>IF((SUM($E9:$E13))=0,0,(Q15/(SUM($E9:$E13))*100))</f>
        <v>99.999899999999997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20666000</v>
      </c>
      <c r="C19" s="92"/>
      <c r="D19" s="92"/>
      <c r="E19" s="92">
        <f t="shared" si="8"/>
        <v>20666000</v>
      </c>
      <c r="F19" s="93">
        <v>20666000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20666000</v>
      </c>
      <c r="C24" s="95">
        <f>SUM(C17:C23)</f>
        <v>0</v>
      </c>
      <c r="D24" s="95"/>
      <c r="E24" s="95">
        <f t="shared" si="8"/>
        <v>20666000</v>
      </c>
      <c r="F24" s="96">
        <f t="shared" ref="F24:O24" si="15">SUM(F17:F23)</f>
        <v>20666000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2290000</v>
      </c>
      <c r="C29" s="92"/>
      <c r="D29" s="92"/>
      <c r="E29" s="92">
        <f>$B29      +$C29      +$D29</f>
        <v>2290000</v>
      </c>
      <c r="F29" s="93">
        <v>2290000</v>
      </c>
      <c r="G29" s="94">
        <v>2290000</v>
      </c>
      <c r="H29" s="93">
        <v>370000</v>
      </c>
      <c r="I29" s="94"/>
      <c r="J29" s="93">
        <v>707000</v>
      </c>
      <c r="K29" s="94"/>
      <c r="L29" s="93">
        <v>417000</v>
      </c>
      <c r="M29" s="94"/>
      <c r="N29" s="93">
        <v>770000</v>
      </c>
      <c r="O29" s="94"/>
      <c r="P29" s="93">
        <f>$H29      +$J29      +$L29      +$N29</f>
        <v>2264000</v>
      </c>
      <c r="Q29" s="94">
        <f>$I29      +$K29      +$M29      +$O29</f>
        <v>0</v>
      </c>
      <c r="R29" s="48">
        <f>IF(($L29      =0),0,((($N29      -$L29      )/$L29      )*100))</f>
        <v>84.65227817745803</v>
      </c>
      <c r="S29" s="49">
        <f>IF(($M29      =0),0,((($O29      -$M29      )/$M29      )*100))</f>
        <v>0</v>
      </c>
      <c r="T29" s="48">
        <f>IF(($E29      =0),0,(($P29      /$E29      )*100))</f>
        <v>98.864628820960704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2290000</v>
      </c>
      <c r="C30" s="95">
        <f>SUM(C26:C29)</f>
        <v>0</v>
      </c>
      <c r="D30" s="95"/>
      <c r="E30" s="95">
        <f>$B30      +$C30      +$D30</f>
        <v>2290000</v>
      </c>
      <c r="F30" s="96">
        <f t="shared" ref="F30:O30" si="16">SUM(F26:F29)</f>
        <v>2290000</v>
      </c>
      <c r="G30" s="97">
        <f t="shared" si="16"/>
        <v>2290000</v>
      </c>
      <c r="H30" s="96">
        <f t="shared" si="16"/>
        <v>370000</v>
      </c>
      <c r="I30" s="97">
        <f t="shared" si="16"/>
        <v>0</v>
      </c>
      <c r="J30" s="96">
        <f t="shared" si="16"/>
        <v>707000</v>
      </c>
      <c r="K30" s="97">
        <f t="shared" si="16"/>
        <v>0</v>
      </c>
      <c r="L30" s="96">
        <f t="shared" si="16"/>
        <v>417000</v>
      </c>
      <c r="M30" s="97">
        <f t="shared" si="16"/>
        <v>0</v>
      </c>
      <c r="N30" s="96">
        <f t="shared" si="16"/>
        <v>770000</v>
      </c>
      <c r="O30" s="97">
        <f t="shared" si="16"/>
        <v>0</v>
      </c>
      <c r="P30" s="96">
        <f>$H30      +$J30      +$L30      +$N30</f>
        <v>2264000</v>
      </c>
      <c r="Q30" s="97">
        <f>$I30      +$K30      +$M30      +$O30</f>
        <v>0</v>
      </c>
      <c r="R30" s="52">
        <f>IF(($L30      =0),0,((($N30      -$L30      )/$L30      )*100))</f>
        <v>84.65227817745803</v>
      </c>
      <c r="S30" s="53">
        <f>IF(($M30      =0),0,((($O30      -$M30      )/$M30      )*100))</f>
        <v>0</v>
      </c>
      <c r="T30" s="52">
        <f>IF($E30   =0,0,($P30   /$E30   )*100)</f>
        <v>98.864628820960704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23956000</v>
      </c>
      <c r="C67" s="104">
        <f>SUM(C9:C14,C17:C23,C26:C29,C32,C35:C39,C42:C52,C55:C58,C61:C65)</f>
        <v>0</v>
      </c>
      <c r="D67" s="104"/>
      <c r="E67" s="104">
        <f t="shared" si="35"/>
        <v>23956000</v>
      </c>
      <c r="F67" s="105">
        <f t="shared" ref="F67:O67" si="43">SUM(F9:F14,F17:F23,F26:F29,F32,F35:F39,F42:F52,F55:F58,F61:F65)</f>
        <v>23956000</v>
      </c>
      <c r="G67" s="106">
        <f t="shared" si="43"/>
        <v>3290000</v>
      </c>
      <c r="H67" s="105">
        <f t="shared" si="43"/>
        <v>496000</v>
      </c>
      <c r="I67" s="106">
        <f t="shared" si="43"/>
        <v>126270</v>
      </c>
      <c r="J67" s="105">
        <f t="shared" si="43"/>
        <v>919000</v>
      </c>
      <c r="K67" s="106">
        <f t="shared" si="43"/>
        <v>237158</v>
      </c>
      <c r="L67" s="105">
        <f t="shared" si="43"/>
        <v>567000</v>
      </c>
      <c r="M67" s="106">
        <f t="shared" si="43"/>
        <v>150454</v>
      </c>
      <c r="N67" s="105">
        <f t="shared" si="43"/>
        <v>1256000</v>
      </c>
      <c r="O67" s="106">
        <f t="shared" si="43"/>
        <v>486117</v>
      </c>
      <c r="P67" s="105">
        <f t="shared" si="36"/>
        <v>3238000</v>
      </c>
      <c r="Q67" s="106">
        <f t="shared" si="37"/>
        <v>999999</v>
      </c>
      <c r="R67" s="61">
        <f t="shared" si="38"/>
        <v>121.51675485008819</v>
      </c>
      <c r="S67" s="62">
        <f t="shared" si="39"/>
        <v>223.10008374652716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98.419452887538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30.395106382978724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23956000</v>
      </c>
      <c r="C73" s="104">
        <f>SUM(C9:C14,C17:C23,C26:C29,C32,C35:C39,C42:C52,C55:C58,C61:C65,C69:C70)</f>
        <v>0</v>
      </c>
      <c r="D73" s="104"/>
      <c r="E73" s="104">
        <f>$B73      +$C73      +$D73</f>
        <v>23956000</v>
      </c>
      <c r="F73" s="105">
        <f t="shared" ref="F73:O73" si="46">SUM(F9:F14,F17:F23,F26:F29,F32,F35:F39,F42:F52,F55:F58,F61:F65,F69:F70)</f>
        <v>23956000</v>
      </c>
      <c r="G73" s="106">
        <f t="shared" si="46"/>
        <v>3290000</v>
      </c>
      <c r="H73" s="105">
        <f t="shared" si="46"/>
        <v>496000</v>
      </c>
      <c r="I73" s="106">
        <f t="shared" si="46"/>
        <v>126270</v>
      </c>
      <c r="J73" s="105">
        <f t="shared" si="46"/>
        <v>919000</v>
      </c>
      <c r="K73" s="106">
        <f t="shared" si="46"/>
        <v>237158</v>
      </c>
      <c r="L73" s="105">
        <f t="shared" si="46"/>
        <v>567000</v>
      </c>
      <c r="M73" s="106">
        <f t="shared" si="46"/>
        <v>150454</v>
      </c>
      <c r="N73" s="105">
        <f t="shared" si="46"/>
        <v>1256000</v>
      </c>
      <c r="O73" s="106">
        <f t="shared" si="46"/>
        <v>486117</v>
      </c>
      <c r="P73" s="105">
        <f>$H73      +$J73      +$L73      +$N73</f>
        <v>3238000</v>
      </c>
      <c r="Q73" s="106">
        <f>$I73      +$K73      +$M73      +$O73</f>
        <v>999999</v>
      </c>
      <c r="R73" s="61">
        <f>IF(($L73      =0),0,((($N73      -$L73      )/$L73      )*100))</f>
        <v>121.51675485008819</v>
      </c>
      <c r="S73" s="62">
        <f>IF(($M73      =0),0,((($O73      -$M73      )/$M73      )*100))</f>
        <v>223.10008374652716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98.419452887538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30.395106382978724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kA9XQ98qAzEWObvbORxB8DSYHdZokBNqhkCEB3FVZ8fgr7HmXNelAmy2blIKFngncymLbtGAfwL+RH4gfyo1w==" saltValue="Ktq0esX0c83MfdCuWM+d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62000</v>
      </c>
      <c r="I10" s="94"/>
      <c r="J10" s="93">
        <v>834000</v>
      </c>
      <c r="K10" s="94">
        <v>1005733</v>
      </c>
      <c r="L10" s="93">
        <v>1285000</v>
      </c>
      <c r="M10" s="94">
        <v>97876</v>
      </c>
      <c r="N10" s="93">
        <v>745000</v>
      </c>
      <c r="O10" s="94">
        <v>1996391</v>
      </c>
      <c r="P10" s="93">
        <f t="shared" ref="P10:P15" si="1">$H10      +$J10      +$L10      +$N10</f>
        <v>2926000</v>
      </c>
      <c r="Q10" s="94">
        <f t="shared" ref="Q10:Q15" si="2">$I10      +$K10      +$M10      +$O10</f>
        <v>3100000</v>
      </c>
      <c r="R10" s="48">
        <f t="shared" ref="R10:R15" si="3">IF(($L10      =0),0,((($N10      -$L10      )/$L10      )*100))</f>
        <v>-42.023346303501945</v>
      </c>
      <c r="S10" s="49">
        <f t="shared" ref="S10:S15" si="4">IF(($M10      =0),0,((($O10      -$M10      )/$M10      )*100))</f>
        <v>1939.7145367607993</v>
      </c>
      <c r="T10" s="48">
        <f t="shared" ref="T10:T14" si="5">IF(($E10      =0),0,(($P10      /$E10      )*100))</f>
        <v>94.387096774193552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62000</v>
      </c>
      <c r="I15" s="97">
        <f t="shared" si="7"/>
        <v>0</v>
      </c>
      <c r="J15" s="96">
        <f t="shared" si="7"/>
        <v>834000</v>
      </c>
      <c r="K15" s="97">
        <f t="shared" si="7"/>
        <v>1005733</v>
      </c>
      <c r="L15" s="96">
        <f t="shared" si="7"/>
        <v>1285000</v>
      </c>
      <c r="M15" s="97">
        <f t="shared" si="7"/>
        <v>97876</v>
      </c>
      <c r="N15" s="96">
        <f t="shared" si="7"/>
        <v>745000</v>
      </c>
      <c r="O15" s="97">
        <f t="shared" si="7"/>
        <v>1996391</v>
      </c>
      <c r="P15" s="96">
        <f t="shared" si="1"/>
        <v>2926000</v>
      </c>
      <c r="Q15" s="97">
        <f t="shared" si="2"/>
        <v>3100000</v>
      </c>
      <c r="R15" s="52">
        <f t="shared" si="3"/>
        <v>-42.023346303501945</v>
      </c>
      <c r="S15" s="53">
        <f t="shared" si="4"/>
        <v>1939.7145367607993</v>
      </c>
      <c r="T15" s="52">
        <f>IF((SUM($E9:$E13))=0,0,(P15/(SUM($E9:$E13))*100))</f>
        <v>94.387096774193552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2712000</v>
      </c>
      <c r="C32" s="92">
        <v>-152000</v>
      </c>
      <c r="D32" s="92"/>
      <c r="E32" s="92">
        <f>$B32      +$C32      +$D32</f>
        <v>2560000</v>
      </c>
      <c r="F32" s="93">
        <v>2560000</v>
      </c>
      <c r="G32" s="94">
        <v>2560000</v>
      </c>
      <c r="H32" s="93">
        <v>104000</v>
      </c>
      <c r="I32" s="94"/>
      <c r="J32" s="93">
        <v>436000</v>
      </c>
      <c r="K32" s="94">
        <v>749064</v>
      </c>
      <c r="L32" s="93">
        <v>1014000</v>
      </c>
      <c r="M32" s="94">
        <v>360891</v>
      </c>
      <c r="N32" s="93">
        <v>798000</v>
      </c>
      <c r="O32" s="94">
        <v>1450045</v>
      </c>
      <c r="P32" s="93">
        <f>$H32      +$J32      +$L32      +$N32</f>
        <v>2352000</v>
      </c>
      <c r="Q32" s="94">
        <f>$I32      +$K32      +$M32      +$O32</f>
        <v>2560000</v>
      </c>
      <c r="R32" s="48">
        <f>IF(($L32      =0),0,((($N32      -$L32      )/$L32      )*100))</f>
        <v>-21.301775147928996</v>
      </c>
      <c r="S32" s="49">
        <f>IF(($M32      =0),0,((($O32      -$M32      )/$M32      )*100))</f>
        <v>301.79583309087786</v>
      </c>
      <c r="T32" s="48">
        <f>IF(($E32      =0),0,(($P32      /$E32      )*100))</f>
        <v>91.875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2712000</v>
      </c>
      <c r="C33" s="95">
        <f>C32</f>
        <v>-152000</v>
      </c>
      <c r="D33" s="95"/>
      <c r="E33" s="95">
        <f>$B33      +$C33      +$D33</f>
        <v>2560000</v>
      </c>
      <c r="F33" s="96">
        <f t="shared" ref="F33:O33" si="17">F32</f>
        <v>2560000</v>
      </c>
      <c r="G33" s="97">
        <f t="shared" si="17"/>
        <v>2560000</v>
      </c>
      <c r="H33" s="96">
        <f t="shared" si="17"/>
        <v>104000</v>
      </c>
      <c r="I33" s="97">
        <f t="shared" si="17"/>
        <v>0</v>
      </c>
      <c r="J33" s="96">
        <f t="shared" si="17"/>
        <v>436000</v>
      </c>
      <c r="K33" s="97">
        <f t="shared" si="17"/>
        <v>749064</v>
      </c>
      <c r="L33" s="96">
        <f t="shared" si="17"/>
        <v>1014000</v>
      </c>
      <c r="M33" s="97">
        <f t="shared" si="17"/>
        <v>360891</v>
      </c>
      <c r="N33" s="96">
        <f t="shared" si="17"/>
        <v>798000</v>
      </c>
      <c r="O33" s="97">
        <f t="shared" si="17"/>
        <v>1450045</v>
      </c>
      <c r="P33" s="96">
        <f>$H33      +$J33      +$L33      +$N33</f>
        <v>2352000</v>
      </c>
      <c r="Q33" s="97">
        <f>$I33      +$K33      +$M33      +$O33</f>
        <v>2560000</v>
      </c>
      <c r="R33" s="52">
        <f>IF(($L33      =0),0,((($N33      -$L33      )/$L33      )*100))</f>
        <v>-21.301775147928996</v>
      </c>
      <c r="S33" s="53">
        <f>IF(($M33      =0),0,((($O33      -$M33      )/$M33      )*100))</f>
        <v>301.79583309087786</v>
      </c>
      <c r="T33" s="52">
        <f>IF($E33   =0,0,($P33   /$E33   )*100)</f>
        <v>91.875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29904000</v>
      </c>
      <c r="C36" s="92">
        <v>9576000</v>
      </c>
      <c r="D36" s="92"/>
      <c r="E36" s="92">
        <f t="shared" si="18"/>
        <v>39480000</v>
      </c>
      <c r="F36" s="93">
        <v>39480000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5600000</v>
      </c>
      <c r="C38" s="92"/>
      <c r="D38" s="92"/>
      <c r="E38" s="92">
        <f t="shared" si="18"/>
        <v>5600000</v>
      </c>
      <c r="F38" s="93">
        <v>5600000</v>
      </c>
      <c r="G38" s="94">
        <v>5600000</v>
      </c>
      <c r="H38" s="93"/>
      <c r="I38" s="94"/>
      <c r="J38" s="93"/>
      <c r="K38" s="94"/>
      <c r="L38" s="93"/>
      <c r="M38" s="94"/>
      <c r="N38" s="93">
        <v>2847000</v>
      </c>
      <c r="O38" s="94">
        <v>5600000</v>
      </c>
      <c r="P38" s="93">
        <f t="shared" si="19"/>
        <v>2847000</v>
      </c>
      <c r="Q38" s="94">
        <f t="shared" si="20"/>
        <v>5600000</v>
      </c>
      <c r="R38" s="48">
        <f t="shared" si="21"/>
        <v>0</v>
      </c>
      <c r="S38" s="49">
        <f t="shared" si="22"/>
        <v>0</v>
      </c>
      <c r="T38" s="48">
        <f t="shared" si="23"/>
        <v>50.839285714285708</v>
      </c>
      <c r="U38" s="50">
        <f t="shared" si="24"/>
        <v>100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35504000</v>
      </c>
      <c r="C40" s="95">
        <f>SUM(C35:C39)</f>
        <v>9576000</v>
      </c>
      <c r="D40" s="95"/>
      <c r="E40" s="95">
        <f t="shared" si="18"/>
        <v>45080000</v>
      </c>
      <c r="F40" s="96">
        <f t="shared" ref="F40:O40" si="25">SUM(F35:F39)</f>
        <v>45080000</v>
      </c>
      <c r="G40" s="97">
        <f t="shared" si="25"/>
        <v>5600000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2847000</v>
      </c>
      <c r="O40" s="97">
        <f t="shared" si="25"/>
        <v>5600000</v>
      </c>
      <c r="P40" s="96">
        <f t="shared" si="19"/>
        <v>2847000</v>
      </c>
      <c r="Q40" s="97">
        <f t="shared" si="20"/>
        <v>5600000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50.839285714285708</v>
      </c>
      <c r="U40" s="54">
        <f>IF((+$E35+$E38) =0,0,(Q40   /(+$E35+$E38) )*100)</f>
        <v>100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41316000</v>
      </c>
      <c r="C67" s="104">
        <f>SUM(C9:C14,C17:C23,C26:C29,C32,C35:C39,C42:C52,C55:C58,C61:C65)</f>
        <v>9424000</v>
      </c>
      <c r="D67" s="104"/>
      <c r="E67" s="104">
        <f t="shared" si="35"/>
        <v>50740000</v>
      </c>
      <c r="F67" s="105">
        <f t="shared" ref="F67:O67" si="43">SUM(F9:F14,F17:F23,F26:F29,F32,F35:F39,F42:F52,F55:F58,F61:F65)</f>
        <v>50740000</v>
      </c>
      <c r="G67" s="106">
        <f t="shared" si="43"/>
        <v>11260000</v>
      </c>
      <c r="H67" s="105">
        <f t="shared" si="43"/>
        <v>166000</v>
      </c>
      <c r="I67" s="106">
        <f t="shared" si="43"/>
        <v>0</v>
      </c>
      <c r="J67" s="105">
        <f t="shared" si="43"/>
        <v>1270000</v>
      </c>
      <c r="K67" s="106">
        <f t="shared" si="43"/>
        <v>1754797</v>
      </c>
      <c r="L67" s="105">
        <f t="shared" si="43"/>
        <v>2299000</v>
      </c>
      <c r="M67" s="106">
        <f t="shared" si="43"/>
        <v>458767</v>
      </c>
      <c r="N67" s="105">
        <f t="shared" si="43"/>
        <v>4390000</v>
      </c>
      <c r="O67" s="106">
        <f t="shared" si="43"/>
        <v>9046436</v>
      </c>
      <c r="P67" s="105">
        <f t="shared" si="36"/>
        <v>8125000</v>
      </c>
      <c r="Q67" s="106">
        <f t="shared" si="37"/>
        <v>11260000</v>
      </c>
      <c r="R67" s="61">
        <f t="shared" si="38"/>
        <v>90.952588081774692</v>
      </c>
      <c r="S67" s="62">
        <f t="shared" si="39"/>
        <v>1871.9020766532904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72.158081705150977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39389000</v>
      </c>
      <c r="C69" s="92">
        <v>-2634000</v>
      </c>
      <c r="D69" s="92"/>
      <c r="E69" s="92">
        <f>$B69      +$C69      +$D69</f>
        <v>36755000</v>
      </c>
      <c r="F69" s="93">
        <v>36755000</v>
      </c>
      <c r="G69" s="94">
        <v>36755000</v>
      </c>
      <c r="H69" s="93">
        <v>5684000</v>
      </c>
      <c r="I69" s="94"/>
      <c r="J69" s="93">
        <v>16443000</v>
      </c>
      <c r="K69" s="94">
        <v>22127670</v>
      </c>
      <c r="L69" s="93">
        <v>10310000</v>
      </c>
      <c r="M69" s="94">
        <v>9193330</v>
      </c>
      <c r="N69" s="93">
        <v>4316000</v>
      </c>
      <c r="O69" s="94">
        <v>5434000</v>
      </c>
      <c r="P69" s="93">
        <f>$H69      +$J69      +$L69      +$N69</f>
        <v>36753000</v>
      </c>
      <c r="Q69" s="94">
        <f>$I69      +$K69      +$M69      +$O69</f>
        <v>36755000</v>
      </c>
      <c r="R69" s="48">
        <f>IF(($L69      =0),0,((($N69      -$L69      )/$L69      )*100))</f>
        <v>-58.137730358874883</v>
      </c>
      <c r="S69" s="49">
        <f>IF(($M69      =0),0,((($O69      -$M69      )/$M69      )*100))</f>
        <v>-40.89192925740727</v>
      </c>
      <c r="T69" s="48">
        <f>IF(($E69      =0),0,(($P69      /$E69      )*100))</f>
        <v>99.994558563460757</v>
      </c>
      <c r="U69" s="50">
        <f>IF(($E69      =0),0,(($Q69      /$E69      )*100))</f>
        <v>100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39389000</v>
      </c>
      <c r="C71" s="101">
        <f>SUM(C69:C70)</f>
        <v>-2634000</v>
      </c>
      <c r="D71" s="101"/>
      <c r="E71" s="101">
        <f>$B71      +$C71      +$D71</f>
        <v>36755000</v>
      </c>
      <c r="F71" s="102">
        <f t="shared" ref="F71:O71" si="44">SUM(F69:F70)</f>
        <v>36755000</v>
      </c>
      <c r="G71" s="103">
        <f t="shared" si="44"/>
        <v>36755000</v>
      </c>
      <c r="H71" s="102">
        <f t="shared" si="44"/>
        <v>5684000</v>
      </c>
      <c r="I71" s="103">
        <f t="shared" si="44"/>
        <v>0</v>
      </c>
      <c r="J71" s="102">
        <f t="shared" si="44"/>
        <v>16443000</v>
      </c>
      <c r="K71" s="103">
        <f t="shared" si="44"/>
        <v>22127670</v>
      </c>
      <c r="L71" s="102">
        <f t="shared" si="44"/>
        <v>10310000</v>
      </c>
      <c r="M71" s="103">
        <f t="shared" si="44"/>
        <v>9193330</v>
      </c>
      <c r="N71" s="102">
        <f t="shared" si="44"/>
        <v>4316000</v>
      </c>
      <c r="O71" s="103">
        <f t="shared" si="44"/>
        <v>5434000</v>
      </c>
      <c r="P71" s="102">
        <f>$H71      +$J71      +$L71      +$N71</f>
        <v>36753000</v>
      </c>
      <c r="Q71" s="103">
        <f>$I71      +$K71      +$M71      +$O71</f>
        <v>36755000</v>
      </c>
      <c r="R71" s="57">
        <f>IF(($L71      =0),0,((($N71      -$L71      )/$L71      )*100))</f>
        <v>-58.137730358874883</v>
      </c>
      <c r="S71" s="58">
        <f>IF(($M71      =0),0,((($O71      -$M71      )/$M71      )*100))</f>
        <v>-40.89192925740727</v>
      </c>
      <c r="T71" s="57">
        <f>IF(($E69      =0),0,(($P69      /$E69      )*100))</f>
        <v>99.994558563460757</v>
      </c>
      <c r="U71" s="59">
        <f>IF($E69   =0,0,($Q69   /$E69 )*100)</f>
        <v>100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39389000</v>
      </c>
      <c r="C72" s="104">
        <f>SUM(C69:C70)</f>
        <v>-2634000</v>
      </c>
      <c r="D72" s="104"/>
      <c r="E72" s="104">
        <f>$B72      +$C72      +$D72</f>
        <v>36755000</v>
      </c>
      <c r="F72" s="105">
        <f t="shared" ref="F72:O72" si="45">SUM(F69:F70)</f>
        <v>36755000</v>
      </c>
      <c r="G72" s="106">
        <f t="shared" si="45"/>
        <v>36755000</v>
      </c>
      <c r="H72" s="105">
        <f t="shared" si="45"/>
        <v>5684000</v>
      </c>
      <c r="I72" s="106">
        <f t="shared" si="45"/>
        <v>0</v>
      </c>
      <c r="J72" s="105">
        <f t="shared" si="45"/>
        <v>16443000</v>
      </c>
      <c r="K72" s="106">
        <f t="shared" si="45"/>
        <v>22127670</v>
      </c>
      <c r="L72" s="105">
        <f t="shared" si="45"/>
        <v>10310000</v>
      </c>
      <c r="M72" s="106">
        <f t="shared" si="45"/>
        <v>9193330</v>
      </c>
      <c r="N72" s="105">
        <f t="shared" si="45"/>
        <v>4316000</v>
      </c>
      <c r="O72" s="106">
        <f t="shared" si="45"/>
        <v>5434000</v>
      </c>
      <c r="P72" s="105">
        <f>$H72      +$J72      +$L72      +$N72</f>
        <v>36753000</v>
      </c>
      <c r="Q72" s="106">
        <f>$I72      +$K72      +$M72      +$O72</f>
        <v>36755000</v>
      </c>
      <c r="R72" s="61">
        <f>IF(($L72      =0),0,((($N72      -$L72      )/$L72      )*100))</f>
        <v>-58.137730358874883</v>
      </c>
      <c r="S72" s="62">
        <f>IF(($M72      =0),0,((($O72      -$M72      )/$M72      )*100))</f>
        <v>-40.89192925740727</v>
      </c>
      <c r="T72" s="61">
        <f>IF(($E69      =0),0,(($P69      /$E69      )*100))</f>
        <v>99.994558563460757</v>
      </c>
      <c r="U72" s="65">
        <f>IF($E69   =0,0,($Q69   /$E69 )*100)</f>
        <v>100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80705000</v>
      </c>
      <c r="C73" s="104">
        <f>SUM(C9:C14,C17:C23,C26:C29,C32,C35:C39,C42:C52,C55:C58,C61:C65,C69:C70)</f>
        <v>6790000</v>
      </c>
      <c r="D73" s="104"/>
      <c r="E73" s="104">
        <f>$B73      +$C73      +$D73</f>
        <v>87495000</v>
      </c>
      <c r="F73" s="105">
        <f t="shared" ref="F73:O73" si="46">SUM(F9:F14,F17:F23,F26:F29,F32,F35:F39,F42:F52,F55:F58,F61:F65,F69:F70)</f>
        <v>87495000</v>
      </c>
      <c r="G73" s="106">
        <f t="shared" si="46"/>
        <v>48015000</v>
      </c>
      <c r="H73" s="105">
        <f t="shared" si="46"/>
        <v>5850000</v>
      </c>
      <c r="I73" s="106">
        <f t="shared" si="46"/>
        <v>0</v>
      </c>
      <c r="J73" s="105">
        <f t="shared" si="46"/>
        <v>17713000</v>
      </c>
      <c r="K73" s="106">
        <f t="shared" si="46"/>
        <v>23882467</v>
      </c>
      <c r="L73" s="105">
        <f t="shared" si="46"/>
        <v>12609000</v>
      </c>
      <c r="M73" s="106">
        <f t="shared" si="46"/>
        <v>9652097</v>
      </c>
      <c r="N73" s="105">
        <f t="shared" si="46"/>
        <v>8706000</v>
      </c>
      <c r="O73" s="106">
        <f t="shared" si="46"/>
        <v>14480436</v>
      </c>
      <c r="P73" s="105">
        <f>$H73      +$J73      +$L73      +$N73</f>
        <v>44878000</v>
      </c>
      <c r="Q73" s="106">
        <f>$I73      +$K73      +$M73      +$O73</f>
        <v>48015000</v>
      </c>
      <c r="R73" s="61">
        <f>IF(($L73      =0),0,((($N73      -$L73      )/$L73      )*100))</f>
        <v>-30.954080418748514</v>
      </c>
      <c r="S73" s="62">
        <f>IF(($M73      =0),0,((($O73      -$M73      )/$M73      )*100))</f>
        <v>50.023730594501906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93.466625013016767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jivBHweP/k+R2BXsyhVc4mwk4dweIaIRNcckolWbbiu20OnA1YB+/h0V7oFEjEfJwHWShzRlqFjH6/wQwfIx7A==" saltValue="eHadYfuBX9at8kX5vjYOk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292000</v>
      </c>
      <c r="I10" s="94">
        <v>291708</v>
      </c>
      <c r="J10" s="93">
        <v>637000</v>
      </c>
      <c r="K10" s="94">
        <v>636033</v>
      </c>
      <c r="L10" s="93">
        <v>770000</v>
      </c>
      <c r="M10" s="94">
        <v>632773</v>
      </c>
      <c r="N10" s="93">
        <v>793000</v>
      </c>
      <c r="O10" s="94">
        <v>1289486</v>
      </c>
      <c r="P10" s="93">
        <f t="shared" ref="P10:P15" si="1">$H10      +$J10      +$L10      +$N10</f>
        <v>2492000</v>
      </c>
      <c r="Q10" s="94">
        <f t="shared" ref="Q10:Q15" si="2">$I10      +$K10      +$M10      +$O10</f>
        <v>2850000</v>
      </c>
      <c r="R10" s="48">
        <f t="shared" ref="R10:R15" si="3">IF(($L10      =0),0,((($N10      -$L10      )/$L10      )*100))</f>
        <v>2.9870129870129869</v>
      </c>
      <c r="S10" s="49">
        <f t="shared" ref="S10:S15" si="4">IF(($M10      =0),0,((($O10      -$M10      )/$M10      )*100))</f>
        <v>103.78334726671335</v>
      </c>
      <c r="T10" s="48">
        <f t="shared" ref="T10:T14" si="5">IF(($E10      =0),0,(($P10      /$E10      )*100))</f>
        <v>87.438596491228068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292000</v>
      </c>
      <c r="I15" s="97">
        <f t="shared" si="7"/>
        <v>291708</v>
      </c>
      <c r="J15" s="96">
        <f t="shared" si="7"/>
        <v>637000</v>
      </c>
      <c r="K15" s="97">
        <f t="shared" si="7"/>
        <v>636033</v>
      </c>
      <c r="L15" s="96">
        <f t="shared" si="7"/>
        <v>770000</v>
      </c>
      <c r="M15" s="97">
        <f t="shared" si="7"/>
        <v>632773</v>
      </c>
      <c r="N15" s="96">
        <f t="shared" si="7"/>
        <v>793000</v>
      </c>
      <c r="O15" s="97">
        <f t="shared" si="7"/>
        <v>1289486</v>
      </c>
      <c r="P15" s="96">
        <f t="shared" si="1"/>
        <v>2492000</v>
      </c>
      <c r="Q15" s="97">
        <f t="shared" si="2"/>
        <v>2850000</v>
      </c>
      <c r="R15" s="52">
        <f t="shared" si="3"/>
        <v>2.9870129870129869</v>
      </c>
      <c r="S15" s="53">
        <f t="shared" si="4"/>
        <v>103.78334726671335</v>
      </c>
      <c r="T15" s="52">
        <f>IF((SUM($E9:$E13))=0,0,(P15/(SUM($E9:$E13))*100))</f>
        <v>87.438596491228068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2376000</v>
      </c>
      <c r="C32" s="92">
        <v>-133000</v>
      </c>
      <c r="D32" s="92"/>
      <c r="E32" s="92">
        <f>$B32      +$C32      +$D32</f>
        <v>2243000</v>
      </c>
      <c r="F32" s="93">
        <v>2243000</v>
      </c>
      <c r="G32" s="94">
        <v>2243000</v>
      </c>
      <c r="H32" s="93">
        <v>934000</v>
      </c>
      <c r="I32" s="94">
        <v>934402</v>
      </c>
      <c r="J32" s="93">
        <v>729000</v>
      </c>
      <c r="K32" s="94">
        <v>990584</v>
      </c>
      <c r="L32" s="93">
        <v>318000</v>
      </c>
      <c r="M32" s="94">
        <v>318015</v>
      </c>
      <c r="N32" s="93"/>
      <c r="O32" s="94"/>
      <c r="P32" s="93">
        <f>$H32      +$J32      +$L32      +$N32</f>
        <v>1981000</v>
      </c>
      <c r="Q32" s="94">
        <f>$I32      +$K32      +$M32      +$O32</f>
        <v>2243001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88.319215336602767</v>
      </c>
      <c r="U32" s="50">
        <f>IF(($E32      =0),0,(($Q32      /$E32      )*100))</f>
        <v>100.00004458314757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2376000</v>
      </c>
      <c r="C33" s="95">
        <f>C32</f>
        <v>-133000</v>
      </c>
      <c r="D33" s="95"/>
      <c r="E33" s="95">
        <f>$B33      +$C33      +$D33</f>
        <v>2243000</v>
      </c>
      <c r="F33" s="96">
        <f t="shared" ref="F33:O33" si="17">F32</f>
        <v>2243000</v>
      </c>
      <c r="G33" s="97">
        <f t="shared" si="17"/>
        <v>2243000</v>
      </c>
      <c r="H33" s="96">
        <f t="shared" si="17"/>
        <v>934000</v>
      </c>
      <c r="I33" s="97">
        <f t="shared" si="17"/>
        <v>934402</v>
      </c>
      <c r="J33" s="96">
        <f t="shared" si="17"/>
        <v>729000</v>
      </c>
      <c r="K33" s="97">
        <f t="shared" si="17"/>
        <v>990584</v>
      </c>
      <c r="L33" s="96">
        <f t="shared" si="17"/>
        <v>318000</v>
      </c>
      <c r="M33" s="97">
        <f t="shared" si="17"/>
        <v>318015</v>
      </c>
      <c r="N33" s="96">
        <f t="shared" si="17"/>
        <v>0</v>
      </c>
      <c r="O33" s="97">
        <f t="shared" si="17"/>
        <v>0</v>
      </c>
      <c r="P33" s="96">
        <f>$H33      +$J33      +$L33      +$N33</f>
        <v>1981000</v>
      </c>
      <c r="Q33" s="97">
        <f>$I33      +$K33      +$M33      +$O33</f>
        <v>2243001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88.319215336602767</v>
      </c>
      <c r="U33" s="54">
        <f>IF($E33   =0,0,($Q33   /$E33   )*100)</f>
        <v>100.00004458314757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14400000</v>
      </c>
      <c r="C35" s="92"/>
      <c r="D35" s="92"/>
      <c r="E35" s="92">
        <f t="shared" ref="E35:E40" si="18">$B35      +$C35      +$D35</f>
        <v>14400000</v>
      </c>
      <c r="F35" s="93">
        <v>14400000</v>
      </c>
      <c r="G35" s="94">
        <v>14400000</v>
      </c>
      <c r="H35" s="93">
        <v>1616000</v>
      </c>
      <c r="I35" s="94">
        <v>959595</v>
      </c>
      <c r="J35" s="93">
        <v>5064000</v>
      </c>
      <c r="K35" s="94">
        <v>4615327</v>
      </c>
      <c r="L35" s="93">
        <v>2947000</v>
      </c>
      <c r="M35" s="94">
        <v>3940039</v>
      </c>
      <c r="N35" s="93">
        <v>4773000</v>
      </c>
      <c r="O35" s="94">
        <v>1746472</v>
      </c>
      <c r="P35" s="93">
        <f t="shared" ref="P35:P40" si="19">$H35      +$J35      +$L35      +$N35</f>
        <v>14400000</v>
      </c>
      <c r="Q35" s="94">
        <f t="shared" ref="Q35:Q40" si="20">$I35      +$K35      +$M35      +$O35</f>
        <v>11261433</v>
      </c>
      <c r="R35" s="48">
        <f t="shared" ref="R35:R40" si="21">IF(($L35      =0),0,((($N35      -$L35      )/$L35      )*100))</f>
        <v>61.961316593145575</v>
      </c>
      <c r="S35" s="49">
        <f t="shared" ref="S35:S40" si="22">IF(($M35      =0),0,((($O35      -$M35      )/$M35      )*100))</f>
        <v>-55.67373825487514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78.204395833333322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11764000</v>
      </c>
      <c r="C36" s="92">
        <v>5118000</v>
      </c>
      <c r="D36" s="92"/>
      <c r="E36" s="92">
        <f t="shared" si="18"/>
        <v>16882000</v>
      </c>
      <c r="F36" s="93">
        <v>16882000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26164000</v>
      </c>
      <c r="C40" s="95">
        <f>SUM(C35:C39)</f>
        <v>5118000</v>
      </c>
      <c r="D40" s="95"/>
      <c r="E40" s="95">
        <f t="shared" si="18"/>
        <v>31282000</v>
      </c>
      <c r="F40" s="96">
        <f t="shared" ref="F40:O40" si="25">SUM(F35:F39)</f>
        <v>31282000</v>
      </c>
      <c r="G40" s="97">
        <f t="shared" si="25"/>
        <v>14400000</v>
      </c>
      <c r="H40" s="96">
        <f t="shared" si="25"/>
        <v>1616000</v>
      </c>
      <c r="I40" s="97">
        <f t="shared" si="25"/>
        <v>959595</v>
      </c>
      <c r="J40" s="96">
        <f t="shared" si="25"/>
        <v>5064000</v>
      </c>
      <c r="K40" s="97">
        <f t="shared" si="25"/>
        <v>4615327</v>
      </c>
      <c r="L40" s="96">
        <f t="shared" si="25"/>
        <v>2947000</v>
      </c>
      <c r="M40" s="97">
        <f t="shared" si="25"/>
        <v>3940039</v>
      </c>
      <c r="N40" s="96">
        <f t="shared" si="25"/>
        <v>4773000</v>
      </c>
      <c r="O40" s="97">
        <f t="shared" si="25"/>
        <v>1746472</v>
      </c>
      <c r="P40" s="96">
        <f t="shared" si="19"/>
        <v>14400000</v>
      </c>
      <c r="Q40" s="97">
        <f t="shared" si="20"/>
        <v>11261433</v>
      </c>
      <c r="R40" s="52">
        <f t="shared" si="21"/>
        <v>61.961316593145575</v>
      </c>
      <c r="S40" s="53">
        <f t="shared" si="22"/>
        <v>-55.67373825487514</v>
      </c>
      <c r="T40" s="52">
        <f>IF((+$E35+$E38) =0,0,(P40   /(+$E35+$E38) )*100)</f>
        <v>100</v>
      </c>
      <c r="U40" s="54">
        <f>IF((+$E35+$E38) =0,0,(Q40   /(+$E35+$E38) )*100)</f>
        <v>78.204395833333322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31390000</v>
      </c>
      <c r="C67" s="104">
        <f>SUM(C9:C14,C17:C23,C26:C29,C32,C35:C39,C42:C52,C55:C58,C61:C65)</f>
        <v>4985000</v>
      </c>
      <c r="D67" s="104"/>
      <c r="E67" s="104">
        <f t="shared" si="35"/>
        <v>36375000</v>
      </c>
      <c r="F67" s="105">
        <f t="shared" ref="F67:O67" si="43">SUM(F9:F14,F17:F23,F26:F29,F32,F35:F39,F42:F52,F55:F58,F61:F65)</f>
        <v>36375000</v>
      </c>
      <c r="G67" s="106">
        <f t="shared" si="43"/>
        <v>19493000</v>
      </c>
      <c r="H67" s="105">
        <f t="shared" si="43"/>
        <v>2842000</v>
      </c>
      <c r="I67" s="106">
        <f t="shared" si="43"/>
        <v>2185705</v>
      </c>
      <c r="J67" s="105">
        <f t="shared" si="43"/>
        <v>6430000</v>
      </c>
      <c r="K67" s="106">
        <f t="shared" si="43"/>
        <v>6241944</v>
      </c>
      <c r="L67" s="105">
        <f t="shared" si="43"/>
        <v>4035000</v>
      </c>
      <c r="M67" s="106">
        <f t="shared" si="43"/>
        <v>4890827</v>
      </c>
      <c r="N67" s="105">
        <f t="shared" si="43"/>
        <v>5566000</v>
      </c>
      <c r="O67" s="106">
        <f t="shared" si="43"/>
        <v>3035958</v>
      </c>
      <c r="P67" s="105">
        <f t="shared" si="36"/>
        <v>18873000</v>
      </c>
      <c r="Q67" s="106">
        <f t="shared" si="37"/>
        <v>16354434</v>
      </c>
      <c r="R67" s="61">
        <f t="shared" si="38"/>
        <v>37.942998760842627</v>
      </c>
      <c r="S67" s="62">
        <f t="shared" si="39"/>
        <v>-37.925467410726242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96.819371056276609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83.899009900990094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65356000</v>
      </c>
      <c r="C69" s="92">
        <v>-4371000</v>
      </c>
      <c r="D69" s="92"/>
      <c r="E69" s="92">
        <f>$B69      +$C69      +$D69</f>
        <v>60985000</v>
      </c>
      <c r="F69" s="93">
        <v>60985000</v>
      </c>
      <c r="G69" s="94">
        <v>60985000</v>
      </c>
      <c r="H69" s="93">
        <v>6369000</v>
      </c>
      <c r="I69" s="94">
        <v>6368836</v>
      </c>
      <c r="J69" s="93">
        <v>19934000</v>
      </c>
      <c r="K69" s="94">
        <v>20553025</v>
      </c>
      <c r="L69" s="93">
        <v>19679000</v>
      </c>
      <c r="M69" s="94">
        <v>17467841</v>
      </c>
      <c r="N69" s="93">
        <v>15003000</v>
      </c>
      <c r="O69" s="94">
        <v>16595299</v>
      </c>
      <c r="P69" s="93">
        <f>$H69      +$J69      +$L69      +$N69</f>
        <v>60985000</v>
      </c>
      <c r="Q69" s="94">
        <f>$I69      +$K69      +$M69      +$O69</f>
        <v>60985001</v>
      </c>
      <c r="R69" s="48">
        <f>IF(($L69      =0),0,((($N69      -$L69      )/$L69      )*100))</f>
        <v>-23.761369988312413</v>
      </c>
      <c r="S69" s="49">
        <f>IF(($M69      =0),0,((($O69      -$M69      )/$M69      )*100))</f>
        <v>-4.9951336287066042</v>
      </c>
      <c r="T69" s="48">
        <f>IF(($E69      =0),0,(($P69      /$E69      )*100))</f>
        <v>100</v>
      </c>
      <c r="U69" s="50">
        <f>IF(($E69      =0),0,(($Q69      /$E69      )*100))</f>
        <v>100.00000163974747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65356000</v>
      </c>
      <c r="C71" s="101">
        <f>SUM(C69:C70)</f>
        <v>-4371000</v>
      </c>
      <c r="D71" s="101"/>
      <c r="E71" s="101">
        <f>$B71      +$C71      +$D71</f>
        <v>60985000</v>
      </c>
      <c r="F71" s="102">
        <f t="shared" ref="F71:O71" si="44">SUM(F69:F70)</f>
        <v>60985000</v>
      </c>
      <c r="G71" s="103">
        <f t="shared" si="44"/>
        <v>60985000</v>
      </c>
      <c r="H71" s="102">
        <f t="shared" si="44"/>
        <v>6369000</v>
      </c>
      <c r="I71" s="103">
        <f t="shared" si="44"/>
        <v>6368836</v>
      </c>
      <c r="J71" s="102">
        <f t="shared" si="44"/>
        <v>19934000</v>
      </c>
      <c r="K71" s="103">
        <f t="shared" si="44"/>
        <v>20553025</v>
      </c>
      <c r="L71" s="102">
        <f t="shared" si="44"/>
        <v>19679000</v>
      </c>
      <c r="M71" s="103">
        <f t="shared" si="44"/>
        <v>17467841</v>
      </c>
      <c r="N71" s="102">
        <f t="shared" si="44"/>
        <v>15003000</v>
      </c>
      <c r="O71" s="103">
        <f t="shared" si="44"/>
        <v>16595299</v>
      </c>
      <c r="P71" s="102">
        <f>$H71      +$J71      +$L71      +$N71</f>
        <v>60985000</v>
      </c>
      <c r="Q71" s="103">
        <f>$I71      +$K71      +$M71      +$O71</f>
        <v>60985001</v>
      </c>
      <c r="R71" s="57">
        <f>IF(($L71      =0),0,((($N71      -$L71      )/$L71      )*100))</f>
        <v>-23.761369988312413</v>
      </c>
      <c r="S71" s="58">
        <f>IF(($M71      =0),0,((($O71      -$M71      )/$M71      )*100))</f>
        <v>-4.9951336287066042</v>
      </c>
      <c r="T71" s="57">
        <f>IF(($E69      =0),0,(($P69      /$E69      )*100))</f>
        <v>100</v>
      </c>
      <c r="U71" s="59">
        <f>IF($E69   =0,0,($Q69   /$E69 )*100)</f>
        <v>100.00000163974747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65356000</v>
      </c>
      <c r="C72" s="104">
        <f>SUM(C69:C70)</f>
        <v>-4371000</v>
      </c>
      <c r="D72" s="104"/>
      <c r="E72" s="104">
        <f>$B72      +$C72      +$D72</f>
        <v>60985000</v>
      </c>
      <c r="F72" s="105">
        <f t="shared" ref="F72:O72" si="45">SUM(F69:F70)</f>
        <v>60985000</v>
      </c>
      <c r="G72" s="106">
        <f t="shared" si="45"/>
        <v>60985000</v>
      </c>
      <c r="H72" s="105">
        <f t="shared" si="45"/>
        <v>6369000</v>
      </c>
      <c r="I72" s="106">
        <f t="shared" si="45"/>
        <v>6368836</v>
      </c>
      <c r="J72" s="105">
        <f t="shared" si="45"/>
        <v>19934000</v>
      </c>
      <c r="K72" s="106">
        <f t="shared" si="45"/>
        <v>20553025</v>
      </c>
      <c r="L72" s="105">
        <f t="shared" si="45"/>
        <v>19679000</v>
      </c>
      <c r="M72" s="106">
        <f t="shared" si="45"/>
        <v>17467841</v>
      </c>
      <c r="N72" s="105">
        <f t="shared" si="45"/>
        <v>15003000</v>
      </c>
      <c r="O72" s="106">
        <f t="shared" si="45"/>
        <v>16595299</v>
      </c>
      <c r="P72" s="105">
        <f>$H72      +$J72      +$L72      +$N72</f>
        <v>60985000</v>
      </c>
      <c r="Q72" s="106">
        <f>$I72      +$K72      +$M72      +$O72</f>
        <v>60985001</v>
      </c>
      <c r="R72" s="61">
        <f>IF(($L72      =0),0,((($N72      -$L72      )/$L72      )*100))</f>
        <v>-23.761369988312413</v>
      </c>
      <c r="S72" s="62">
        <f>IF(($M72      =0),0,((($O72      -$M72      )/$M72      )*100))</f>
        <v>-4.9951336287066042</v>
      </c>
      <c r="T72" s="61">
        <f>IF(($E69      =0),0,(($P69      /$E69      )*100))</f>
        <v>100</v>
      </c>
      <c r="U72" s="65">
        <f>IF($E69   =0,0,($Q69   /$E69 )*100)</f>
        <v>100.00000163974747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96746000</v>
      </c>
      <c r="C73" s="104">
        <f>SUM(C9:C14,C17:C23,C26:C29,C32,C35:C39,C42:C52,C55:C58,C61:C65,C69:C70)</f>
        <v>614000</v>
      </c>
      <c r="D73" s="104"/>
      <c r="E73" s="104">
        <f>$B73      +$C73      +$D73</f>
        <v>97360000</v>
      </c>
      <c r="F73" s="105">
        <f t="shared" ref="F73:O73" si="46">SUM(F9:F14,F17:F23,F26:F29,F32,F35:F39,F42:F52,F55:F58,F61:F65,F69:F70)</f>
        <v>97360000</v>
      </c>
      <c r="G73" s="106">
        <f t="shared" si="46"/>
        <v>80478000</v>
      </c>
      <c r="H73" s="105">
        <f t="shared" si="46"/>
        <v>9211000</v>
      </c>
      <c r="I73" s="106">
        <f t="shared" si="46"/>
        <v>8554541</v>
      </c>
      <c r="J73" s="105">
        <f t="shared" si="46"/>
        <v>26364000</v>
      </c>
      <c r="K73" s="106">
        <f t="shared" si="46"/>
        <v>26794969</v>
      </c>
      <c r="L73" s="105">
        <f t="shared" si="46"/>
        <v>23714000</v>
      </c>
      <c r="M73" s="106">
        <f t="shared" si="46"/>
        <v>22358668</v>
      </c>
      <c r="N73" s="105">
        <f t="shared" si="46"/>
        <v>20569000</v>
      </c>
      <c r="O73" s="106">
        <f t="shared" si="46"/>
        <v>19631257</v>
      </c>
      <c r="P73" s="105">
        <f>$H73      +$J73      +$L73      +$N73</f>
        <v>79858000</v>
      </c>
      <c r="Q73" s="106">
        <f>$I73      +$K73      +$M73      +$O73</f>
        <v>77339435</v>
      </c>
      <c r="R73" s="61">
        <f>IF(($L73      =0),0,((($N73      -$L73      )/$L73      )*100))</f>
        <v>-13.262207978409378</v>
      </c>
      <c r="S73" s="62">
        <f>IF(($M73      =0),0,((($O73      -$M73      )/$M73      )*100))</f>
        <v>-12.198450283353194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99.229603121349925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96.100095678322035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SQ3hdTisdI8z/b8A7BgMXMWkmmA7ptmKPr2F2QWCOLDzqs1tK+dQmf85grENFBrSCdcl+u/ru8amm1JzUbU4A==" saltValue="u9TAdSyZDnEJZa+9a9/x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374000</v>
      </c>
      <c r="I10" s="94">
        <v>167311</v>
      </c>
      <c r="J10" s="93">
        <v>480000</v>
      </c>
      <c r="K10" s="94">
        <v>477437</v>
      </c>
      <c r="L10" s="93">
        <v>440000</v>
      </c>
      <c r="M10" s="94">
        <v>439581</v>
      </c>
      <c r="N10" s="93">
        <v>426000</v>
      </c>
      <c r="O10" s="94">
        <v>425439</v>
      </c>
      <c r="P10" s="93">
        <f t="shared" ref="P10:P15" si="1">$H10      +$J10      +$L10      +$N10</f>
        <v>1720000</v>
      </c>
      <c r="Q10" s="94">
        <f t="shared" ref="Q10:Q15" si="2">$I10      +$K10      +$M10      +$O10</f>
        <v>1509768</v>
      </c>
      <c r="R10" s="48">
        <f t="shared" ref="R10:R15" si="3">IF(($L10      =0),0,((($N10      -$L10      )/$L10      )*100))</f>
        <v>-3.1818181818181817</v>
      </c>
      <c r="S10" s="49">
        <f t="shared" ref="S10:S15" si="4">IF(($M10      =0),0,((($O10      -$M10      )/$M10      )*100))</f>
        <v>-3.217154517597439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87.777209302325574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374000</v>
      </c>
      <c r="I15" s="97">
        <f t="shared" si="7"/>
        <v>167311</v>
      </c>
      <c r="J15" s="96">
        <f t="shared" si="7"/>
        <v>480000</v>
      </c>
      <c r="K15" s="97">
        <f t="shared" si="7"/>
        <v>477437</v>
      </c>
      <c r="L15" s="96">
        <f t="shared" si="7"/>
        <v>440000</v>
      </c>
      <c r="M15" s="97">
        <f t="shared" si="7"/>
        <v>439581</v>
      </c>
      <c r="N15" s="96">
        <f t="shared" si="7"/>
        <v>426000</v>
      </c>
      <c r="O15" s="97">
        <f t="shared" si="7"/>
        <v>425439</v>
      </c>
      <c r="P15" s="96">
        <f t="shared" si="1"/>
        <v>1720000</v>
      </c>
      <c r="Q15" s="97">
        <f t="shared" si="2"/>
        <v>1509768</v>
      </c>
      <c r="R15" s="52">
        <f t="shared" si="3"/>
        <v>-3.1818181818181817</v>
      </c>
      <c r="S15" s="53">
        <f t="shared" si="4"/>
        <v>-3.217154517597439</v>
      </c>
      <c r="T15" s="52">
        <f>IF((SUM($E9:$E13))=0,0,(P15/(SUM($E9:$E13))*100))</f>
        <v>100</v>
      </c>
      <c r="U15" s="54">
        <f>IF((SUM($E9:$E13))=0,0,(Q15/(SUM($E9:$E13))*100))</f>
        <v>87.777209302325574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1783000</v>
      </c>
      <c r="C32" s="92"/>
      <c r="D32" s="92"/>
      <c r="E32" s="92">
        <f>$B32      +$C32      +$D32</f>
        <v>1783000</v>
      </c>
      <c r="F32" s="93">
        <v>1783000</v>
      </c>
      <c r="G32" s="94">
        <v>1783000</v>
      </c>
      <c r="H32" s="93">
        <v>944000</v>
      </c>
      <c r="I32" s="94">
        <v>41645</v>
      </c>
      <c r="J32" s="93">
        <v>304000</v>
      </c>
      <c r="K32" s="94">
        <v>802000</v>
      </c>
      <c r="L32" s="93"/>
      <c r="M32" s="94">
        <v>535000</v>
      </c>
      <c r="N32" s="93"/>
      <c r="O32" s="94"/>
      <c r="P32" s="93">
        <f>$H32      +$J32      +$L32      +$N32</f>
        <v>1248000</v>
      </c>
      <c r="Q32" s="94">
        <f>$I32      +$K32      +$M32      +$O32</f>
        <v>1378645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69.994391475042065</v>
      </c>
      <c r="U32" s="50">
        <f>IF(($E32      =0),0,(($Q32      /$E32      )*100))</f>
        <v>77.321648906337643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1783000</v>
      </c>
      <c r="C33" s="95">
        <f>C32</f>
        <v>0</v>
      </c>
      <c r="D33" s="95"/>
      <c r="E33" s="95">
        <f>$B33      +$C33      +$D33</f>
        <v>1783000</v>
      </c>
      <c r="F33" s="96">
        <f t="shared" ref="F33:O33" si="17">F32</f>
        <v>1783000</v>
      </c>
      <c r="G33" s="97">
        <f t="shared" si="17"/>
        <v>1783000</v>
      </c>
      <c r="H33" s="96">
        <f t="shared" si="17"/>
        <v>944000</v>
      </c>
      <c r="I33" s="97">
        <f t="shared" si="17"/>
        <v>41645</v>
      </c>
      <c r="J33" s="96">
        <f t="shared" si="17"/>
        <v>304000</v>
      </c>
      <c r="K33" s="97">
        <f t="shared" si="17"/>
        <v>802000</v>
      </c>
      <c r="L33" s="96">
        <f t="shared" si="17"/>
        <v>0</v>
      </c>
      <c r="M33" s="97">
        <f t="shared" si="17"/>
        <v>535000</v>
      </c>
      <c r="N33" s="96">
        <f t="shared" si="17"/>
        <v>0</v>
      </c>
      <c r="O33" s="97">
        <f t="shared" si="17"/>
        <v>0</v>
      </c>
      <c r="P33" s="96">
        <f>$H33      +$J33      +$L33      +$N33</f>
        <v>1248000</v>
      </c>
      <c r="Q33" s="97">
        <f>$I33      +$K33      +$M33      +$O33</f>
        <v>1378645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69.994391475042065</v>
      </c>
      <c r="U33" s="54">
        <f>IF($E33   =0,0,($Q33   /$E33   )*100)</f>
        <v>77.321648906337643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23350000</v>
      </c>
      <c r="C35" s="92">
        <v>-2000000</v>
      </c>
      <c r="D35" s="92"/>
      <c r="E35" s="92">
        <f t="shared" ref="E35:E40" si="18">$B35      +$C35      +$D35</f>
        <v>21350000</v>
      </c>
      <c r="F35" s="93">
        <v>21350000</v>
      </c>
      <c r="G35" s="94">
        <v>21350000</v>
      </c>
      <c r="H35" s="93"/>
      <c r="I35" s="94"/>
      <c r="J35" s="93">
        <v>13478000</v>
      </c>
      <c r="K35" s="94"/>
      <c r="L35" s="93">
        <v>415000</v>
      </c>
      <c r="M35" s="94"/>
      <c r="N35" s="93">
        <v>611000</v>
      </c>
      <c r="O35" s="94"/>
      <c r="P35" s="93">
        <f t="shared" ref="P35:P40" si="19">$H35      +$J35      +$L35      +$N35</f>
        <v>14504000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47.2289156626506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67.93442622950819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10529000</v>
      </c>
      <c r="C36" s="92">
        <v>-323000</v>
      </c>
      <c r="D36" s="92"/>
      <c r="E36" s="92">
        <f t="shared" si="18"/>
        <v>10206000</v>
      </c>
      <c r="F36" s="93">
        <v>10206000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33879000</v>
      </c>
      <c r="C40" s="95">
        <f>SUM(C35:C39)</f>
        <v>-2323000</v>
      </c>
      <c r="D40" s="95"/>
      <c r="E40" s="95">
        <f t="shared" si="18"/>
        <v>31556000</v>
      </c>
      <c r="F40" s="96">
        <f t="shared" ref="F40:O40" si="25">SUM(F35:F39)</f>
        <v>31556000</v>
      </c>
      <c r="G40" s="97">
        <f t="shared" si="25"/>
        <v>21350000</v>
      </c>
      <c r="H40" s="96">
        <f t="shared" si="25"/>
        <v>0</v>
      </c>
      <c r="I40" s="97">
        <f t="shared" si="25"/>
        <v>0</v>
      </c>
      <c r="J40" s="96">
        <f t="shared" si="25"/>
        <v>13478000</v>
      </c>
      <c r="K40" s="97">
        <f t="shared" si="25"/>
        <v>0</v>
      </c>
      <c r="L40" s="96">
        <f t="shared" si="25"/>
        <v>415000</v>
      </c>
      <c r="M40" s="97">
        <f t="shared" si="25"/>
        <v>0</v>
      </c>
      <c r="N40" s="96">
        <f t="shared" si="25"/>
        <v>611000</v>
      </c>
      <c r="O40" s="97">
        <f t="shared" si="25"/>
        <v>0</v>
      </c>
      <c r="P40" s="96">
        <f t="shared" si="19"/>
        <v>14504000</v>
      </c>
      <c r="Q40" s="97">
        <f t="shared" si="20"/>
        <v>0</v>
      </c>
      <c r="R40" s="52">
        <f t="shared" si="21"/>
        <v>47.2289156626506</v>
      </c>
      <c r="S40" s="53">
        <f t="shared" si="22"/>
        <v>0</v>
      </c>
      <c r="T40" s="52">
        <f>IF((+$E35+$E38) =0,0,(P40   /(+$E35+$E38) )*100)</f>
        <v>67.93442622950819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37382000</v>
      </c>
      <c r="C67" s="104">
        <f>SUM(C9:C14,C17:C23,C26:C29,C32,C35:C39,C42:C52,C55:C58,C61:C65)</f>
        <v>-2323000</v>
      </c>
      <c r="D67" s="104"/>
      <c r="E67" s="104">
        <f t="shared" si="35"/>
        <v>35059000</v>
      </c>
      <c r="F67" s="105">
        <f t="shared" ref="F67:O67" si="43">SUM(F9:F14,F17:F23,F26:F29,F32,F35:F39,F42:F52,F55:F58,F61:F65)</f>
        <v>35059000</v>
      </c>
      <c r="G67" s="106">
        <f t="shared" si="43"/>
        <v>24853000</v>
      </c>
      <c r="H67" s="105">
        <f t="shared" si="43"/>
        <v>1318000</v>
      </c>
      <c r="I67" s="106">
        <f t="shared" si="43"/>
        <v>208956</v>
      </c>
      <c r="J67" s="105">
        <f t="shared" si="43"/>
        <v>14262000</v>
      </c>
      <c r="K67" s="106">
        <f t="shared" si="43"/>
        <v>1279437</v>
      </c>
      <c r="L67" s="105">
        <f t="shared" si="43"/>
        <v>855000</v>
      </c>
      <c r="M67" s="106">
        <f t="shared" si="43"/>
        <v>974581</v>
      </c>
      <c r="N67" s="105">
        <f t="shared" si="43"/>
        <v>1037000</v>
      </c>
      <c r="O67" s="106">
        <f t="shared" si="43"/>
        <v>425439</v>
      </c>
      <c r="P67" s="105">
        <f t="shared" si="36"/>
        <v>17472000</v>
      </c>
      <c r="Q67" s="106">
        <f t="shared" si="37"/>
        <v>2888413</v>
      </c>
      <c r="R67" s="61">
        <f t="shared" si="38"/>
        <v>21.28654970760234</v>
      </c>
      <c r="S67" s="62">
        <f t="shared" si="39"/>
        <v>-56.346470944949679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70.301372067758422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11.621989297066753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74062000</v>
      </c>
      <c r="C69" s="92">
        <v>20047000</v>
      </c>
      <c r="D69" s="92"/>
      <c r="E69" s="92">
        <f>$B69      +$C69      +$D69</f>
        <v>94109000</v>
      </c>
      <c r="F69" s="93">
        <v>94109000</v>
      </c>
      <c r="G69" s="94">
        <v>94109000</v>
      </c>
      <c r="H69" s="93">
        <v>14624000</v>
      </c>
      <c r="I69" s="94">
        <v>7641543</v>
      </c>
      <c r="J69" s="93">
        <v>36992000</v>
      </c>
      <c r="K69" s="94">
        <v>31372101</v>
      </c>
      <c r="L69" s="93">
        <v>1488000</v>
      </c>
      <c r="M69" s="94">
        <v>1487166</v>
      </c>
      <c r="N69" s="93">
        <v>41005000</v>
      </c>
      <c r="O69" s="94">
        <v>40121827</v>
      </c>
      <c r="P69" s="93">
        <f>$H69      +$J69      +$L69      +$N69</f>
        <v>94109000</v>
      </c>
      <c r="Q69" s="94">
        <f>$I69      +$K69      +$M69      +$O69</f>
        <v>80622637</v>
      </c>
      <c r="R69" s="48">
        <f>IF(($L69      =0),0,((($N69      -$L69      )/$L69      )*100))</f>
        <v>2655.7123655913979</v>
      </c>
      <c r="S69" s="49">
        <f>IF(($M69      =0),0,((($O69      -$M69      )/$M69      )*100))</f>
        <v>2597.8714548342282</v>
      </c>
      <c r="T69" s="48">
        <f>IF(($E69      =0),0,(($P69      /$E69      )*100))</f>
        <v>100</v>
      </c>
      <c r="U69" s="50">
        <f>IF(($E69      =0),0,(($Q69      /$E69      )*100))</f>
        <v>85.669422690709709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74062000</v>
      </c>
      <c r="C71" s="101">
        <f>SUM(C69:C70)</f>
        <v>20047000</v>
      </c>
      <c r="D71" s="101"/>
      <c r="E71" s="101">
        <f>$B71      +$C71      +$D71</f>
        <v>94109000</v>
      </c>
      <c r="F71" s="102">
        <f t="shared" ref="F71:O71" si="44">SUM(F69:F70)</f>
        <v>94109000</v>
      </c>
      <c r="G71" s="103">
        <f t="shared" si="44"/>
        <v>94109000</v>
      </c>
      <c r="H71" s="102">
        <f t="shared" si="44"/>
        <v>14624000</v>
      </c>
      <c r="I71" s="103">
        <f t="shared" si="44"/>
        <v>7641543</v>
      </c>
      <c r="J71" s="102">
        <f t="shared" si="44"/>
        <v>36992000</v>
      </c>
      <c r="K71" s="103">
        <f t="shared" si="44"/>
        <v>31372101</v>
      </c>
      <c r="L71" s="102">
        <f t="shared" si="44"/>
        <v>1488000</v>
      </c>
      <c r="M71" s="103">
        <f t="shared" si="44"/>
        <v>1487166</v>
      </c>
      <c r="N71" s="102">
        <f t="shared" si="44"/>
        <v>41005000</v>
      </c>
      <c r="O71" s="103">
        <f t="shared" si="44"/>
        <v>40121827</v>
      </c>
      <c r="P71" s="102">
        <f>$H71      +$J71      +$L71      +$N71</f>
        <v>94109000</v>
      </c>
      <c r="Q71" s="103">
        <f>$I71      +$K71      +$M71      +$O71</f>
        <v>80622637</v>
      </c>
      <c r="R71" s="57">
        <f>IF(($L71      =0),0,((($N71      -$L71      )/$L71      )*100))</f>
        <v>2655.7123655913979</v>
      </c>
      <c r="S71" s="58">
        <f>IF(($M71      =0),0,((($O71      -$M71      )/$M71      )*100))</f>
        <v>2597.8714548342282</v>
      </c>
      <c r="T71" s="57">
        <f>IF(($E69      =0),0,(($P69      /$E69      )*100))</f>
        <v>100</v>
      </c>
      <c r="U71" s="59">
        <f>IF($E69   =0,0,($Q69   /$E69 )*100)</f>
        <v>85.669422690709709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74062000</v>
      </c>
      <c r="C72" s="104">
        <f>SUM(C69:C70)</f>
        <v>20047000</v>
      </c>
      <c r="D72" s="104"/>
      <c r="E72" s="104">
        <f>$B72      +$C72      +$D72</f>
        <v>94109000</v>
      </c>
      <c r="F72" s="105">
        <f t="shared" ref="F72:O72" si="45">SUM(F69:F70)</f>
        <v>94109000</v>
      </c>
      <c r="G72" s="106">
        <f t="shared" si="45"/>
        <v>94109000</v>
      </c>
      <c r="H72" s="105">
        <f t="shared" si="45"/>
        <v>14624000</v>
      </c>
      <c r="I72" s="106">
        <f t="shared" si="45"/>
        <v>7641543</v>
      </c>
      <c r="J72" s="105">
        <f t="shared" si="45"/>
        <v>36992000</v>
      </c>
      <c r="K72" s="106">
        <f t="shared" si="45"/>
        <v>31372101</v>
      </c>
      <c r="L72" s="105">
        <f t="shared" si="45"/>
        <v>1488000</v>
      </c>
      <c r="M72" s="106">
        <f t="shared" si="45"/>
        <v>1487166</v>
      </c>
      <c r="N72" s="105">
        <f t="shared" si="45"/>
        <v>41005000</v>
      </c>
      <c r="O72" s="106">
        <f t="shared" si="45"/>
        <v>40121827</v>
      </c>
      <c r="P72" s="105">
        <f>$H72      +$J72      +$L72      +$N72</f>
        <v>94109000</v>
      </c>
      <c r="Q72" s="106">
        <f>$I72      +$K72      +$M72      +$O72</f>
        <v>80622637</v>
      </c>
      <c r="R72" s="61">
        <f>IF(($L72      =0),0,((($N72      -$L72      )/$L72      )*100))</f>
        <v>2655.7123655913979</v>
      </c>
      <c r="S72" s="62">
        <f>IF(($M72      =0),0,((($O72      -$M72      )/$M72      )*100))</f>
        <v>2597.8714548342282</v>
      </c>
      <c r="T72" s="61">
        <f>IF(($E69      =0),0,(($P69      /$E69      )*100))</f>
        <v>100</v>
      </c>
      <c r="U72" s="65">
        <f>IF($E69   =0,0,($Q69   /$E69 )*100)</f>
        <v>85.669422690709709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111444000</v>
      </c>
      <c r="C73" s="104">
        <f>SUM(C9:C14,C17:C23,C26:C29,C32,C35:C39,C42:C52,C55:C58,C61:C65,C69:C70)</f>
        <v>17724000</v>
      </c>
      <c r="D73" s="104"/>
      <c r="E73" s="104">
        <f>$B73      +$C73      +$D73</f>
        <v>129168000</v>
      </c>
      <c r="F73" s="105">
        <f t="shared" ref="F73:O73" si="46">SUM(F9:F14,F17:F23,F26:F29,F32,F35:F39,F42:F52,F55:F58,F61:F65,F69:F70)</f>
        <v>129168000</v>
      </c>
      <c r="G73" s="106">
        <f t="shared" si="46"/>
        <v>118962000</v>
      </c>
      <c r="H73" s="105">
        <f t="shared" si="46"/>
        <v>15942000</v>
      </c>
      <c r="I73" s="106">
        <f t="shared" si="46"/>
        <v>7850499</v>
      </c>
      <c r="J73" s="105">
        <f t="shared" si="46"/>
        <v>51254000</v>
      </c>
      <c r="K73" s="106">
        <f t="shared" si="46"/>
        <v>32651538</v>
      </c>
      <c r="L73" s="105">
        <f t="shared" si="46"/>
        <v>2343000</v>
      </c>
      <c r="M73" s="106">
        <f t="shared" si="46"/>
        <v>2461747</v>
      </c>
      <c r="N73" s="105">
        <f t="shared" si="46"/>
        <v>42042000</v>
      </c>
      <c r="O73" s="106">
        <f t="shared" si="46"/>
        <v>40547266</v>
      </c>
      <c r="P73" s="105">
        <f>$H73      +$J73      +$L73      +$N73</f>
        <v>111581000</v>
      </c>
      <c r="Q73" s="106">
        <f>$I73      +$K73      +$M73      +$O73</f>
        <v>83511050</v>
      </c>
      <c r="R73" s="61">
        <f>IF(($L73      =0),0,((($N73      -$L73      )/$L73      )*100))</f>
        <v>1694.3661971830984</v>
      </c>
      <c r="S73" s="62">
        <f>IF(($M73      =0),0,((($O73      -$M73      )/$M73      )*100))</f>
        <v>1547.0931415779119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93.795497721961624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70.199769674349781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85bNVDqGh3AF4gbYq81yd+ckmZmffbN1BTj4JBCm+CKJgf6imELZozTyMxALTnhVQlzGjSovGaevo65wip6IdA==" saltValue="Dsq4fXL9gX/l5uBUPRXk5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2550000</v>
      </c>
      <c r="C10" s="92"/>
      <c r="D10" s="92"/>
      <c r="E10" s="92">
        <f t="shared" ref="E10:E15" si="0">$B10      +$C10      +$D10</f>
        <v>2550000</v>
      </c>
      <c r="F10" s="93">
        <v>2550000</v>
      </c>
      <c r="G10" s="94">
        <v>2550000</v>
      </c>
      <c r="H10" s="93">
        <v>488000</v>
      </c>
      <c r="I10" s="94">
        <v>454279</v>
      </c>
      <c r="J10" s="93">
        <v>1361000</v>
      </c>
      <c r="K10" s="94">
        <v>1405244</v>
      </c>
      <c r="L10" s="93">
        <v>174000</v>
      </c>
      <c r="M10" s="94">
        <v>218980</v>
      </c>
      <c r="N10" s="93">
        <v>499000</v>
      </c>
      <c r="O10" s="94">
        <v>732307</v>
      </c>
      <c r="P10" s="93">
        <f t="shared" ref="P10:P15" si="1">$H10      +$J10      +$L10      +$N10</f>
        <v>2522000</v>
      </c>
      <c r="Q10" s="94">
        <f t="shared" ref="Q10:Q15" si="2">$I10      +$K10      +$M10      +$O10</f>
        <v>2810810</v>
      </c>
      <c r="R10" s="48">
        <f t="shared" ref="R10:R15" si="3">IF(($L10      =0),0,((($N10      -$L10      )/$L10      )*100))</f>
        <v>186.7816091954023</v>
      </c>
      <c r="S10" s="49">
        <f t="shared" ref="S10:S15" si="4">IF(($M10      =0),0,((($O10      -$M10      )/$M10      )*100))</f>
        <v>234.41729838341402</v>
      </c>
      <c r="T10" s="48">
        <f t="shared" ref="T10:T14" si="5">IF(($E10      =0),0,(($P10      /$E10      )*100))</f>
        <v>98.901960784313729</v>
      </c>
      <c r="U10" s="50">
        <f t="shared" ref="U10:U14" si="6">IF(($E10      =0),0,(($Q10      /$E10      )*100))</f>
        <v>110.22784313725491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>
        <v>20503000</v>
      </c>
      <c r="D13" s="92"/>
      <c r="E13" s="92">
        <f t="shared" si="0"/>
        <v>20503000</v>
      </c>
      <c r="F13" s="93">
        <v>20503000</v>
      </c>
      <c r="G13" s="94">
        <v>20503000</v>
      </c>
      <c r="H13" s="93"/>
      <c r="I13" s="94"/>
      <c r="J13" s="93"/>
      <c r="K13" s="94"/>
      <c r="L13" s="93"/>
      <c r="M13" s="94"/>
      <c r="N13" s="93">
        <v>17288000</v>
      </c>
      <c r="O13" s="94">
        <v>-3203827</v>
      </c>
      <c r="P13" s="93">
        <f t="shared" si="1"/>
        <v>17288000</v>
      </c>
      <c r="Q13" s="94">
        <f t="shared" si="2"/>
        <v>-3203827</v>
      </c>
      <c r="R13" s="48">
        <f t="shared" si="3"/>
        <v>0</v>
      </c>
      <c r="S13" s="49">
        <f t="shared" si="4"/>
        <v>0</v>
      </c>
      <c r="T13" s="48">
        <f t="shared" si="5"/>
        <v>84.319367897380872</v>
      </c>
      <c r="U13" s="50">
        <f t="shared" si="6"/>
        <v>-15.626137638394381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20403000</v>
      </c>
      <c r="D15" s="95"/>
      <c r="E15" s="95">
        <f t="shared" si="0"/>
        <v>23053000</v>
      </c>
      <c r="F15" s="96">
        <f t="shared" ref="F15:O15" si="7">SUM(F9:F14)</f>
        <v>23053000</v>
      </c>
      <c r="G15" s="97">
        <f t="shared" si="7"/>
        <v>23053000</v>
      </c>
      <c r="H15" s="96">
        <f t="shared" si="7"/>
        <v>488000</v>
      </c>
      <c r="I15" s="97">
        <f t="shared" si="7"/>
        <v>454279</v>
      </c>
      <c r="J15" s="96">
        <f t="shared" si="7"/>
        <v>1361000</v>
      </c>
      <c r="K15" s="97">
        <f t="shared" si="7"/>
        <v>1405244</v>
      </c>
      <c r="L15" s="96">
        <f t="shared" si="7"/>
        <v>174000</v>
      </c>
      <c r="M15" s="97">
        <f t="shared" si="7"/>
        <v>218980</v>
      </c>
      <c r="N15" s="96">
        <f t="shared" si="7"/>
        <v>17787000</v>
      </c>
      <c r="O15" s="97">
        <f t="shared" si="7"/>
        <v>-2471520</v>
      </c>
      <c r="P15" s="96">
        <f t="shared" si="1"/>
        <v>19810000</v>
      </c>
      <c r="Q15" s="97">
        <f t="shared" si="2"/>
        <v>-393017</v>
      </c>
      <c r="R15" s="52">
        <f t="shared" si="3"/>
        <v>10122.413793103447</v>
      </c>
      <c r="S15" s="53">
        <f t="shared" si="4"/>
        <v>-1228.6510183578409</v>
      </c>
      <c r="T15" s="52">
        <f>IF((SUM($E9:$E13))=0,0,(P15/(SUM($E9:$E13))*100))</f>
        <v>85.932416605214073</v>
      </c>
      <c r="U15" s="54">
        <f>IF((SUM($E9:$E13))=0,0,(Q15/(SUM($E9:$E13))*100))</f>
        <v>-1.7048410185225349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1463000</v>
      </c>
      <c r="C32" s="92"/>
      <c r="D32" s="92"/>
      <c r="E32" s="92">
        <f>$B32      +$C32      +$D32</f>
        <v>1463000</v>
      </c>
      <c r="F32" s="93">
        <v>1463000</v>
      </c>
      <c r="G32" s="94">
        <v>1463000</v>
      </c>
      <c r="H32" s="93">
        <v>679000</v>
      </c>
      <c r="I32" s="94">
        <v>698775</v>
      </c>
      <c r="J32" s="93">
        <v>345000</v>
      </c>
      <c r="K32" s="94">
        <v>1019654</v>
      </c>
      <c r="L32" s="93"/>
      <c r="M32" s="94">
        <v>944648</v>
      </c>
      <c r="N32" s="93"/>
      <c r="O32" s="94">
        <v>-839807</v>
      </c>
      <c r="P32" s="93">
        <f>$H32      +$J32      +$L32      +$N32</f>
        <v>1024000</v>
      </c>
      <c r="Q32" s="94">
        <f>$I32      +$K32      +$M32      +$O32</f>
        <v>1823270</v>
      </c>
      <c r="R32" s="48">
        <f>IF(($L32      =0),0,((($N32      -$L32      )/$L32      )*100))</f>
        <v>0</v>
      </c>
      <c r="S32" s="49">
        <f>IF(($M32      =0),0,((($O32      -$M32      )/$M32      )*100))</f>
        <v>-188.90158027116979</v>
      </c>
      <c r="T32" s="48">
        <f>IF(($E32      =0),0,(($P32      /$E32      )*100))</f>
        <v>69.993164730006839</v>
      </c>
      <c r="U32" s="50">
        <f>IF(($E32      =0),0,(($Q32      /$E32      )*100))</f>
        <v>124.62542720437457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1463000</v>
      </c>
      <c r="C33" s="95">
        <f>C32</f>
        <v>0</v>
      </c>
      <c r="D33" s="95"/>
      <c r="E33" s="95">
        <f>$B33      +$C33      +$D33</f>
        <v>1463000</v>
      </c>
      <c r="F33" s="96">
        <f t="shared" ref="F33:O33" si="17">F32</f>
        <v>1463000</v>
      </c>
      <c r="G33" s="97">
        <f t="shared" si="17"/>
        <v>1463000</v>
      </c>
      <c r="H33" s="96">
        <f t="shared" si="17"/>
        <v>679000</v>
      </c>
      <c r="I33" s="97">
        <f t="shared" si="17"/>
        <v>698775</v>
      </c>
      <c r="J33" s="96">
        <f t="shared" si="17"/>
        <v>345000</v>
      </c>
      <c r="K33" s="97">
        <f t="shared" si="17"/>
        <v>1019654</v>
      </c>
      <c r="L33" s="96">
        <f t="shared" si="17"/>
        <v>0</v>
      </c>
      <c r="M33" s="97">
        <f t="shared" si="17"/>
        <v>944648</v>
      </c>
      <c r="N33" s="96">
        <f t="shared" si="17"/>
        <v>0</v>
      </c>
      <c r="O33" s="97">
        <f t="shared" si="17"/>
        <v>-839807</v>
      </c>
      <c r="P33" s="96">
        <f>$H33      +$J33      +$L33      +$N33</f>
        <v>1024000</v>
      </c>
      <c r="Q33" s="97">
        <f>$I33      +$K33      +$M33      +$O33</f>
        <v>1823270</v>
      </c>
      <c r="R33" s="52">
        <f>IF(($L33      =0),0,((($N33      -$L33      )/$L33      )*100))</f>
        <v>0</v>
      </c>
      <c r="S33" s="53">
        <f>IF(($M33      =0),0,((($O33      -$M33      )/$M33      )*100))</f>
        <v>-188.90158027116979</v>
      </c>
      <c r="T33" s="52">
        <f>IF($E33   =0,0,($P33   /$E33   )*100)</f>
        <v>69.993164730006839</v>
      </c>
      <c r="U33" s="54">
        <f>IF($E33   =0,0,($Q33   /$E33   )*100)</f>
        <v>124.62542720437457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52353000</v>
      </c>
      <c r="C35" s="92"/>
      <c r="D35" s="92"/>
      <c r="E35" s="92">
        <f t="shared" ref="E35:E40" si="18">$B35      +$C35      +$D35</f>
        <v>52353000</v>
      </c>
      <c r="F35" s="93">
        <v>52353000</v>
      </c>
      <c r="G35" s="94">
        <v>52353000</v>
      </c>
      <c r="H35" s="93"/>
      <c r="I35" s="94">
        <v>20539044</v>
      </c>
      <c r="J35" s="93">
        <v>3559000</v>
      </c>
      <c r="K35" s="94">
        <v>18043992</v>
      </c>
      <c r="L35" s="93">
        <v>23443000</v>
      </c>
      <c r="M35" s="94">
        <v>11505419</v>
      </c>
      <c r="N35" s="93">
        <v>25351000</v>
      </c>
      <c r="O35" s="94">
        <v>13514911</v>
      </c>
      <c r="P35" s="93">
        <f t="shared" ref="P35:P40" si="19">$H35      +$J35      +$L35      +$N35</f>
        <v>52353000</v>
      </c>
      <c r="Q35" s="94">
        <f t="shared" ref="Q35:Q40" si="20">$I35      +$K35      +$M35      +$O35</f>
        <v>63603366</v>
      </c>
      <c r="R35" s="48">
        <f t="shared" ref="R35:R40" si="21">IF(($L35      =0),0,((($N35      -$L35      )/$L35      )*100))</f>
        <v>8.1388900737960164</v>
      </c>
      <c r="S35" s="49">
        <f t="shared" ref="S35:S40" si="22">IF(($M35      =0),0,((($O35      -$M35      )/$M35      )*100))</f>
        <v>17.4656133774876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121.48943900063034</v>
      </c>
      <c r="V35" s="93">
        <v>32911000</v>
      </c>
      <c r="W35" s="94" t="s">
        <v>36</v>
      </c>
    </row>
    <row r="36" spans="1:23" ht="12.95" customHeight="1" x14ac:dyDescent="0.2">
      <c r="A36" s="47" t="s">
        <v>60</v>
      </c>
      <c r="B36" s="92">
        <v>18113000</v>
      </c>
      <c r="C36" s="92">
        <v>10217000</v>
      </c>
      <c r="D36" s="92"/>
      <c r="E36" s="92">
        <f t="shared" si="18"/>
        <v>28330000</v>
      </c>
      <c r="F36" s="93">
        <v>28330000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70466000</v>
      </c>
      <c r="C40" s="95">
        <f>SUM(C35:C39)</f>
        <v>10217000</v>
      </c>
      <c r="D40" s="95"/>
      <c r="E40" s="95">
        <f t="shared" si="18"/>
        <v>80683000</v>
      </c>
      <c r="F40" s="96">
        <f t="shared" ref="F40:O40" si="25">SUM(F35:F39)</f>
        <v>80683000</v>
      </c>
      <c r="G40" s="97">
        <f t="shared" si="25"/>
        <v>52353000</v>
      </c>
      <c r="H40" s="96">
        <f t="shared" si="25"/>
        <v>0</v>
      </c>
      <c r="I40" s="97">
        <f t="shared" si="25"/>
        <v>20539044</v>
      </c>
      <c r="J40" s="96">
        <f t="shared" si="25"/>
        <v>3559000</v>
      </c>
      <c r="K40" s="97">
        <f t="shared" si="25"/>
        <v>18043992</v>
      </c>
      <c r="L40" s="96">
        <f t="shared" si="25"/>
        <v>23443000</v>
      </c>
      <c r="M40" s="97">
        <f t="shared" si="25"/>
        <v>11505419</v>
      </c>
      <c r="N40" s="96">
        <f t="shared" si="25"/>
        <v>25351000</v>
      </c>
      <c r="O40" s="97">
        <f t="shared" si="25"/>
        <v>13514911</v>
      </c>
      <c r="P40" s="96">
        <f t="shared" si="19"/>
        <v>52353000</v>
      </c>
      <c r="Q40" s="97">
        <f t="shared" si="20"/>
        <v>63603366</v>
      </c>
      <c r="R40" s="52">
        <f t="shared" si="21"/>
        <v>8.1388900737960164</v>
      </c>
      <c r="S40" s="53">
        <f t="shared" si="22"/>
        <v>17.4656133774876</v>
      </c>
      <c r="T40" s="52">
        <f>IF((+$E35+$E38) =0,0,(P40   /(+$E35+$E38) )*100)</f>
        <v>100</v>
      </c>
      <c r="U40" s="54">
        <f>IF((+$E35+$E38) =0,0,(Q40   /(+$E35+$E38) )*100)</f>
        <v>121.48943900063034</v>
      </c>
      <c r="V40" s="96">
        <f>SUM(V35:V39)</f>
        <v>32911000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74579000</v>
      </c>
      <c r="C67" s="104">
        <f>SUM(C9:C14,C17:C23,C26:C29,C32,C35:C39,C42:C52,C55:C58,C61:C65)</f>
        <v>30620000</v>
      </c>
      <c r="D67" s="104"/>
      <c r="E67" s="104">
        <f t="shared" si="35"/>
        <v>105199000</v>
      </c>
      <c r="F67" s="105">
        <f t="shared" ref="F67:O67" si="43">SUM(F9:F14,F17:F23,F26:F29,F32,F35:F39,F42:F52,F55:F58,F61:F65)</f>
        <v>105199000</v>
      </c>
      <c r="G67" s="106">
        <f t="shared" si="43"/>
        <v>76869000</v>
      </c>
      <c r="H67" s="105">
        <f t="shared" si="43"/>
        <v>1167000</v>
      </c>
      <c r="I67" s="106">
        <f t="shared" si="43"/>
        <v>21692098</v>
      </c>
      <c r="J67" s="105">
        <f t="shared" si="43"/>
        <v>5265000</v>
      </c>
      <c r="K67" s="106">
        <f t="shared" si="43"/>
        <v>20468890</v>
      </c>
      <c r="L67" s="105">
        <f t="shared" si="43"/>
        <v>23617000</v>
      </c>
      <c r="M67" s="106">
        <f t="shared" si="43"/>
        <v>12669047</v>
      </c>
      <c r="N67" s="105">
        <f t="shared" si="43"/>
        <v>43138000</v>
      </c>
      <c r="O67" s="106">
        <f t="shared" si="43"/>
        <v>10203584</v>
      </c>
      <c r="P67" s="105">
        <f t="shared" si="36"/>
        <v>73187000</v>
      </c>
      <c r="Q67" s="106">
        <f t="shared" si="37"/>
        <v>65033619</v>
      </c>
      <c r="R67" s="61">
        <f t="shared" si="38"/>
        <v>82.656560951856719</v>
      </c>
      <c r="S67" s="62">
        <f t="shared" si="39"/>
        <v>-19.460524536691672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95.210032652955022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84.603180736057453</v>
      </c>
      <c r="V67" s="105">
        <f>SUM(V9:V14,V17:V23,V26:V29,V32,V35:V39,V42:V52,V55:V58,V61:V65)</f>
        <v>32911000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100961000</v>
      </c>
      <c r="C69" s="92">
        <v>-6753000</v>
      </c>
      <c r="D69" s="92"/>
      <c r="E69" s="92">
        <f>$B69      +$C69      +$D69</f>
        <v>94208000</v>
      </c>
      <c r="F69" s="93">
        <v>94208000</v>
      </c>
      <c r="G69" s="94">
        <v>94208000</v>
      </c>
      <c r="H69" s="93">
        <v>21285000</v>
      </c>
      <c r="I69" s="94">
        <v>20032510</v>
      </c>
      <c r="J69" s="93">
        <v>43238000</v>
      </c>
      <c r="K69" s="94">
        <v>73088148</v>
      </c>
      <c r="L69" s="93">
        <v>12510000</v>
      </c>
      <c r="M69" s="94">
        <v>-9554439</v>
      </c>
      <c r="N69" s="93">
        <v>12921000</v>
      </c>
      <c r="O69" s="94">
        <v>31148996</v>
      </c>
      <c r="P69" s="93">
        <f>$H69      +$J69      +$L69      +$N69</f>
        <v>89954000</v>
      </c>
      <c r="Q69" s="94">
        <f>$I69      +$K69      +$M69      +$O69</f>
        <v>114715215</v>
      </c>
      <c r="R69" s="48">
        <f>IF(($L69      =0),0,((($N69      -$L69      )/$L69      )*100))</f>
        <v>3.2853717026378897</v>
      </c>
      <c r="S69" s="49">
        <f>IF(($M69      =0),0,((($O69      -$M69      )/$M69      )*100))</f>
        <v>-426.01595970208194</v>
      </c>
      <c r="T69" s="48">
        <f>IF(($E69      =0),0,(($P69      /$E69      )*100))</f>
        <v>95.484459918478265</v>
      </c>
      <c r="U69" s="50">
        <f>IF(($E69      =0),0,(($Q69      /$E69      )*100))</f>
        <v>121.76801863960598</v>
      </c>
      <c r="V69" s="93">
        <v>30000000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100961000</v>
      </c>
      <c r="C71" s="101">
        <f>SUM(C69:C70)</f>
        <v>-6753000</v>
      </c>
      <c r="D71" s="101"/>
      <c r="E71" s="101">
        <f>$B71      +$C71      +$D71</f>
        <v>94208000</v>
      </c>
      <c r="F71" s="102">
        <f t="shared" ref="F71:O71" si="44">SUM(F69:F70)</f>
        <v>94208000</v>
      </c>
      <c r="G71" s="103">
        <f t="shared" si="44"/>
        <v>94208000</v>
      </c>
      <c r="H71" s="102">
        <f t="shared" si="44"/>
        <v>21285000</v>
      </c>
      <c r="I71" s="103">
        <f t="shared" si="44"/>
        <v>20032510</v>
      </c>
      <c r="J71" s="102">
        <f t="shared" si="44"/>
        <v>43238000</v>
      </c>
      <c r="K71" s="103">
        <f t="shared" si="44"/>
        <v>73088148</v>
      </c>
      <c r="L71" s="102">
        <f t="shared" si="44"/>
        <v>12510000</v>
      </c>
      <c r="M71" s="103">
        <f t="shared" si="44"/>
        <v>-9554439</v>
      </c>
      <c r="N71" s="102">
        <f t="shared" si="44"/>
        <v>12921000</v>
      </c>
      <c r="O71" s="103">
        <f t="shared" si="44"/>
        <v>31148996</v>
      </c>
      <c r="P71" s="102">
        <f>$H71      +$J71      +$L71      +$N71</f>
        <v>89954000</v>
      </c>
      <c r="Q71" s="103">
        <f>$I71      +$K71      +$M71      +$O71</f>
        <v>114715215</v>
      </c>
      <c r="R71" s="57">
        <f>IF(($L71      =0),0,((($N71      -$L71      )/$L71      )*100))</f>
        <v>3.2853717026378897</v>
      </c>
      <c r="S71" s="58">
        <f>IF(($M71      =0),0,((($O71      -$M71      )/$M71      )*100))</f>
        <v>-426.01595970208194</v>
      </c>
      <c r="T71" s="57">
        <f>IF(($E69      =0),0,(($P69      /$E69      )*100))</f>
        <v>95.484459918478265</v>
      </c>
      <c r="U71" s="59">
        <f>IF($E69   =0,0,($Q69   /$E69 )*100)</f>
        <v>121.76801863960598</v>
      </c>
      <c r="V71" s="102">
        <f>SUM(V69:V70)</f>
        <v>30000000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100961000</v>
      </c>
      <c r="C72" s="104">
        <f>SUM(C69:C70)</f>
        <v>-6753000</v>
      </c>
      <c r="D72" s="104"/>
      <c r="E72" s="104">
        <f>$B72      +$C72      +$D72</f>
        <v>94208000</v>
      </c>
      <c r="F72" s="105">
        <f t="shared" ref="F72:O72" si="45">SUM(F69:F70)</f>
        <v>94208000</v>
      </c>
      <c r="G72" s="106">
        <f t="shared" si="45"/>
        <v>94208000</v>
      </c>
      <c r="H72" s="105">
        <f t="shared" si="45"/>
        <v>21285000</v>
      </c>
      <c r="I72" s="106">
        <f t="shared" si="45"/>
        <v>20032510</v>
      </c>
      <c r="J72" s="105">
        <f t="shared" si="45"/>
        <v>43238000</v>
      </c>
      <c r="K72" s="106">
        <f t="shared" si="45"/>
        <v>73088148</v>
      </c>
      <c r="L72" s="105">
        <f t="shared" si="45"/>
        <v>12510000</v>
      </c>
      <c r="M72" s="106">
        <f t="shared" si="45"/>
        <v>-9554439</v>
      </c>
      <c r="N72" s="105">
        <f t="shared" si="45"/>
        <v>12921000</v>
      </c>
      <c r="O72" s="106">
        <f t="shared" si="45"/>
        <v>31148996</v>
      </c>
      <c r="P72" s="105">
        <f>$H72      +$J72      +$L72      +$N72</f>
        <v>89954000</v>
      </c>
      <c r="Q72" s="106">
        <f>$I72      +$K72      +$M72      +$O72</f>
        <v>114715215</v>
      </c>
      <c r="R72" s="61">
        <f>IF(($L72      =0),0,((($N72      -$L72      )/$L72      )*100))</f>
        <v>3.2853717026378897</v>
      </c>
      <c r="S72" s="62">
        <f>IF(($M72      =0),0,((($O72      -$M72      )/$M72      )*100))</f>
        <v>-426.01595970208194</v>
      </c>
      <c r="T72" s="61">
        <f>IF(($E69      =0),0,(($P69      /$E69      )*100))</f>
        <v>95.484459918478265</v>
      </c>
      <c r="U72" s="65">
        <f>IF($E69   =0,0,($Q69   /$E69 )*100)</f>
        <v>121.76801863960598</v>
      </c>
      <c r="V72" s="105">
        <f>SUM(V69:V70)</f>
        <v>30000000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175540000</v>
      </c>
      <c r="C73" s="104">
        <f>SUM(C9:C14,C17:C23,C26:C29,C32,C35:C39,C42:C52,C55:C58,C61:C65,C69:C70)</f>
        <v>23867000</v>
      </c>
      <c r="D73" s="104"/>
      <c r="E73" s="104">
        <f>$B73      +$C73      +$D73</f>
        <v>199407000</v>
      </c>
      <c r="F73" s="105">
        <f t="shared" ref="F73:O73" si="46">SUM(F9:F14,F17:F23,F26:F29,F32,F35:F39,F42:F52,F55:F58,F61:F65,F69:F70)</f>
        <v>199407000</v>
      </c>
      <c r="G73" s="106">
        <f t="shared" si="46"/>
        <v>171077000</v>
      </c>
      <c r="H73" s="105">
        <f t="shared" si="46"/>
        <v>22452000</v>
      </c>
      <c r="I73" s="106">
        <f t="shared" si="46"/>
        <v>41724608</v>
      </c>
      <c r="J73" s="105">
        <f t="shared" si="46"/>
        <v>48503000</v>
      </c>
      <c r="K73" s="106">
        <f t="shared" si="46"/>
        <v>93557038</v>
      </c>
      <c r="L73" s="105">
        <f t="shared" si="46"/>
        <v>36127000</v>
      </c>
      <c r="M73" s="106">
        <f t="shared" si="46"/>
        <v>3114608</v>
      </c>
      <c r="N73" s="105">
        <f t="shared" si="46"/>
        <v>56059000</v>
      </c>
      <c r="O73" s="106">
        <f t="shared" si="46"/>
        <v>41352580</v>
      </c>
      <c r="P73" s="105">
        <f>$H73      +$J73      +$L73      +$N73</f>
        <v>163141000</v>
      </c>
      <c r="Q73" s="106">
        <f>$I73      +$K73      +$M73      +$O73</f>
        <v>179748834</v>
      </c>
      <c r="R73" s="61">
        <f>IF(($L73      =0),0,((($N73      -$L73      )/$L73      )*100))</f>
        <v>55.172031998228476</v>
      </c>
      <c r="S73" s="62">
        <f>IF(($M73      =0),0,((($O73      -$M73      )/$M73      )*100))</f>
        <v>1227.6977391697446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95.361153164949116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105.06896543661625</v>
      </c>
      <c r="V73" s="105">
        <f>SUM(V9:V14,V17:V23,V26:V29,V32,V35:V39,V42:V52,V55:V58,V61:V65,V69:V70)</f>
        <v>62911000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0c4IQqSr7X7Ypkyyf0XjAVfjHYkDitSZGcrs41AmrZRMa4fZKkNUovyIthsBkCofe2YAMtg93fguipeCK4FYQ==" saltValue="YDdXv10XVCZS0c5PcC6O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243000</v>
      </c>
      <c r="I10" s="94">
        <v>846631</v>
      </c>
      <c r="J10" s="93">
        <v>1399000</v>
      </c>
      <c r="K10" s="94">
        <v>1096440</v>
      </c>
      <c r="L10" s="93">
        <v>302000</v>
      </c>
      <c r="M10" s="94">
        <v>536395</v>
      </c>
      <c r="N10" s="93">
        <v>406000</v>
      </c>
      <c r="O10" s="94">
        <v>243272</v>
      </c>
      <c r="P10" s="93">
        <f t="shared" ref="P10:P15" si="1">$H10      +$J10      +$L10      +$N10</f>
        <v>2350000</v>
      </c>
      <c r="Q10" s="94">
        <f t="shared" ref="Q10:Q15" si="2">$I10      +$K10      +$M10      +$O10</f>
        <v>2722738</v>
      </c>
      <c r="R10" s="48">
        <f t="shared" ref="R10:R15" si="3">IF(($L10      =0),0,((($N10      -$L10      )/$L10      )*100))</f>
        <v>34.437086092715234</v>
      </c>
      <c r="S10" s="49">
        <f t="shared" ref="S10:S15" si="4">IF(($M10      =0),0,((($O10      -$M10      )/$M10      )*100))</f>
        <v>-54.646855395743813</v>
      </c>
      <c r="T10" s="48">
        <f t="shared" ref="T10:T14" si="5">IF(($E10      =0),0,(($P10      /$E10      )*100))</f>
        <v>97.916666666666657</v>
      </c>
      <c r="U10" s="50">
        <f t="shared" ref="U10:U14" si="6">IF(($E10      =0),0,(($Q10      /$E10      )*100))</f>
        <v>113.44741666666667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2400000</v>
      </c>
      <c r="C15" s="95">
        <f>SUM(C9:C14)</f>
        <v>0</v>
      </c>
      <c r="D15" s="95"/>
      <c r="E15" s="95">
        <f t="shared" si="0"/>
        <v>2400000</v>
      </c>
      <c r="F15" s="96">
        <f t="shared" ref="F15:O15" si="7">SUM(F9:F14)</f>
        <v>2400000</v>
      </c>
      <c r="G15" s="97">
        <f t="shared" si="7"/>
        <v>2400000</v>
      </c>
      <c r="H15" s="96">
        <f t="shared" si="7"/>
        <v>243000</v>
      </c>
      <c r="I15" s="97">
        <f t="shared" si="7"/>
        <v>846631</v>
      </c>
      <c r="J15" s="96">
        <f t="shared" si="7"/>
        <v>1399000</v>
      </c>
      <c r="K15" s="97">
        <f t="shared" si="7"/>
        <v>1096440</v>
      </c>
      <c r="L15" s="96">
        <f t="shared" si="7"/>
        <v>302000</v>
      </c>
      <c r="M15" s="97">
        <f t="shared" si="7"/>
        <v>536395</v>
      </c>
      <c r="N15" s="96">
        <f t="shared" si="7"/>
        <v>406000</v>
      </c>
      <c r="O15" s="97">
        <f t="shared" si="7"/>
        <v>243272</v>
      </c>
      <c r="P15" s="96">
        <f t="shared" si="1"/>
        <v>2350000</v>
      </c>
      <c r="Q15" s="97">
        <f t="shared" si="2"/>
        <v>2722738</v>
      </c>
      <c r="R15" s="52">
        <f t="shared" si="3"/>
        <v>34.437086092715234</v>
      </c>
      <c r="S15" s="53">
        <f t="shared" si="4"/>
        <v>-54.646855395743813</v>
      </c>
      <c r="T15" s="52">
        <f>IF((SUM($E9:$E13))=0,0,(P15/(SUM($E9:$E13))*100))</f>
        <v>97.916666666666657</v>
      </c>
      <c r="U15" s="54">
        <f>IF((SUM($E9:$E13))=0,0,(Q15/(SUM($E9:$E13))*100))</f>
        <v>113.44741666666667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3500000</v>
      </c>
      <c r="C19" s="92"/>
      <c r="D19" s="92"/>
      <c r="E19" s="92">
        <f t="shared" si="8"/>
        <v>3500000</v>
      </c>
      <c r="F19" s="93">
        <v>3500000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3500000</v>
      </c>
      <c r="C24" s="95">
        <f>SUM(C17:C23)</f>
        <v>0</v>
      </c>
      <c r="D24" s="95"/>
      <c r="E24" s="95">
        <f t="shared" si="8"/>
        <v>3500000</v>
      </c>
      <c r="F24" s="96">
        <f t="shared" ref="F24:O24" si="15">SUM(F17:F23)</f>
        <v>3500000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2460000</v>
      </c>
      <c r="C29" s="92"/>
      <c r="D29" s="92"/>
      <c r="E29" s="92">
        <f>$B29      +$C29      +$D29</f>
        <v>2460000</v>
      </c>
      <c r="F29" s="93">
        <v>2460000</v>
      </c>
      <c r="G29" s="94">
        <v>2460000</v>
      </c>
      <c r="H29" s="93"/>
      <c r="I29" s="94"/>
      <c r="J29" s="93"/>
      <c r="K29" s="94"/>
      <c r="L29" s="93">
        <v>387000</v>
      </c>
      <c r="M29" s="94">
        <v>354165</v>
      </c>
      <c r="N29" s="93">
        <v>2073000</v>
      </c>
      <c r="O29" s="94">
        <v>1435418</v>
      </c>
      <c r="P29" s="93">
        <f>$H29      +$J29      +$L29      +$N29</f>
        <v>2460000</v>
      </c>
      <c r="Q29" s="94">
        <f>$I29      +$K29      +$M29      +$O29</f>
        <v>1789583</v>
      </c>
      <c r="R29" s="48">
        <f>IF(($L29      =0),0,((($N29      -$L29      )/$L29      )*100))</f>
        <v>435.65891472868213</v>
      </c>
      <c r="S29" s="49">
        <f>IF(($M29      =0),0,((($O29      -$M29      )/$M29      )*100))</f>
        <v>305.29640139483007</v>
      </c>
      <c r="T29" s="48">
        <f>IF(($E29      =0),0,(($P29      /$E29      )*100))</f>
        <v>100</v>
      </c>
      <c r="U29" s="50">
        <f>IF(($E29      =0),0,(($Q29      /$E29      )*100))</f>
        <v>72.74727642276423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2460000</v>
      </c>
      <c r="C30" s="95">
        <f>SUM(C26:C29)</f>
        <v>0</v>
      </c>
      <c r="D30" s="95"/>
      <c r="E30" s="95">
        <f>$B30      +$C30      +$D30</f>
        <v>2460000</v>
      </c>
      <c r="F30" s="96">
        <f t="shared" ref="F30:O30" si="16">SUM(F26:F29)</f>
        <v>2460000</v>
      </c>
      <c r="G30" s="97">
        <f t="shared" si="16"/>
        <v>2460000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387000</v>
      </c>
      <c r="M30" s="97">
        <f t="shared" si="16"/>
        <v>354165</v>
      </c>
      <c r="N30" s="96">
        <f t="shared" si="16"/>
        <v>2073000</v>
      </c>
      <c r="O30" s="97">
        <f t="shared" si="16"/>
        <v>1435418</v>
      </c>
      <c r="P30" s="96">
        <f>$H30      +$J30      +$L30      +$N30</f>
        <v>2460000</v>
      </c>
      <c r="Q30" s="97">
        <f>$I30      +$K30      +$M30      +$O30</f>
        <v>1789583</v>
      </c>
      <c r="R30" s="52">
        <f>IF(($L30      =0),0,((($N30      -$L30      )/$L30      )*100))</f>
        <v>435.65891472868213</v>
      </c>
      <c r="S30" s="53">
        <f>IF(($M30      =0),0,((($O30      -$M30      )/$M30      )*100))</f>
        <v>305.29640139483007</v>
      </c>
      <c r="T30" s="52">
        <f>IF($E30   =0,0,($P30   /$E30   )*100)</f>
        <v>100</v>
      </c>
      <c r="U30" s="54">
        <f>IF($E30   =0,0,($Q30   /$E30   )*100)</f>
        <v>72.74727642276423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16264000</v>
      </c>
      <c r="C32" s="92">
        <v>-909000</v>
      </c>
      <c r="D32" s="92"/>
      <c r="E32" s="92">
        <f>$B32      +$C32      +$D32</f>
        <v>15355000</v>
      </c>
      <c r="F32" s="93">
        <v>15355000</v>
      </c>
      <c r="G32" s="94">
        <v>15355000</v>
      </c>
      <c r="H32" s="93">
        <v>1809000</v>
      </c>
      <c r="I32" s="94">
        <v>1808289</v>
      </c>
      <c r="J32" s="93">
        <v>4889000</v>
      </c>
      <c r="K32" s="94">
        <v>4889606</v>
      </c>
      <c r="L32" s="93">
        <v>4473000</v>
      </c>
      <c r="M32" s="94">
        <v>4472730</v>
      </c>
      <c r="N32" s="93">
        <v>4184000</v>
      </c>
      <c r="O32" s="94">
        <v>4184375</v>
      </c>
      <c r="P32" s="93">
        <f>$H32      +$J32      +$L32      +$N32</f>
        <v>15355000</v>
      </c>
      <c r="Q32" s="94">
        <f>$I32      +$K32      +$M32      +$O32</f>
        <v>15355000</v>
      </c>
      <c r="R32" s="48">
        <f>IF(($L32      =0),0,((($N32      -$L32      )/$L32      )*100))</f>
        <v>-6.4609881511289959</v>
      </c>
      <c r="S32" s="49">
        <f>IF(($M32      =0),0,((($O32      -$M32      )/$M32      )*100))</f>
        <v>-6.4469574510422039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16264000</v>
      </c>
      <c r="C33" s="95">
        <f>C32</f>
        <v>-909000</v>
      </c>
      <c r="D33" s="95"/>
      <c r="E33" s="95">
        <f>$B33      +$C33      +$D33</f>
        <v>15355000</v>
      </c>
      <c r="F33" s="96">
        <f t="shared" ref="F33:O33" si="17">F32</f>
        <v>15355000</v>
      </c>
      <c r="G33" s="97">
        <f t="shared" si="17"/>
        <v>15355000</v>
      </c>
      <c r="H33" s="96">
        <f t="shared" si="17"/>
        <v>1809000</v>
      </c>
      <c r="I33" s="97">
        <f t="shared" si="17"/>
        <v>1808289</v>
      </c>
      <c r="J33" s="96">
        <f t="shared" si="17"/>
        <v>4889000</v>
      </c>
      <c r="K33" s="97">
        <f t="shared" si="17"/>
        <v>4889606</v>
      </c>
      <c r="L33" s="96">
        <f t="shared" si="17"/>
        <v>4473000</v>
      </c>
      <c r="M33" s="97">
        <f t="shared" si="17"/>
        <v>4472730</v>
      </c>
      <c r="N33" s="96">
        <f t="shared" si="17"/>
        <v>4184000</v>
      </c>
      <c r="O33" s="97">
        <f t="shared" si="17"/>
        <v>4184375</v>
      </c>
      <c r="P33" s="96">
        <f>$H33      +$J33      +$L33      +$N33</f>
        <v>15355000</v>
      </c>
      <c r="Q33" s="97">
        <f>$I33      +$K33      +$M33      +$O33</f>
        <v>15355000</v>
      </c>
      <c r="R33" s="52">
        <f>IF(($L33      =0),0,((($N33      -$L33      )/$L33      )*100))</f>
        <v>-6.4609881511289959</v>
      </c>
      <c r="S33" s="53">
        <f>IF(($M33      =0),0,((($O33      -$M33      )/$M33      )*100))</f>
        <v>-6.4469574510422039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140000000</v>
      </c>
      <c r="C44" s="92"/>
      <c r="D44" s="92"/>
      <c r="E44" s="92">
        <f t="shared" si="26"/>
        <v>140000000</v>
      </c>
      <c r="F44" s="93">
        <v>140000000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49425000</v>
      </c>
      <c r="C52" s="92"/>
      <c r="D52" s="92"/>
      <c r="E52" s="92">
        <f t="shared" si="26"/>
        <v>49425000</v>
      </c>
      <c r="F52" s="93">
        <v>49425000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189425000</v>
      </c>
      <c r="C53" s="95">
        <f>SUM(C42:C52)</f>
        <v>0</v>
      </c>
      <c r="D53" s="95"/>
      <c r="E53" s="95">
        <f t="shared" si="26"/>
        <v>189425000</v>
      </c>
      <c r="F53" s="96">
        <f t="shared" ref="F53:O53" si="33">SUM(F42:F52)</f>
        <v>189425000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214049000</v>
      </c>
      <c r="C67" s="104">
        <f>SUM(C9:C14,C17:C23,C26:C29,C32,C35:C39,C42:C52,C55:C58,C61:C65)</f>
        <v>-909000</v>
      </c>
      <c r="D67" s="104"/>
      <c r="E67" s="104">
        <f t="shared" si="35"/>
        <v>213140000</v>
      </c>
      <c r="F67" s="105">
        <f t="shared" ref="F67:O67" si="43">SUM(F9:F14,F17:F23,F26:F29,F32,F35:F39,F42:F52,F55:F58,F61:F65)</f>
        <v>213140000</v>
      </c>
      <c r="G67" s="106">
        <f t="shared" si="43"/>
        <v>20215000</v>
      </c>
      <c r="H67" s="105">
        <f t="shared" si="43"/>
        <v>2052000</v>
      </c>
      <c r="I67" s="106">
        <f t="shared" si="43"/>
        <v>2654920</v>
      </c>
      <c r="J67" s="105">
        <f t="shared" si="43"/>
        <v>6288000</v>
      </c>
      <c r="K67" s="106">
        <f t="shared" si="43"/>
        <v>5986046</v>
      </c>
      <c r="L67" s="105">
        <f t="shared" si="43"/>
        <v>5162000</v>
      </c>
      <c r="M67" s="106">
        <f t="shared" si="43"/>
        <v>5363290</v>
      </c>
      <c r="N67" s="105">
        <f t="shared" si="43"/>
        <v>6663000</v>
      </c>
      <c r="O67" s="106">
        <f t="shared" si="43"/>
        <v>5863065</v>
      </c>
      <c r="P67" s="105">
        <f t="shared" si="36"/>
        <v>20165000</v>
      </c>
      <c r="Q67" s="106">
        <f t="shared" si="37"/>
        <v>19867321</v>
      </c>
      <c r="R67" s="61">
        <f t="shared" si="38"/>
        <v>29.077876791941108</v>
      </c>
      <c r="S67" s="62">
        <f t="shared" si="39"/>
        <v>9.3184407332066712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99.752658916646055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98.280093989611672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573483000</v>
      </c>
      <c r="C69" s="92">
        <v>-139356000</v>
      </c>
      <c r="D69" s="92"/>
      <c r="E69" s="92">
        <f>$B69      +$C69      +$D69</f>
        <v>434127000</v>
      </c>
      <c r="F69" s="93">
        <v>434127000</v>
      </c>
      <c r="G69" s="94">
        <v>434127000</v>
      </c>
      <c r="H69" s="93">
        <v>32785000</v>
      </c>
      <c r="I69" s="94">
        <v>32784713</v>
      </c>
      <c r="J69" s="93">
        <v>95335000</v>
      </c>
      <c r="K69" s="94">
        <v>96270643</v>
      </c>
      <c r="L69" s="93">
        <v>47606000</v>
      </c>
      <c r="M69" s="94">
        <v>53040563</v>
      </c>
      <c r="N69" s="93">
        <v>197897000</v>
      </c>
      <c r="O69" s="94">
        <v>191527604</v>
      </c>
      <c r="P69" s="93">
        <f>$H69      +$J69      +$L69      +$N69</f>
        <v>373623000</v>
      </c>
      <c r="Q69" s="94">
        <f>$I69      +$K69      +$M69      +$O69</f>
        <v>373623523</v>
      </c>
      <c r="R69" s="48">
        <f>IF(($L69      =0),0,((($N69      -$L69      )/$L69      )*100))</f>
        <v>315.6976011427131</v>
      </c>
      <c r="S69" s="49">
        <f>IF(($M69      =0),0,((($O69      -$M69      )/$M69      )*100))</f>
        <v>261.0964762949443</v>
      </c>
      <c r="T69" s="48">
        <f>IF(($E69      =0),0,(($P69      /$E69      )*100))</f>
        <v>86.063064494951931</v>
      </c>
      <c r="U69" s="50">
        <f>IF(($E69      =0),0,(($Q69      /$E69      )*100))</f>
        <v>86.063184966611146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573483000</v>
      </c>
      <c r="C71" s="101">
        <f>SUM(C69:C70)</f>
        <v>-139356000</v>
      </c>
      <c r="D71" s="101"/>
      <c r="E71" s="101">
        <f>$B71      +$C71      +$D71</f>
        <v>434127000</v>
      </c>
      <c r="F71" s="102">
        <f t="shared" ref="F71:O71" si="44">SUM(F69:F70)</f>
        <v>434127000</v>
      </c>
      <c r="G71" s="103">
        <f t="shared" si="44"/>
        <v>434127000</v>
      </c>
      <c r="H71" s="102">
        <f t="shared" si="44"/>
        <v>32785000</v>
      </c>
      <c r="I71" s="103">
        <f t="shared" si="44"/>
        <v>32784713</v>
      </c>
      <c r="J71" s="102">
        <f t="shared" si="44"/>
        <v>95335000</v>
      </c>
      <c r="K71" s="103">
        <f t="shared" si="44"/>
        <v>96270643</v>
      </c>
      <c r="L71" s="102">
        <f t="shared" si="44"/>
        <v>47606000</v>
      </c>
      <c r="M71" s="103">
        <f t="shared" si="44"/>
        <v>53040563</v>
      </c>
      <c r="N71" s="102">
        <f t="shared" si="44"/>
        <v>197897000</v>
      </c>
      <c r="O71" s="103">
        <f t="shared" si="44"/>
        <v>191527604</v>
      </c>
      <c r="P71" s="102">
        <f>$H71      +$J71      +$L71      +$N71</f>
        <v>373623000</v>
      </c>
      <c r="Q71" s="103">
        <f>$I71      +$K71      +$M71      +$O71</f>
        <v>373623523</v>
      </c>
      <c r="R71" s="57">
        <f>IF(($L71      =0),0,((($N71      -$L71      )/$L71      )*100))</f>
        <v>315.6976011427131</v>
      </c>
      <c r="S71" s="58">
        <f>IF(($M71      =0),0,((($O71      -$M71      )/$M71      )*100))</f>
        <v>261.0964762949443</v>
      </c>
      <c r="T71" s="57">
        <f>IF(($E69      =0),0,(($P69      /$E69      )*100))</f>
        <v>86.063064494951931</v>
      </c>
      <c r="U71" s="59">
        <f>IF($E69   =0,0,($Q69   /$E69 )*100)</f>
        <v>86.063184966611146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573483000</v>
      </c>
      <c r="C72" s="104">
        <f>SUM(C69:C70)</f>
        <v>-139356000</v>
      </c>
      <c r="D72" s="104"/>
      <c r="E72" s="104">
        <f>$B72      +$C72      +$D72</f>
        <v>434127000</v>
      </c>
      <c r="F72" s="105">
        <f t="shared" ref="F72:O72" si="45">SUM(F69:F70)</f>
        <v>434127000</v>
      </c>
      <c r="G72" s="106">
        <f t="shared" si="45"/>
        <v>434127000</v>
      </c>
      <c r="H72" s="105">
        <f t="shared" si="45"/>
        <v>32785000</v>
      </c>
      <c r="I72" s="106">
        <f t="shared" si="45"/>
        <v>32784713</v>
      </c>
      <c r="J72" s="105">
        <f t="shared" si="45"/>
        <v>95335000</v>
      </c>
      <c r="K72" s="106">
        <f t="shared" si="45"/>
        <v>96270643</v>
      </c>
      <c r="L72" s="105">
        <f t="shared" si="45"/>
        <v>47606000</v>
      </c>
      <c r="M72" s="106">
        <f t="shared" si="45"/>
        <v>53040563</v>
      </c>
      <c r="N72" s="105">
        <f t="shared" si="45"/>
        <v>197897000</v>
      </c>
      <c r="O72" s="106">
        <f t="shared" si="45"/>
        <v>191527604</v>
      </c>
      <c r="P72" s="105">
        <f>$H72      +$J72      +$L72      +$N72</f>
        <v>373623000</v>
      </c>
      <c r="Q72" s="106">
        <f>$I72      +$K72      +$M72      +$O72</f>
        <v>373623523</v>
      </c>
      <c r="R72" s="61">
        <f>IF(($L72      =0),0,((($N72      -$L72      )/$L72      )*100))</f>
        <v>315.6976011427131</v>
      </c>
      <c r="S72" s="62">
        <f>IF(($M72      =0),0,((($O72      -$M72      )/$M72      )*100))</f>
        <v>261.0964762949443</v>
      </c>
      <c r="T72" s="61">
        <f>IF(($E69      =0),0,(($P69      /$E69      )*100))</f>
        <v>86.063064494951931</v>
      </c>
      <c r="U72" s="65">
        <f>IF($E69   =0,0,($Q69   /$E69 )*100)</f>
        <v>86.063184966611146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787532000</v>
      </c>
      <c r="C73" s="104">
        <f>SUM(C9:C14,C17:C23,C26:C29,C32,C35:C39,C42:C52,C55:C58,C61:C65,C69:C70)</f>
        <v>-140265000</v>
      </c>
      <c r="D73" s="104"/>
      <c r="E73" s="104">
        <f>$B73      +$C73      +$D73</f>
        <v>647267000</v>
      </c>
      <c r="F73" s="105">
        <f t="shared" ref="F73:O73" si="46">SUM(F9:F14,F17:F23,F26:F29,F32,F35:F39,F42:F52,F55:F58,F61:F65,F69:F70)</f>
        <v>647267000</v>
      </c>
      <c r="G73" s="106">
        <f t="shared" si="46"/>
        <v>454342000</v>
      </c>
      <c r="H73" s="105">
        <f t="shared" si="46"/>
        <v>34837000</v>
      </c>
      <c r="I73" s="106">
        <f t="shared" si="46"/>
        <v>35439633</v>
      </c>
      <c r="J73" s="105">
        <f t="shared" si="46"/>
        <v>101623000</v>
      </c>
      <c r="K73" s="106">
        <f t="shared" si="46"/>
        <v>102256689</v>
      </c>
      <c r="L73" s="105">
        <f t="shared" si="46"/>
        <v>52768000</v>
      </c>
      <c r="M73" s="106">
        <f t="shared" si="46"/>
        <v>58403853</v>
      </c>
      <c r="N73" s="105">
        <f t="shared" si="46"/>
        <v>204560000</v>
      </c>
      <c r="O73" s="106">
        <f t="shared" si="46"/>
        <v>197390669</v>
      </c>
      <c r="P73" s="105">
        <f>$H73      +$J73      +$L73      +$N73</f>
        <v>393788000</v>
      </c>
      <c r="Q73" s="106">
        <f>$I73      +$K73      +$M73      +$O73</f>
        <v>393490844</v>
      </c>
      <c r="R73" s="61">
        <f>IF(($L73      =0),0,((($N73      -$L73      )/$L73      )*100))</f>
        <v>287.65918738629472</v>
      </c>
      <c r="S73" s="62">
        <f>IF(($M73      =0),0,((($O73      -$M73      )/$M73      )*100))</f>
        <v>237.97542261466896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86.672154456334667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86.606750861685683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SITBOKh2yeBKlJk13Fk0vNu0ipURbPEzUdeljKhMxtxJKCjhxLK9aOXO0B2uhiDpBqtMpToupXJIrv92673LA==" saltValue="D5/nuHtCvZmh735yTsUn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84000</v>
      </c>
      <c r="I10" s="94">
        <v>144182</v>
      </c>
      <c r="J10" s="93">
        <v>654000</v>
      </c>
      <c r="K10" s="94">
        <v>661679</v>
      </c>
      <c r="L10" s="93">
        <v>141000</v>
      </c>
      <c r="M10" s="94">
        <v>136016</v>
      </c>
      <c r="N10" s="93">
        <v>1058000</v>
      </c>
      <c r="O10" s="94">
        <v>1058126</v>
      </c>
      <c r="P10" s="93">
        <f t="shared" ref="P10:P15" si="1">$H10      +$J10      +$L10      +$N10</f>
        <v>1937000</v>
      </c>
      <c r="Q10" s="94">
        <f t="shared" ref="Q10:Q15" si="2">$I10      +$K10      +$M10      +$O10</f>
        <v>2000003</v>
      </c>
      <c r="R10" s="48">
        <f t="shared" ref="R10:R15" si="3">IF(($L10      =0),0,((($N10      -$L10      )/$L10      )*100))</f>
        <v>650.35460992907804</v>
      </c>
      <c r="S10" s="49">
        <f t="shared" ref="S10:S15" si="4">IF(($M10      =0),0,((($O10      -$M10      )/$M10      )*100))</f>
        <v>677.94230090577571</v>
      </c>
      <c r="T10" s="48">
        <f t="shared" ref="T10:T14" si="5">IF(($E10      =0),0,(($P10      /$E10      )*100))</f>
        <v>96.850000000000009</v>
      </c>
      <c r="U10" s="50">
        <f t="shared" ref="U10:U14" si="6">IF(($E10      =0),0,(($Q10      /$E10      )*100))</f>
        <v>100.00015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84000</v>
      </c>
      <c r="I15" s="97">
        <f t="shared" si="7"/>
        <v>144182</v>
      </c>
      <c r="J15" s="96">
        <f t="shared" si="7"/>
        <v>654000</v>
      </c>
      <c r="K15" s="97">
        <f t="shared" si="7"/>
        <v>661679</v>
      </c>
      <c r="L15" s="96">
        <f t="shared" si="7"/>
        <v>141000</v>
      </c>
      <c r="M15" s="97">
        <f t="shared" si="7"/>
        <v>136016</v>
      </c>
      <c r="N15" s="96">
        <f t="shared" si="7"/>
        <v>1058000</v>
      </c>
      <c r="O15" s="97">
        <f t="shared" si="7"/>
        <v>1058126</v>
      </c>
      <c r="P15" s="96">
        <f t="shared" si="1"/>
        <v>1937000</v>
      </c>
      <c r="Q15" s="97">
        <f t="shared" si="2"/>
        <v>2000003</v>
      </c>
      <c r="R15" s="52">
        <f t="shared" si="3"/>
        <v>650.35460992907804</v>
      </c>
      <c r="S15" s="53">
        <f t="shared" si="4"/>
        <v>677.94230090577571</v>
      </c>
      <c r="T15" s="52">
        <f>IF((SUM($E9:$E13))=0,0,(P15/(SUM($E9:$E13))*100))</f>
        <v>96.850000000000009</v>
      </c>
      <c r="U15" s="54">
        <f>IF((SUM($E9:$E13))=0,0,(Q15/(SUM($E9:$E13))*100))</f>
        <v>100.00015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3900000</v>
      </c>
      <c r="C20" s="92"/>
      <c r="D20" s="92"/>
      <c r="E20" s="92">
        <f t="shared" si="8"/>
        <v>3900000</v>
      </c>
      <c r="F20" s="93">
        <v>3900000</v>
      </c>
      <c r="G20" s="94">
        <v>3900000</v>
      </c>
      <c r="H20" s="93">
        <v>1675000</v>
      </c>
      <c r="I20" s="94">
        <v>1098452</v>
      </c>
      <c r="J20" s="93">
        <v>1085000</v>
      </c>
      <c r="K20" s="94">
        <v>2574356</v>
      </c>
      <c r="L20" s="93"/>
      <c r="M20" s="94">
        <v>56100</v>
      </c>
      <c r="N20" s="93"/>
      <c r="O20" s="94">
        <v>1930994</v>
      </c>
      <c r="P20" s="93">
        <f t="shared" si="9"/>
        <v>2760000</v>
      </c>
      <c r="Q20" s="94">
        <f t="shared" si="10"/>
        <v>5659902</v>
      </c>
      <c r="R20" s="48">
        <f t="shared" si="11"/>
        <v>0</v>
      </c>
      <c r="S20" s="49">
        <f t="shared" si="12"/>
        <v>3342.0570409982174</v>
      </c>
      <c r="T20" s="48">
        <f t="shared" si="13"/>
        <v>70.769230769230774</v>
      </c>
      <c r="U20" s="50">
        <f t="shared" si="14"/>
        <v>145.1256923076923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7990000</v>
      </c>
      <c r="D21" s="92"/>
      <c r="E21" s="92">
        <f t="shared" si="8"/>
        <v>7990000</v>
      </c>
      <c r="F21" s="93">
        <v>7990000</v>
      </c>
      <c r="G21" s="94">
        <v>7990000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3900000</v>
      </c>
      <c r="C24" s="95">
        <f>SUM(C17:C23)</f>
        <v>7990000</v>
      </c>
      <c r="D24" s="95"/>
      <c r="E24" s="95">
        <f t="shared" si="8"/>
        <v>11890000</v>
      </c>
      <c r="F24" s="96">
        <f t="shared" ref="F24:O24" si="15">SUM(F17:F23)</f>
        <v>11890000</v>
      </c>
      <c r="G24" s="97">
        <f t="shared" si="15"/>
        <v>11890000</v>
      </c>
      <c r="H24" s="96">
        <f t="shared" si="15"/>
        <v>1675000</v>
      </c>
      <c r="I24" s="97">
        <f t="shared" si="15"/>
        <v>1098452</v>
      </c>
      <c r="J24" s="96">
        <f t="shared" si="15"/>
        <v>1085000</v>
      </c>
      <c r="K24" s="97">
        <f t="shared" si="15"/>
        <v>2574356</v>
      </c>
      <c r="L24" s="96">
        <f t="shared" si="15"/>
        <v>0</v>
      </c>
      <c r="M24" s="97">
        <f t="shared" si="15"/>
        <v>56100</v>
      </c>
      <c r="N24" s="96">
        <f t="shared" si="15"/>
        <v>0</v>
      </c>
      <c r="O24" s="97">
        <f t="shared" si="15"/>
        <v>1930994</v>
      </c>
      <c r="P24" s="96">
        <f t="shared" si="9"/>
        <v>2760000</v>
      </c>
      <c r="Q24" s="97">
        <f t="shared" si="10"/>
        <v>5659902</v>
      </c>
      <c r="R24" s="52">
        <f t="shared" si="11"/>
        <v>0</v>
      </c>
      <c r="S24" s="53">
        <f t="shared" si="12"/>
        <v>3342.0570409982174</v>
      </c>
      <c r="T24" s="52">
        <f>IF(($E24-$E19-$E23)   =0,0,($P24   /($E24-$E19-$E23)   )*100)</f>
        <v>23.21278385197645</v>
      </c>
      <c r="U24" s="54">
        <f>IF(($E24-$E19-$E23)   =0,0,($Q24   /($E24-$E19-$E23)   )*100)</f>
        <v>47.602203532380152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1564000</v>
      </c>
      <c r="C32" s="92"/>
      <c r="D32" s="92"/>
      <c r="E32" s="92">
        <f>$B32      +$C32      +$D32</f>
        <v>1564000</v>
      </c>
      <c r="F32" s="93">
        <v>1564000</v>
      </c>
      <c r="G32" s="94">
        <v>1564000</v>
      </c>
      <c r="H32" s="93">
        <v>500000</v>
      </c>
      <c r="I32" s="94">
        <v>538048</v>
      </c>
      <c r="J32" s="93">
        <v>595000</v>
      </c>
      <c r="K32" s="94">
        <v>871944</v>
      </c>
      <c r="L32" s="93">
        <v>339000</v>
      </c>
      <c r="M32" s="94">
        <v>252000</v>
      </c>
      <c r="N32" s="93"/>
      <c r="O32" s="94">
        <v>-97991</v>
      </c>
      <c r="P32" s="93">
        <f>$H32      +$J32      +$L32      +$N32</f>
        <v>1434000</v>
      </c>
      <c r="Q32" s="94">
        <f>$I32      +$K32      +$M32      +$O32</f>
        <v>1564001</v>
      </c>
      <c r="R32" s="48">
        <f>IF(($L32      =0),0,((($N32      -$L32      )/$L32      )*100))</f>
        <v>-100</v>
      </c>
      <c r="S32" s="49">
        <f>IF(($M32      =0),0,((($O32      -$M32      )/$M32      )*100))</f>
        <v>-138.88531746031748</v>
      </c>
      <c r="T32" s="48">
        <f>IF(($E32      =0),0,(($P32      /$E32      )*100))</f>
        <v>91.687979539641944</v>
      </c>
      <c r="U32" s="50">
        <f>IF(($E32      =0),0,(($Q32      /$E32      )*100))</f>
        <v>100.00006393861894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1564000</v>
      </c>
      <c r="C33" s="95">
        <f>C32</f>
        <v>0</v>
      </c>
      <c r="D33" s="95"/>
      <c r="E33" s="95">
        <f>$B33      +$C33      +$D33</f>
        <v>1564000</v>
      </c>
      <c r="F33" s="96">
        <f t="shared" ref="F33:O33" si="17">F32</f>
        <v>1564000</v>
      </c>
      <c r="G33" s="97">
        <f t="shared" si="17"/>
        <v>1564000</v>
      </c>
      <c r="H33" s="96">
        <f t="shared" si="17"/>
        <v>500000</v>
      </c>
      <c r="I33" s="97">
        <f t="shared" si="17"/>
        <v>538048</v>
      </c>
      <c r="J33" s="96">
        <f t="shared" si="17"/>
        <v>595000</v>
      </c>
      <c r="K33" s="97">
        <f t="shared" si="17"/>
        <v>871944</v>
      </c>
      <c r="L33" s="96">
        <f t="shared" si="17"/>
        <v>339000</v>
      </c>
      <c r="M33" s="97">
        <f t="shared" si="17"/>
        <v>252000</v>
      </c>
      <c r="N33" s="96">
        <f t="shared" si="17"/>
        <v>0</v>
      </c>
      <c r="O33" s="97">
        <f t="shared" si="17"/>
        <v>-97991</v>
      </c>
      <c r="P33" s="96">
        <f>$H33      +$J33      +$L33      +$N33</f>
        <v>1434000</v>
      </c>
      <c r="Q33" s="97">
        <f>$I33      +$K33      +$M33      +$O33</f>
        <v>1564001</v>
      </c>
      <c r="R33" s="52">
        <f>IF(($L33      =0),0,((($N33      -$L33      )/$L33      )*100))</f>
        <v>-100</v>
      </c>
      <c r="S33" s="53">
        <f>IF(($M33      =0),0,((($O33      -$M33      )/$M33      )*100))</f>
        <v>-138.88531746031748</v>
      </c>
      <c r="T33" s="52">
        <f>IF($E33   =0,0,($P33   /$E33   )*100)</f>
        <v>91.687979539641944</v>
      </c>
      <c r="U33" s="54">
        <f>IF($E33   =0,0,($Q33   /$E33   )*100)</f>
        <v>100.00006393861894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10996000</v>
      </c>
      <c r="C35" s="92"/>
      <c r="D35" s="92"/>
      <c r="E35" s="92">
        <f t="shared" ref="E35:E40" si="18">$B35      +$C35      +$D35</f>
        <v>10996000</v>
      </c>
      <c r="F35" s="93">
        <v>10996000</v>
      </c>
      <c r="G35" s="94">
        <v>10996000</v>
      </c>
      <c r="H35" s="93">
        <v>5870000</v>
      </c>
      <c r="I35" s="94">
        <v>6763555</v>
      </c>
      <c r="J35" s="93">
        <v>91000</v>
      </c>
      <c r="K35" s="94">
        <v>1603592</v>
      </c>
      <c r="L35" s="93">
        <v>3397000</v>
      </c>
      <c r="M35" s="94">
        <v>3992647</v>
      </c>
      <c r="N35" s="93">
        <v>822000</v>
      </c>
      <c r="O35" s="94">
        <v>-1023677</v>
      </c>
      <c r="P35" s="93">
        <f t="shared" ref="P35:P40" si="19">$H35      +$J35      +$L35      +$N35</f>
        <v>10180000</v>
      </c>
      <c r="Q35" s="94">
        <f t="shared" ref="Q35:Q40" si="20">$I35      +$K35      +$M35      +$O35</f>
        <v>11336117</v>
      </c>
      <c r="R35" s="48">
        <f t="shared" ref="R35:R40" si="21">IF(($L35      =0),0,((($N35      -$L35      )/$L35      )*100))</f>
        <v>-75.802178392699432</v>
      </c>
      <c r="S35" s="49">
        <f t="shared" ref="S35:S40" si="22">IF(($M35      =0),0,((($O35      -$M35      )/$M35      )*100))</f>
        <v>-125.63905599468221</v>
      </c>
      <c r="T35" s="48">
        <f t="shared" ref="T35:T39" si="23">IF(($E35      =0),0,(($P35      /$E35      )*100))</f>
        <v>92.57911967988359</v>
      </c>
      <c r="U35" s="50">
        <f t="shared" ref="U35:U39" si="24">IF(($E35      =0),0,(($Q35      /$E35      )*100))</f>
        <v>103.09309748999635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15980000</v>
      </c>
      <c r="C36" s="92">
        <v>540000</v>
      </c>
      <c r="D36" s="92"/>
      <c r="E36" s="92">
        <f t="shared" si="18"/>
        <v>16520000</v>
      </c>
      <c r="F36" s="93">
        <v>16520000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>
        <v>3000000</v>
      </c>
      <c r="D38" s="92"/>
      <c r="E38" s="92">
        <f t="shared" si="18"/>
        <v>8000000</v>
      </c>
      <c r="F38" s="93">
        <v>10000000</v>
      </c>
      <c r="G38" s="94">
        <v>10000000</v>
      </c>
      <c r="H38" s="93"/>
      <c r="I38" s="94">
        <v>710075</v>
      </c>
      <c r="J38" s="93">
        <v>4725000</v>
      </c>
      <c r="K38" s="94">
        <v>3821619</v>
      </c>
      <c r="L38" s="93">
        <v>75000</v>
      </c>
      <c r="M38" s="94"/>
      <c r="N38" s="93">
        <v>3175000</v>
      </c>
      <c r="O38" s="94">
        <v>3570939</v>
      </c>
      <c r="P38" s="93">
        <f t="shared" si="19"/>
        <v>7975000</v>
      </c>
      <c r="Q38" s="94">
        <f t="shared" si="20"/>
        <v>8102633</v>
      </c>
      <c r="R38" s="48">
        <f t="shared" si="21"/>
        <v>4133.3333333333339</v>
      </c>
      <c r="S38" s="49">
        <f t="shared" si="22"/>
        <v>0</v>
      </c>
      <c r="T38" s="48">
        <f t="shared" si="23"/>
        <v>99.6875</v>
      </c>
      <c r="U38" s="50">
        <f t="shared" si="24"/>
        <v>101.28291250000001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31976000</v>
      </c>
      <c r="C40" s="95">
        <f>SUM(C35:C39)</f>
        <v>3540000</v>
      </c>
      <c r="D40" s="95"/>
      <c r="E40" s="95">
        <f t="shared" si="18"/>
        <v>35516000</v>
      </c>
      <c r="F40" s="96">
        <f t="shared" ref="F40:O40" si="25">SUM(F35:F39)</f>
        <v>37516000</v>
      </c>
      <c r="G40" s="97">
        <f t="shared" si="25"/>
        <v>20996000</v>
      </c>
      <c r="H40" s="96">
        <f t="shared" si="25"/>
        <v>5870000</v>
      </c>
      <c r="I40" s="97">
        <f t="shared" si="25"/>
        <v>7473630</v>
      </c>
      <c r="J40" s="96">
        <f t="shared" si="25"/>
        <v>4816000</v>
      </c>
      <c r="K40" s="97">
        <f t="shared" si="25"/>
        <v>5425211</v>
      </c>
      <c r="L40" s="96">
        <f t="shared" si="25"/>
        <v>3472000</v>
      </c>
      <c r="M40" s="97">
        <f t="shared" si="25"/>
        <v>3992647</v>
      </c>
      <c r="N40" s="96">
        <f t="shared" si="25"/>
        <v>3997000</v>
      </c>
      <c r="O40" s="97">
        <f t="shared" si="25"/>
        <v>2547262</v>
      </c>
      <c r="P40" s="96">
        <f t="shared" si="19"/>
        <v>18155000</v>
      </c>
      <c r="Q40" s="97">
        <f t="shared" si="20"/>
        <v>19438750</v>
      </c>
      <c r="R40" s="52">
        <f t="shared" si="21"/>
        <v>15.120967741935484</v>
      </c>
      <c r="S40" s="53">
        <f t="shared" si="22"/>
        <v>-36.201171804068828</v>
      </c>
      <c r="T40" s="52">
        <f>IF((+$E35+$E38) =0,0,(P40   /(+$E35+$E38) )*100)</f>
        <v>95.572752158349132</v>
      </c>
      <c r="U40" s="54">
        <f>IF((+$E35+$E38) =0,0,(Q40   /(+$E35+$E38) )*100)</f>
        <v>102.33075384291431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39440000</v>
      </c>
      <c r="C67" s="104">
        <f>SUM(C9:C14,C17:C23,C26:C29,C32,C35:C39,C42:C52,C55:C58,C61:C65)</f>
        <v>11530000</v>
      </c>
      <c r="D67" s="104"/>
      <c r="E67" s="104">
        <f t="shared" si="35"/>
        <v>50970000</v>
      </c>
      <c r="F67" s="105">
        <f t="shared" ref="F67:O67" si="43">SUM(F9:F14,F17:F23,F26:F29,F32,F35:F39,F42:F52,F55:F58,F61:F65)</f>
        <v>52970000</v>
      </c>
      <c r="G67" s="106">
        <f t="shared" si="43"/>
        <v>36450000</v>
      </c>
      <c r="H67" s="105">
        <f t="shared" si="43"/>
        <v>8129000</v>
      </c>
      <c r="I67" s="106">
        <f t="shared" si="43"/>
        <v>9254312</v>
      </c>
      <c r="J67" s="105">
        <f t="shared" si="43"/>
        <v>7150000</v>
      </c>
      <c r="K67" s="106">
        <f t="shared" si="43"/>
        <v>9533190</v>
      </c>
      <c r="L67" s="105">
        <f t="shared" si="43"/>
        <v>3952000</v>
      </c>
      <c r="M67" s="106">
        <f t="shared" si="43"/>
        <v>4436763</v>
      </c>
      <c r="N67" s="105">
        <f t="shared" si="43"/>
        <v>5055000</v>
      </c>
      <c r="O67" s="106">
        <f t="shared" si="43"/>
        <v>5438391</v>
      </c>
      <c r="P67" s="105">
        <f t="shared" si="36"/>
        <v>24286000</v>
      </c>
      <c r="Q67" s="106">
        <f t="shared" si="37"/>
        <v>28662656</v>
      </c>
      <c r="R67" s="61">
        <f t="shared" si="38"/>
        <v>27.909919028340081</v>
      </c>
      <c r="S67" s="62">
        <f t="shared" si="39"/>
        <v>22.575648056927992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70.496371552975319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83.200743105950664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68605000</v>
      </c>
      <c r="C69" s="92">
        <v>-4589000</v>
      </c>
      <c r="D69" s="92"/>
      <c r="E69" s="92">
        <f>$B69      +$C69      +$D69</f>
        <v>64016000</v>
      </c>
      <c r="F69" s="93">
        <v>64016000</v>
      </c>
      <c r="G69" s="94">
        <v>64016000</v>
      </c>
      <c r="H69" s="93">
        <v>17420000</v>
      </c>
      <c r="I69" s="94">
        <v>14067120</v>
      </c>
      <c r="J69" s="93">
        <v>22267000</v>
      </c>
      <c r="K69" s="94">
        <v>23758304</v>
      </c>
      <c r="L69" s="93">
        <v>17223000</v>
      </c>
      <c r="M69" s="94">
        <v>18247667</v>
      </c>
      <c r="N69" s="93">
        <v>7106000</v>
      </c>
      <c r="O69" s="94">
        <v>8320572</v>
      </c>
      <c r="P69" s="93">
        <f>$H69      +$J69      +$L69      +$N69</f>
        <v>64016000</v>
      </c>
      <c r="Q69" s="94">
        <f>$I69      +$K69      +$M69      +$O69</f>
        <v>64393663</v>
      </c>
      <c r="R69" s="48">
        <f>IF(($L69      =0),0,((($N69      -$L69      )/$L69      )*100))</f>
        <v>-58.741218138535679</v>
      </c>
      <c r="S69" s="49">
        <f>IF(($M69      =0),0,((($O69      -$M69      )/$M69      )*100))</f>
        <v>-54.401995608534506</v>
      </c>
      <c r="T69" s="48">
        <f>IF(($E69      =0),0,(($P69      /$E69      )*100))</f>
        <v>100</v>
      </c>
      <c r="U69" s="50">
        <f>IF(($E69      =0),0,(($Q69      /$E69      )*100))</f>
        <v>100.58995094976255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68605000</v>
      </c>
      <c r="C71" s="101">
        <f>SUM(C69:C70)</f>
        <v>-4589000</v>
      </c>
      <c r="D71" s="101"/>
      <c r="E71" s="101">
        <f>$B71      +$C71      +$D71</f>
        <v>64016000</v>
      </c>
      <c r="F71" s="102">
        <f t="shared" ref="F71:O71" si="44">SUM(F69:F70)</f>
        <v>64016000</v>
      </c>
      <c r="G71" s="103">
        <f t="shared" si="44"/>
        <v>64016000</v>
      </c>
      <c r="H71" s="102">
        <f t="shared" si="44"/>
        <v>17420000</v>
      </c>
      <c r="I71" s="103">
        <f t="shared" si="44"/>
        <v>14067120</v>
      </c>
      <c r="J71" s="102">
        <f t="shared" si="44"/>
        <v>22267000</v>
      </c>
      <c r="K71" s="103">
        <f t="shared" si="44"/>
        <v>23758304</v>
      </c>
      <c r="L71" s="102">
        <f t="shared" si="44"/>
        <v>17223000</v>
      </c>
      <c r="M71" s="103">
        <f t="shared" si="44"/>
        <v>18247667</v>
      </c>
      <c r="N71" s="102">
        <f t="shared" si="44"/>
        <v>7106000</v>
      </c>
      <c r="O71" s="103">
        <f t="shared" si="44"/>
        <v>8320572</v>
      </c>
      <c r="P71" s="102">
        <f>$H71      +$J71      +$L71      +$N71</f>
        <v>64016000</v>
      </c>
      <c r="Q71" s="103">
        <f>$I71      +$K71      +$M71      +$O71</f>
        <v>64393663</v>
      </c>
      <c r="R71" s="57">
        <f>IF(($L71      =0),0,((($N71      -$L71      )/$L71      )*100))</f>
        <v>-58.741218138535679</v>
      </c>
      <c r="S71" s="58">
        <f>IF(($M71      =0),0,((($O71      -$M71      )/$M71      )*100))</f>
        <v>-54.401995608534506</v>
      </c>
      <c r="T71" s="57">
        <f>IF(($E69      =0),0,(($P69      /$E69      )*100))</f>
        <v>100</v>
      </c>
      <c r="U71" s="59">
        <f>IF($E69   =0,0,($Q69   /$E69 )*100)</f>
        <v>100.58995094976255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68605000</v>
      </c>
      <c r="C72" s="104">
        <f>SUM(C69:C70)</f>
        <v>-4589000</v>
      </c>
      <c r="D72" s="104"/>
      <c r="E72" s="104">
        <f>$B72      +$C72      +$D72</f>
        <v>64016000</v>
      </c>
      <c r="F72" s="105">
        <f t="shared" ref="F72:O72" si="45">SUM(F69:F70)</f>
        <v>64016000</v>
      </c>
      <c r="G72" s="106">
        <f t="shared" si="45"/>
        <v>64016000</v>
      </c>
      <c r="H72" s="105">
        <f t="shared" si="45"/>
        <v>17420000</v>
      </c>
      <c r="I72" s="106">
        <f t="shared" si="45"/>
        <v>14067120</v>
      </c>
      <c r="J72" s="105">
        <f t="shared" si="45"/>
        <v>22267000</v>
      </c>
      <c r="K72" s="106">
        <f t="shared" si="45"/>
        <v>23758304</v>
      </c>
      <c r="L72" s="105">
        <f t="shared" si="45"/>
        <v>17223000</v>
      </c>
      <c r="M72" s="106">
        <f t="shared" si="45"/>
        <v>18247667</v>
      </c>
      <c r="N72" s="105">
        <f t="shared" si="45"/>
        <v>7106000</v>
      </c>
      <c r="O72" s="106">
        <f t="shared" si="45"/>
        <v>8320572</v>
      </c>
      <c r="P72" s="105">
        <f>$H72      +$J72      +$L72      +$N72</f>
        <v>64016000</v>
      </c>
      <c r="Q72" s="106">
        <f>$I72      +$K72      +$M72      +$O72</f>
        <v>64393663</v>
      </c>
      <c r="R72" s="61">
        <f>IF(($L72      =0),0,((($N72      -$L72      )/$L72      )*100))</f>
        <v>-58.741218138535679</v>
      </c>
      <c r="S72" s="62">
        <f>IF(($M72      =0),0,((($O72      -$M72      )/$M72      )*100))</f>
        <v>-54.401995608534506</v>
      </c>
      <c r="T72" s="61">
        <f>IF(($E69      =0),0,(($P69      /$E69      )*100))</f>
        <v>100</v>
      </c>
      <c r="U72" s="65">
        <f>IF($E69   =0,0,($Q69   /$E69 )*100)</f>
        <v>100.58995094976255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108045000</v>
      </c>
      <c r="C73" s="104">
        <f>SUM(C9:C14,C17:C23,C26:C29,C32,C35:C39,C42:C52,C55:C58,C61:C65,C69:C70)</f>
        <v>6941000</v>
      </c>
      <c r="D73" s="104"/>
      <c r="E73" s="104">
        <f>$B73      +$C73      +$D73</f>
        <v>114986000</v>
      </c>
      <c r="F73" s="105">
        <f t="shared" ref="F73:O73" si="46">SUM(F9:F14,F17:F23,F26:F29,F32,F35:F39,F42:F52,F55:F58,F61:F65,F69:F70)</f>
        <v>116986000</v>
      </c>
      <c r="G73" s="106">
        <f t="shared" si="46"/>
        <v>100466000</v>
      </c>
      <c r="H73" s="105">
        <f t="shared" si="46"/>
        <v>25549000</v>
      </c>
      <c r="I73" s="106">
        <f t="shared" si="46"/>
        <v>23321432</v>
      </c>
      <c r="J73" s="105">
        <f t="shared" si="46"/>
        <v>29417000</v>
      </c>
      <c r="K73" s="106">
        <f t="shared" si="46"/>
        <v>33291494</v>
      </c>
      <c r="L73" s="105">
        <f t="shared" si="46"/>
        <v>21175000</v>
      </c>
      <c r="M73" s="106">
        <f t="shared" si="46"/>
        <v>22684430</v>
      </c>
      <c r="N73" s="105">
        <f t="shared" si="46"/>
        <v>12161000</v>
      </c>
      <c r="O73" s="106">
        <f t="shared" si="46"/>
        <v>13758963</v>
      </c>
      <c r="P73" s="105">
        <f>$H73      +$J73      +$L73      +$N73</f>
        <v>88302000</v>
      </c>
      <c r="Q73" s="106">
        <f>$I73      +$K73      +$M73      +$O73</f>
        <v>93056319</v>
      </c>
      <c r="R73" s="61">
        <f>IF(($L73      =0),0,((($N73      -$L73      )/$L73      )*100))</f>
        <v>-42.569067296340023</v>
      </c>
      <c r="S73" s="62">
        <f>IF(($M73      =0),0,((($O73      -$M73      )/$M73      )*100))</f>
        <v>-39.346225582921853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89.677655231247329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94.506041679361402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IDs2B2JTl5/ZmAuSzPAoMfuiVAqAnW43XfnFaE+Xsa63jCUv909eGxUpFpWjzvZL/8LznBdABi1UqcotUF+lQ==" saltValue="Phr/KcDNAKUsnTH54D4L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215000</v>
      </c>
      <c r="I10" s="94">
        <v>191942</v>
      </c>
      <c r="J10" s="93">
        <v>203000</v>
      </c>
      <c r="K10" s="94">
        <v>2379</v>
      </c>
      <c r="L10" s="93">
        <v>76000</v>
      </c>
      <c r="M10" s="94">
        <v>19390</v>
      </c>
      <c r="N10" s="93">
        <v>529000</v>
      </c>
      <c r="O10" s="94">
        <v>581322</v>
      </c>
      <c r="P10" s="93">
        <f t="shared" ref="P10:P15" si="1">$H10      +$J10      +$L10      +$N10</f>
        <v>1023000</v>
      </c>
      <c r="Q10" s="94">
        <f t="shared" ref="Q10:Q15" si="2">$I10      +$K10      +$M10      +$O10</f>
        <v>795033</v>
      </c>
      <c r="R10" s="48">
        <f t="shared" ref="R10:R15" si="3">IF(($L10      =0),0,((($N10      -$L10      )/$L10      )*100))</f>
        <v>596.0526315789474</v>
      </c>
      <c r="S10" s="49">
        <f t="shared" ref="S10:S15" si="4">IF(($M10      =0),0,((($O10      -$M10      )/$M10      )*100))</f>
        <v>2898.0505415162456</v>
      </c>
      <c r="T10" s="48">
        <f t="shared" ref="T10:T14" si="5">IF(($E10      =0),0,(($P10      /$E10      )*100))</f>
        <v>51.15</v>
      </c>
      <c r="U10" s="50">
        <f t="shared" ref="U10:U14" si="6">IF(($E10      =0),0,(($Q10      /$E10      )*100))</f>
        <v>39.751649999999998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215000</v>
      </c>
      <c r="I15" s="97">
        <f t="shared" si="7"/>
        <v>191942</v>
      </c>
      <c r="J15" s="96">
        <f t="shared" si="7"/>
        <v>203000</v>
      </c>
      <c r="K15" s="97">
        <f t="shared" si="7"/>
        <v>2379</v>
      </c>
      <c r="L15" s="96">
        <f t="shared" si="7"/>
        <v>76000</v>
      </c>
      <c r="M15" s="97">
        <f t="shared" si="7"/>
        <v>19390</v>
      </c>
      <c r="N15" s="96">
        <f t="shared" si="7"/>
        <v>529000</v>
      </c>
      <c r="O15" s="97">
        <f t="shared" si="7"/>
        <v>581322</v>
      </c>
      <c r="P15" s="96">
        <f t="shared" si="1"/>
        <v>1023000</v>
      </c>
      <c r="Q15" s="97">
        <f t="shared" si="2"/>
        <v>795033</v>
      </c>
      <c r="R15" s="52">
        <f t="shared" si="3"/>
        <v>596.0526315789474</v>
      </c>
      <c r="S15" s="53">
        <f t="shared" si="4"/>
        <v>2898.0505415162456</v>
      </c>
      <c r="T15" s="52">
        <f>IF((SUM($E9:$E13))=0,0,(P15/(SUM($E9:$E13))*100))</f>
        <v>51.15</v>
      </c>
      <c r="U15" s="54">
        <f>IF((SUM($E9:$E13))=0,0,(Q15/(SUM($E9:$E13))*100))</f>
        <v>39.751649999999998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3950000</v>
      </c>
      <c r="C20" s="92"/>
      <c r="D20" s="92"/>
      <c r="E20" s="92">
        <f t="shared" si="8"/>
        <v>3950000</v>
      </c>
      <c r="F20" s="93">
        <v>3950000</v>
      </c>
      <c r="G20" s="94">
        <v>3950000</v>
      </c>
      <c r="H20" s="93">
        <v>1485000</v>
      </c>
      <c r="I20" s="94"/>
      <c r="J20" s="93">
        <v>357000</v>
      </c>
      <c r="K20" s="94"/>
      <c r="L20" s="93"/>
      <c r="M20" s="94"/>
      <c r="N20" s="93"/>
      <c r="O20" s="94"/>
      <c r="P20" s="93">
        <f t="shared" si="9"/>
        <v>1842000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46.632911392405063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10250000</v>
      </c>
      <c r="D21" s="92"/>
      <c r="E21" s="92">
        <f t="shared" si="8"/>
        <v>10250000</v>
      </c>
      <c r="F21" s="93">
        <v>10250000</v>
      </c>
      <c r="G21" s="94">
        <v>10250000</v>
      </c>
      <c r="H21" s="93"/>
      <c r="I21" s="94"/>
      <c r="J21" s="93"/>
      <c r="K21" s="94"/>
      <c r="L21" s="93"/>
      <c r="M21" s="94"/>
      <c r="N21" s="93"/>
      <c r="O21" s="94">
        <v>2157649</v>
      </c>
      <c r="P21" s="93">
        <f t="shared" si="9"/>
        <v>0</v>
      </c>
      <c r="Q21" s="94">
        <f t="shared" si="10"/>
        <v>2157649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21.050234146341463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3950000</v>
      </c>
      <c r="C24" s="95">
        <f>SUM(C17:C23)</f>
        <v>10250000</v>
      </c>
      <c r="D24" s="95"/>
      <c r="E24" s="95">
        <f t="shared" si="8"/>
        <v>14200000</v>
      </c>
      <c r="F24" s="96">
        <f t="shared" ref="F24:O24" si="15">SUM(F17:F23)</f>
        <v>14200000</v>
      </c>
      <c r="G24" s="97">
        <f t="shared" si="15"/>
        <v>14200000</v>
      </c>
      <c r="H24" s="96">
        <f t="shared" si="15"/>
        <v>1485000</v>
      </c>
      <c r="I24" s="97">
        <f t="shared" si="15"/>
        <v>0</v>
      </c>
      <c r="J24" s="96">
        <f t="shared" si="15"/>
        <v>357000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2157649</v>
      </c>
      <c r="P24" s="96">
        <f t="shared" si="9"/>
        <v>1842000</v>
      </c>
      <c r="Q24" s="97">
        <f t="shared" si="10"/>
        <v>2157649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12.971830985915492</v>
      </c>
      <c r="U24" s="54">
        <f>IF(($E24-$E19-$E23)   =0,0,($Q24   /($E24-$E19-$E23)   )*100)</f>
        <v>15.194711267605635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5412000</v>
      </c>
      <c r="C32" s="92">
        <v>-302000</v>
      </c>
      <c r="D32" s="92"/>
      <c r="E32" s="92">
        <f>$B32      +$C32      +$D32</f>
        <v>5110000</v>
      </c>
      <c r="F32" s="93">
        <v>5110000</v>
      </c>
      <c r="G32" s="94">
        <v>5110000</v>
      </c>
      <c r="H32" s="93">
        <v>1151000</v>
      </c>
      <c r="I32" s="94"/>
      <c r="J32" s="93">
        <v>1815000</v>
      </c>
      <c r="K32" s="94"/>
      <c r="L32" s="93">
        <v>326000</v>
      </c>
      <c r="M32" s="94"/>
      <c r="N32" s="93"/>
      <c r="O32" s="94"/>
      <c r="P32" s="93">
        <f>$H32      +$J32      +$L32      +$N32</f>
        <v>3292000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64.422700587084151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5412000</v>
      </c>
      <c r="C33" s="95">
        <f>C32</f>
        <v>-302000</v>
      </c>
      <c r="D33" s="95"/>
      <c r="E33" s="95">
        <f>$B33      +$C33      +$D33</f>
        <v>5110000</v>
      </c>
      <c r="F33" s="96">
        <f t="shared" ref="F33:O33" si="17">F32</f>
        <v>5110000</v>
      </c>
      <c r="G33" s="97">
        <f t="shared" si="17"/>
        <v>5110000</v>
      </c>
      <c r="H33" s="96">
        <f t="shared" si="17"/>
        <v>1151000</v>
      </c>
      <c r="I33" s="97">
        <f t="shared" si="17"/>
        <v>0</v>
      </c>
      <c r="J33" s="96">
        <f t="shared" si="17"/>
        <v>1815000</v>
      </c>
      <c r="K33" s="97">
        <f t="shared" si="17"/>
        <v>0</v>
      </c>
      <c r="L33" s="96">
        <f t="shared" si="17"/>
        <v>326000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3292000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64.422700587084151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25168000</v>
      </c>
      <c r="C35" s="92">
        <v>-5200000</v>
      </c>
      <c r="D35" s="92"/>
      <c r="E35" s="92">
        <f t="shared" ref="E35:E40" si="18">$B35      +$C35      +$D35</f>
        <v>19968000</v>
      </c>
      <c r="F35" s="93">
        <v>19968000</v>
      </c>
      <c r="G35" s="94">
        <v>19968000</v>
      </c>
      <c r="H35" s="93"/>
      <c r="I35" s="94">
        <v>7439068</v>
      </c>
      <c r="J35" s="93">
        <v>11982000</v>
      </c>
      <c r="K35" s="94">
        <v>3697650</v>
      </c>
      <c r="L35" s="93">
        <v>764000</v>
      </c>
      <c r="M35" s="94">
        <v>2992429</v>
      </c>
      <c r="N35" s="93">
        <v>3866000</v>
      </c>
      <c r="O35" s="94">
        <v>3247199</v>
      </c>
      <c r="P35" s="93">
        <f t="shared" ref="P35:P40" si="19">$H35      +$J35      +$L35      +$N35</f>
        <v>16612000</v>
      </c>
      <c r="Q35" s="94">
        <f t="shared" ref="Q35:Q40" si="20">$I35      +$K35      +$M35      +$O35</f>
        <v>17376346</v>
      </c>
      <c r="R35" s="48">
        <f t="shared" ref="R35:R40" si="21">IF(($L35      =0),0,((($N35      -$L35      )/$L35      )*100))</f>
        <v>406.02094240837692</v>
      </c>
      <c r="S35" s="49">
        <f t="shared" ref="S35:S40" si="22">IF(($M35      =0),0,((($O35      -$M35      )/$M35      )*100))</f>
        <v>8.5138193754972953</v>
      </c>
      <c r="T35" s="48">
        <f t="shared" ref="T35:T39" si="23">IF(($E35      =0),0,(($P35      /$E35      )*100))</f>
        <v>83.193108974358978</v>
      </c>
      <c r="U35" s="50">
        <f t="shared" ref="U35:U39" si="24">IF(($E35      =0),0,(($Q35      /$E35      )*100))</f>
        <v>87.02096354166666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5252000</v>
      </c>
      <c r="C36" s="92">
        <v>208000</v>
      </c>
      <c r="D36" s="92"/>
      <c r="E36" s="92">
        <f t="shared" si="18"/>
        <v>5460000</v>
      </c>
      <c r="F36" s="93">
        <v>5460000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>
        <v>754463</v>
      </c>
      <c r="J38" s="93">
        <v>487000</v>
      </c>
      <c r="K38" s="94">
        <v>440120</v>
      </c>
      <c r="L38" s="93">
        <v>2304000</v>
      </c>
      <c r="M38" s="94">
        <v>1745715</v>
      </c>
      <c r="N38" s="93">
        <v>2160000</v>
      </c>
      <c r="O38" s="94">
        <v>1253020</v>
      </c>
      <c r="P38" s="93">
        <f t="shared" si="19"/>
        <v>4951000</v>
      </c>
      <c r="Q38" s="94">
        <f t="shared" si="20"/>
        <v>4193318</v>
      </c>
      <c r="R38" s="48">
        <f t="shared" si="21"/>
        <v>-6.25</v>
      </c>
      <c r="S38" s="49">
        <f t="shared" si="22"/>
        <v>-28.223106291691369</v>
      </c>
      <c r="T38" s="48">
        <f t="shared" si="23"/>
        <v>99.02</v>
      </c>
      <c r="U38" s="50">
        <f t="shared" si="24"/>
        <v>83.86636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35420000</v>
      </c>
      <c r="C40" s="95">
        <f>SUM(C35:C39)</f>
        <v>-4992000</v>
      </c>
      <c r="D40" s="95"/>
      <c r="E40" s="95">
        <f t="shared" si="18"/>
        <v>30428000</v>
      </c>
      <c r="F40" s="96">
        <f t="shared" ref="F40:O40" si="25">SUM(F35:F39)</f>
        <v>30428000</v>
      </c>
      <c r="G40" s="97">
        <f t="shared" si="25"/>
        <v>24968000</v>
      </c>
      <c r="H40" s="96">
        <f t="shared" si="25"/>
        <v>0</v>
      </c>
      <c r="I40" s="97">
        <f t="shared" si="25"/>
        <v>8193531</v>
      </c>
      <c r="J40" s="96">
        <f t="shared" si="25"/>
        <v>12469000</v>
      </c>
      <c r="K40" s="97">
        <f t="shared" si="25"/>
        <v>4137770</v>
      </c>
      <c r="L40" s="96">
        <f t="shared" si="25"/>
        <v>3068000</v>
      </c>
      <c r="M40" s="97">
        <f t="shared" si="25"/>
        <v>4738144</v>
      </c>
      <c r="N40" s="96">
        <f t="shared" si="25"/>
        <v>6026000</v>
      </c>
      <c r="O40" s="97">
        <f t="shared" si="25"/>
        <v>4500219</v>
      </c>
      <c r="P40" s="96">
        <f t="shared" si="19"/>
        <v>21563000</v>
      </c>
      <c r="Q40" s="97">
        <f t="shared" si="20"/>
        <v>21569664</v>
      </c>
      <c r="R40" s="52">
        <f t="shared" si="21"/>
        <v>96.414602346805736</v>
      </c>
      <c r="S40" s="53">
        <f t="shared" si="22"/>
        <v>-5.0214809849595117</v>
      </c>
      <c r="T40" s="52">
        <f>IF((+$E35+$E38) =0,0,(P40   /(+$E35+$E38) )*100)</f>
        <v>86.362544056392181</v>
      </c>
      <c r="U40" s="54">
        <f>IF((+$E35+$E38) =0,0,(Q40   /(+$E35+$E38) )*100)</f>
        <v>86.389234219801352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46782000</v>
      </c>
      <c r="C67" s="104">
        <f>SUM(C9:C14,C17:C23,C26:C29,C32,C35:C39,C42:C52,C55:C58,C61:C65)</f>
        <v>4956000</v>
      </c>
      <c r="D67" s="104"/>
      <c r="E67" s="104">
        <f t="shared" si="35"/>
        <v>51738000</v>
      </c>
      <c r="F67" s="105">
        <f t="shared" ref="F67:O67" si="43">SUM(F9:F14,F17:F23,F26:F29,F32,F35:F39,F42:F52,F55:F58,F61:F65)</f>
        <v>51738000</v>
      </c>
      <c r="G67" s="106">
        <f t="shared" si="43"/>
        <v>46278000</v>
      </c>
      <c r="H67" s="105">
        <f t="shared" si="43"/>
        <v>2851000</v>
      </c>
      <c r="I67" s="106">
        <f t="shared" si="43"/>
        <v>8385473</v>
      </c>
      <c r="J67" s="105">
        <f t="shared" si="43"/>
        <v>14844000</v>
      </c>
      <c r="K67" s="106">
        <f t="shared" si="43"/>
        <v>4140149</v>
      </c>
      <c r="L67" s="105">
        <f t="shared" si="43"/>
        <v>3470000</v>
      </c>
      <c r="M67" s="106">
        <f t="shared" si="43"/>
        <v>4757534</v>
      </c>
      <c r="N67" s="105">
        <f t="shared" si="43"/>
        <v>6555000</v>
      </c>
      <c r="O67" s="106">
        <f t="shared" si="43"/>
        <v>7239190</v>
      </c>
      <c r="P67" s="105">
        <f t="shared" si="36"/>
        <v>27720000</v>
      </c>
      <c r="Q67" s="106">
        <f t="shared" si="37"/>
        <v>24522346</v>
      </c>
      <c r="R67" s="61">
        <f t="shared" si="38"/>
        <v>88.904899135446698</v>
      </c>
      <c r="S67" s="62">
        <f t="shared" si="39"/>
        <v>52.162654013612929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59.898872034227921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52.989208695276368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112922000</v>
      </c>
      <c r="C69" s="92">
        <v>-7553000</v>
      </c>
      <c r="D69" s="92"/>
      <c r="E69" s="92">
        <f>$B69      +$C69      +$D69</f>
        <v>105369000</v>
      </c>
      <c r="F69" s="93">
        <v>105369000</v>
      </c>
      <c r="G69" s="94">
        <v>105369000</v>
      </c>
      <c r="H69" s="93">
        <v>28222000</v>
      </c>
      <c r="I69" s="94">
        <v>36964751</v>
      </c>
      <c r="J69" s="93">
        <v>22434000</v>
      </c>
      <c r="K69" s="94">
        <v>20573057</v>
      </c>
      <c r="L69" s="93">
        <v>14933000</v>
      </c>
      <c r="M69" s="94">
        <v>10761984</v>
      </c>
      <c r="N69" s="93">
        <v>39780000</v>
      </c>
      <c r="O69" s="94">
        <v>15539189</v>
      </c>
      <c r="P69" s="93">
        <f>$H69      +$J69      +$L69      +$N69</f>
        <v>105369000</v>
      </c>
      <c r="Q69" s="94">
        <f>$I69      +$K69      +$M69      +$O69</f>
        <v>83838981</v>
      </c>
      <c r="R69" s="48">
        <f>IF(($L69      =0),0,((($N69      -$L69      )/$L69      )*100))</f>
        <v>166.3898747739905</v>
      </c>
      <c r="S69" s="49">
        <f>IF(($M69      =0),0,((($O69      -$M69      )/$M69      )*100))</f>
        <v>44.389631131211495</v>
      </c>
      <c r="T69" s="48">
        <f>IF(($E69      =0),0,(($P69      /$E69      )*100))</f>
        <v>100</v>
      </c>
      <c r="U69" s="50">
        <f>IF(($E69      =0),0,(($Q69      /$E69      )*100))</f>
        <v>79.56702730404578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112922000</v>
      </c>
      <c r="C71" s="101">
        <f>SUM(C69:C70)</f>
        <v>-7553000</v>
      </c>
      <c r="D71" s="101"/>
      <c r="E71" s="101">
        <f>$B71      +$C71      +$D71</f>
        <v>105369000</v>
      </c>
      <c r="F71" s="102">
        <f t="shared" ref="F71:O71" si="44">SUM(F69:F70)</f>
        <v>105369000</v>
      </c>
      <c r="G71" s="103">
        <f t="shared" si="44"/>
        <v>105369000</v>
      </c>
      <c r="H71" s="102">
        <f t="shared" si="44"/>
        <v>28222000</v>
      </c>
      <c r="I71" s="103">
        <f t="shared" si="44"/>
        <v>36964751</v>
      </c>
      <c r="J71" s="102">
        <f t="shared" si="44"/>
        <v>22434000</v>
      </c>
      <c r="K71" s="103">
        <f t="shared" si="44"/>
        <v>20573057</v>
      </c>
      <c r="L71" s="102">
        <f t="shared" si="44"/>
        <v>14933000</v>
      </c>
      <c r="M71" s="103">
        <f t="shared" si="44"/>
        <v>10761984</v>
      </c>
      <c r="N71" s="102">
        <f t="shared" si="44"/>
        <v>39780000</v>
      </c>
      <c r="O71" s="103">
        <f t="shared" si="44"/>
        <v>15539189</v>
      </c>
      <c r="P71" s="102">
        <f>$H71      +$J71      +$L71      +$N71</f>
        <v>105369000</v>
      </c>
      <c r="Q71" s="103">
        <f>$I71      +$K71      +$M71      +$O71</f>
        <v>83838981</v>
      </c>
      <c r="R71" s="57">
        <f>IF(($L71      =0),0,((($N71      -$L71      )/$L71      )*100))</f>
        <v>166.3898747739905</v>
      </c>
      <c r="S71" s="58">
        <f>IF(($M71      =0),0,((($O71      -$M71      )/$M71      )*100))</f>
        <v>44.389631131211495</v>
      </c>
      <c r="T71" s="57">
        <f>IF(($E69      =0),0,(($P69      /$E69      )*100))</f>
        <v>100</v>
      </c>
      <c r="U71" s="59">
        <f>IF($E69   =0,0,($Q69   /$E69 )*100)</f>
        <v>79.56702730404578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112922000</v>
      </c>
      <c r="C72" s="104">
        <f>SUM(C69:C70)</f>
        <v>-7553000</v>
      </c>
      <c r="D72" s="104"/>
      <c r="E72" s="104">
        <f>$B72      +$C72      +$D72</f>
        <v>105369000</v>
      </c>
      <c r="F72" s="105">
        <f t="shared" ref="F72:O72" si="45">SUM(F69:F70)</f>
        <v>105369000</v>
      </c>
      <c r="G72" s="106">
        <f t="shared" si="45"/>
        <v>105369000</v>
      </c>
      <c r="H72" s="105">
        <f t="shared" si="45"/>
        <v>28222000</v>
      </c>
      <c r="I72" s="106">
        <f t="shared" si="45"/>
        <v>36964751</v>
      </c>
      <c r="J72" s="105">
        <f t="shared" si="45"/>
        <v>22434000</v>
      </c>
      <c r="K72" s="106">
        <f t="shared" si="45"/>
        <v>20573057</v>
      </c>
      <c r="L72" s="105">
        <f t="shared" si="45"/>
        <v>14933000</v>
      </c>
      <c r="M72" s="106">
        <f t="shared" si="45"/>
        <v>10761984</v>
      </c>
      <c r="N72" s="105">
        <f t="shared" si="45"/>
        <v>39780000</v>
      </c>
      <c r="O72" s="106">
        <f t="shared" si="45"/>
        <v>15539189</v>
      </c>
      <c r="P72" s="105">
        <f>$H72      +$J72      +$L72      +$N72</f>
        <v>105369000</v>
      </c>
      <c r="Q72" s="106">
        <f>$I72      +$K72      +$M72      +$O72</f>
        <v>83838981</v>
      </c>
      <c r="R72" s="61">
        <f>IF(($L72      =0),0,((($N72      -$L72      )/$L72      )*100))</f>
        <v>166.3898747739905</v>
      </c>
      <c r="S72" s="62">
        <f>IF(($M72      =0),0,((($O72      -$M72      )/$M72      )*100))</f>
        <v>44.389631131211495</v>
      </c>
      <c r="T72" s="61">
        <f>IF(($E69      =0),0,(($P69      /$E69      )*100))</f>
        <v>100</v>
      </c>
      <c r="U72" s="65">
        <f>IF($E69   =0,0,($Q69   /$E69 )*100)</f>
        <v>79.56702730404578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159704000</v>
      </c>
      <c r="C73" s="104">
        <f>SUM(C9:C14,C17:C23,C26:C29,C32,C35:C39,C42:C52,C55:C58,C61:C65,C69:C70)</f>
        <v>-2597000</v>
      </c>
      <c r="D73" s="104"/>
      <c r="E73" s="104">
        <f>$B73      +$C73      +$D73</f>
        <v>157107000</v>
      </c>
      <c r="F73" s="105">
        <f t="shared" ref="F73:O73" si="46">SUM(F9:F14,F17:F23,F26:F29,F32,F35:F39,F42:F52,F55:F58,F61:F65,F69:F70)</f>
        <v>157107000</v>
      </c>
      <c r="G73" s="106">
        <f t="shared" si="46"/>
        <v>151647000</v>
      </c>
      <c r="H73" s="105">
        <f t="shared" si="46"/>
        <v>31073000</v>
      </c>
      <c r="I73" s="106">
        <f t="shared" si="46"/>
        <v>45350224</v>
      </c>
      <c r="J73" s="105">
        <f t="shared" si="46"/>
        <v>37278000</v>
      </c>
      <c r="K73" s="106">
        <f t="shared" si="46"/>
        <v>24713206</v>
      </c>
      <c r="L73" s="105">
        <f t="shared" si="46"/>
        <v>18403000</v>
      </c>
      <c r="M73" s="106">
        <f t="shared" si="46"/>
        <v>15519518</v>
      </c>
      <c r="N73" s="105">
        <f t="shared" si="46"/>
        <v>46335000</v>
      </c>
      <c r="O73" s="106">
        <f t="shared" si="46"/>
        <v>22778379</v>
      </c>
      <c r="P73" s="105">
        <f>$H73      +$J73      +$L73      +$N73</f>
        <v>133089000</v>
      </c>
      <c r="Q73" s="106">
        <f>$I73      +$K73      +$M73      +$O73</f>
        <v>108361327</v>
      </c>
      <c r="R73" s="61">
        <f>IF(($L73      =0),0,((($N73      -$L73      )/$L73      )*100))</f>
        <v>151.7796011519861</v>
      </c>
      <c r="S73" s="62">
        <f>IF(($M73      =0),0,((($O73      -$M73      )/$M73      )*100))</f>
        <v>46.772464196375168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87.762369186334055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71.456294552480429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jZE7vlnlWyWvyIecKcbffsgX73CUDiz4FAODhIlf2u04uaNWhPZcnDkw9Ub10Sg94h66apJ/zqnR/NRhbT06FQ==" saltValue="mbZZ9/1yiHaK70IeubuW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245000</v>
      </c>
      <c r="I10" s="94">
        <v>150000</v>
      </c>
      <c r="J10" s="93">
        <v>1152000</v>
      </c>
      <c r="K10" s="94">
        <v>1142576</v>
      </c>
      <c r="L10" s="93">
        <v>146000</v>
      </c>
      <c r="M10" s="94">
        <v>800929</v>
      </c>
      <c r="N10" s="93">
        <v>1006000</v>
      </c>
      <c r="O10" s="94">
        <v>1006495</v>
      </c>
      <c r="P10" s="93">
        <f t="shared" ref="P10:P15" si="1">$H10      +$J10      +$L10      +$N10</f>
        <v>2549000</v>
      </c>
      <c r="Q10" s="94">
        <f t="shared" ref="Q10:Q15" si="2">$I10      +$K10      +$M10      +$O10</f>
        <v>3100000</v>
      </c>
      <c r="R10" s="48">
        <f t="shared" ref="R10:R15" si="3">IF(($L10      =0),0,((($N10      -$L10      )/$L10      )*100))</f>
        <v>589.04109589041093</v>
      </c>
      <c r="S10" s="49">
        <f t="shared" ref="S10:S15" si="4">IF(($M10      =0),0,((($O10      -$M10      )/$M10      )*100))</f>
        <v>25.665945420880004</v>
      </c>
      <c r="T10" s="48">
        <f t="shared" ref="T10:T14" si="5">IF(($E10      =0),0,(($P10      /$E10      )*100))</f>
        <v>82.225806451612897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245000</v>
      </c>
      <c r="I15" s="97">
        <f t="shared" si="7"/>
        <v>150000</v>
      </c>
      <c r="J15" s="96">
        <f t="shared" si="7"/>
        <v>1152000</v>
      </c>
      <c r="K15" s="97">
        <f t="shared" si="7"/>
        <v>1142576</v>
      </c>
      <c r="L15" s="96">
        <f t="shared" si="7"/>
        <v>146000</v>
      </c>
      <c r="M15" s="97">
        <f t="shared" si="7"/>
        <v>800929</v>
      </c>
      <c r="N15" s="96">
        <f t="shared" si="7"/>
        <v>1006000</v>
      </c>
      <c r="O15" s="97">
        <f t="shared" si="7"/>
        <v>1006495</v>
      </c>
      <c r="P15" s="96">
        <f t="shared" si="1"/>
        <v>2549000</v>
      </c>
      <c r="Q15" s="97">
        <f t="shared" si="2"/>
        <v>3100000</v>
      </c>
      <c r="R15" s="52">
        <f t="shared" si="3"/>
        <v>589.04109589041093</v>
      </c>
      <c r="S15" s="53">
        <f t="shared" si="4"/>
        <v>25.665945420880004</v>
      </c>
      <c r="T15" s="52">
        <f>IF((SUM($E9:$E13))=0,0,(P15/(SUM($E9:$E13))*100))</f>
        <v>82.225806451612897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1470000</v>
      </c>
      <c r="C32" s="92"/>
      <c r="D32" s="92"/>
      <c r="E32" s="92">
        <f>$B32      +$C32      +$D32</f>
        <v>1470000</v>
      </c>
      <c r="F32" s="93">
        <v>1470000</v>
      </c>
      <c r="G32" s="94">
        <v>1470000</v>
      </c>
      <c r="H32" s="93">
        <v>359000</v>
      </c>
      <c r="I32" s="94">
        <v>359075</v>
      </c>
      <c r="J32" s="93">
        <v>441000</v>
      </c>
      <c r="K32" s="94">
        <v>620350</v>
      </c>
      <c r="L32" s="93">
        <v>424000</v>
      </c>
      <c r="M32" s="94">
        <v>420368</v>
      </c>
      <c r="N32" s="93">
        <v>70000</v>
      </c>
      <c r="O32" s="94">
        <v>70207</v>
      </c>
      <c r="P32" s="93">
        <f>$H32      +$J32      +$L32      +$N32</f>
        <v>1294000</v>
      </c>
      <c r="Q32" s="94">
        <f>$I32      +$K32      +$M32      +$O32</f>
        <v>1470000</v>
      </c>
      <c r="R32" s="48">
        <f>IF(($L32      =0),0,((($N32      -$L32      )/$L32      )*100))</f>
        <v>-83.490566037735846</v>
      </c>
      <c r="S32" s="49">
        <f>IF(($M32      =0),0,((($O32      -$M32      )/$M32      )*100))</f>
        <v>-83.298681155558938</v>
      </c>
      <c r="T32" s="48">
        <f>IF(($E32      =0),0,(($P32      /$E32      )*100))</f>
        <v>88.02721088435375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1470000</v>
      </c>
      <c r="C33" s="95">
        <f>C32</f>
        <v>0</v>
      </c>
      <c r="D33" s="95"/>
      <c r="E33" s="95">
        <f>$B33      +$C33      +$D33</f>
        <v>1470000</v>
      </c>
      <c r="F33" s="96">
        <f t="shared" ref="F33:O33" si="17">F32</f>
        <v>1470000</v>
      </c>
      <c r="G33" s="97">
        <f t="shared" si="17"/>
        <v>1470000</v>
      </c>
      <c r="H33" s="96">
        <f t="shared" si="17"/>
        <v>359000</v>
      </c>
      <c r="I33" s="97">
        <f t="shared" si="17"/>
        <v>359075</v>
      </c>
      <c r="J33" s="96">
        <f t="shared" si="17"/>
        <v>441000</v>
      </c>
      <c r="K33" s="97">
        <f t="shared" si="17"/>
        <v>620350</v>
      </c>
      <c r="L33" s="96">
        <f t="shared" si="17"/>
        <v>424000</v>
      </c>
      <c r="M33" s="97">
        <f t="shared" si="17"/>
        <v>420368</v>
      </c>
      <c r="N33" s="96">
        <f t="shared" si="17"/>
        <v>70000</v>
      </c>
      <c r="O33" s="97">
        <f t="shared" si="17"/>
        <v>70207</v>
      </c>
      <c r="P33" s="96">
        <f>$H33      +$J33      +$L33      +$N33</f>
        <v>1294000</v>
      </c>
      <c r="Q33" s="97">
        <f>$I33      +$K33      +$M33      +$O33</f>
        <v>1470000</v>
      </c>
      <c r="R33" s="52">
        <f>IF(($L33      =0),0,((($N33      -$L33      )/$L33      )*100))</f>
        <v>-83.490566037735846</v>
      </c>
      <c r="S33" s="53">
        <f>IF(($M33      =0),0,((($O33      -$M33      )/$M33      )*100))</f>
        <v>-83.298681155558938</v>
      </c>
      <c r="T33" s="52">
        <f>IF($E33   =0,0,($P33   /$E33   )*100)</f>
        <v>88.02721088435375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20794000</v>
      </c>
      <c r="C35" s="92">
        <v>-5000000</v>
      </c>
      <c r="D35" s="92"/>
      <c r="E35" s="92">
        <f t="shared" ref="E35:E40" si="18">$B35      +$C35      +$D35</f>
        <v>15794000</v>
      </c>
      <c r="F35" s="93">
        <v>15794000</v>
      </c>
      <c r="G35" s="94">
        <v>15794000</v>
      </c>
      <c r="H35" s="93"/>
      <c r="I35" s="94"/>
      <c r="J35" s="93">
        <v>3190000</v>
      </c>
      <c r="K35" s="94">
        <v>3368487</v>
      </c>
      <c r="L35" s="93">
        <v>2585000</v>
      </c>
      <c r="M35" s="94">
        <v>2559017</v>
      </c>
      <c r="N35" s="93">
        <v>8163000</v>
      </c>
      <c r="O35" s="94">
        <v>9865138</v>
      </c>
      <c r="P35" s="93">
        <f t="shared" ref="P35:P40" si="19">$H35      +$J35      +$L35      +$N35</f>
        <v>13938000</v>
      </c>
      <c r="Q35" s="94">
        <f t="shared" ref="Q35:Q40" si="20">$I35      +$K35      +$M35      +$O35</f>
        <v>15792642</v>
      </c>
      <c r="R35" s="48">
        <f t="shared" ref="R35:R40" si="21">IF(($L35      =0),0,((($N35      -$L35      )/$L35      )*100))</f>
        <v>215.78336557059964</v>
      </c>
      <c r="S35" s="49">
        <f t="shared" ref="S35:S40" si="22">IF(($M35      =0),0,((($O35      -$M35      )/$M35      )*100))</f>
        <v>285.50498101419413</v>
      </c>
      <c r="T35" s="48">
        <f t="shared" ref="T35:T39" si="23">IF(($E35      =0),0,(($P35      /$E35      )*100))</f>
        <v>88.248702038748888</v>
      </c>
      <c r="U35" s="50">
        <f t="shared" ref="U35:U39" si="24">IF(($E35      =0),0,(($Q35      /$E35      )*100))</f>
        <v>99.991401798151188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9641000</v>
      </c>
      <c r="C36" s="92">
        <v>643000</v>
      </c>
      <c r="D36" s="92"/>
      <c r="E36" s="92">
        <f t="shared" si="18"/>
        <v>10284000</v>
      </c>
      <c r="F36" s="93">
        <v>10284000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3368000</v>
      </c>
      <c r="M38" s="94">
        <v>3368350</v>
      </c>
      <c r="N38" s="93">
        <v>292000</v>
      </c>
      <c r="O38" s="94">
        <v>292790</v>
      </c>
      <c r="P38" s="93">
        <f t="shared" si="19"/>
        <v>3660000</v>
      </c>
      <c r="Q38" s="94">
        <f t="shared" si="20"/>
        <v>3661140</v>
      </c>
      <c r="R38" s="48">
        <f t="shared" si="21"/>
        <v>-91.330166270783849</v>
      </c>
      <c r="S38" s="49">
        <f t="shared" si="22"/>
        <v>-91.307613519972691</v>
      </c>
      <c r="T38" s="48">
        <f t="shared" si="23"/>
        <v>91.5</v>
      </c>
      <c r="U38" s="50">
        <f t="shared" si="24"/>
        <v>91.528500000000008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34435000</v>
      </c>
      <c r="C40" s="95">
        <f>SUM(C35:C39)</f>
        <v>-4357000</v>
      </c>
      <c r="D40" s="95"/>
      <c r="E40" s="95">
        <f t="shared" si="18"/>
        <v>30078000</v>
      </c>
      <c r="F40" s="96">
        <f t="shared" ref="F40:O40" si="25">SUM(F35:F39)</f>
        <v>30078000</v>
      </c>
      <c r="G40" s="97">
        <f t="shared" si="25"/>
        <v>19794000</v>
      </c>
      <c r="H40" s="96">
        <f t="shared" si="25"/>
        <v>0</v>
      </c>
      <c r="I40" s="97">
        <f t="shared" si="25"/>
        <v>0</v>
      </c>
      <c r="J40" s="96">
        <f t="shared" si="25"/>
        <v>3190000</v>
      </c>
      <c r="K40" s="97">
        <f t="shared" si="25"/>
        <v>3368487</v>
      </c>
      <c r="L40" s="96">
        <f t="shared" si="25"/>
        <v>5953000</v>
      </c>
      <c r="M40" s="97">
        <f t="shared" si="25"/>
        <v>5927367</v>
      </c>
      <c r="N40" s="96">
        <f t="shared" si="25"/>
        <v>8455000</v>
      </c>
      <c r="O40" s="97">
        <f t="shared" si="25"/>
        <v>10157928</v>
      </c>
      <c r="P40" s="96">
        <f t="shared" si="19"/>
        <v>17598000</v>
      </c>
      <c r="Q40" s="97">
        <f t="shared" si="20"/>
        <v>19453782</v>
      </c>
      <c r="R40" s="52">
        <f t="shared" si="21"/>
        <v>42.029228960188142</v>
      </c>
      <c r="S40" s="53">
        <f t="shared" si="22"/>
        <v>71.373360212046933</v>
      </c>
      <c r="T40" s="52">
        <f>IF((+$E35+$E38) =0,0,(P40   /(+$E35+$E38) )*100)</f>
        <v>88.905729008790544</v>
      </c>
      <c r="U40" s="54">
        <f>IF((+$E35+$E38) =0,0,(Q40   /(+$E35+$E38) )*100)</f>
        <v>98.281206426189755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39005000</v>
      </c>
      <c r="C67" s="104">
        <f>SUM(C9:C14,C17:C23,C26:C29,C32,C35:C39,C42:C52,C55:C58,C61:C65)</f>
        <v>-4357000</v>
      </c>
      <c r="D67" s="104"/>
      <c r="E67" s="104">
        <f t="shared" si="35"/>
        <v>34648000</v>
      </c>
      <c r="F67" s="105">
        <f t="shared" ref="F67:O67" si="43">SUM(F9:F14,F17:F23,F26:F29,F32,F35:F39,F42:F52,F55:F58,F61:F65)</f>
        <v>34648000</v>
      </c>
      <c r="G67" s="106">
        <f t="shared" si="43"/>
        <v>24364000</v>
      </c>
      <c r="H67" s="105">
        <f t="shared" si="43"/>
        <v>604000</v>
      </c>
      <c r="I67" s="106">
        <f t="shared" si="43"/>
        <v>509075</v>
      </c>
      <c r="J67" s="105">
        <f t="shared" si="43"/>
        <v>4783000</v>
      </c>
      <c r="K67" s="106">
        <f t="shared" si="43"/>
        <v>5131413</v>
      </c>
      <c r="L67" s="105">
        <f t="shared" si="43"/>
        <v>6523000</v>
      </c>
      <c r="M67" s="106">
        <f t="shared" si="43"/>
        <v>7148664</v>
      </c>
      <c r="N67" s="105">
        <f t="shared" si="43"/>
        <v>9531000</v>
      </c>
      <c r="O67" s="106">
        <f t="shared" si="43"/>
        <v>11234630</v>
      </c>
      <c r="P67" s="105">
        <f t="shared" si="36"/>
        <v>21441000</v>
      </c>
      <c r="Q67" s="106">
        <f t="shared" si="37"/>
        <v>24023782</v>
      </c>
      <c r="R67" s="61">
        <f t="shared" si="38"/>
        <v>46.11375134140733</v>
      </c>
      <c r="S67" s="62">
        <f t="shared" si="39"/>
        <v>57.157057598454763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88.002791003119356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98.603603677557047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37676000</v>
      </c>
      <c r="C69" s="92">
        <v>-2520000</v>
      </c>
      <c r="D69" s="92"/>
      <c r="E69" s="92">
        <f>$B69      +$C69      +$D69</f>
        <v>35156000</v>
      </c>
      <c r="F69" s="93">
        <v>35156000</v>
      </c>
      <c r="G69" s="94">
        <v>35156000</v>
      </c>
      <c r="H69" s="93">
        <v>6921000</v>
      </c>
      <c r="I69" s="94">
        <v>7595062</v>
      </c>
      <c r="J69" s="93">
        <v>8357000</v>
      </c>
      <c r="K69" s="94">
        <v>13542749</v>
      </c>
      <c r="L69" s="93">
        <v>9024000</v>
      </c>
      <c r="M69" s="94">
        <v>9205703</v>
      </c>
      <c r="N69" s="93">
        <v>10854000</v>
      </c>
      <c r="O69" s="94">
        <v>4812482</v>
      </c>
      <c r="P69" s="93">
        <f>$H69      +$J69      +$L69      +$N69</f>
        <v>35156000</v>
      </c>
      <c r="Q69" s="94">
        <f>$I69      +$K69      +$M69      +$O69</f>
        <v>35155996</v>
      </c>
      <c r="R69" s="48">
        <f>IF(($L69      =0),0,((($N69      -$L69      )/$L69      )*100))</f>
        <v>20.279255319148938</v>
      </c>
      <c r="S69" s="49">
        <f>IF(($M69      =0),0,((($O69      -$M69      )/$M69      )*100))</f>
        <v>-47.722819213263776</v>
      </c>
      <c r="T69" s="48">
        <f>IF(($E69      =0),0,(($P69      /$E69      )*100))</f>
        <v>100</v>
      </c>
      <c r="U69" s="50">
        <f>IF(($E69      =0),0,(($Q69      /$E69      )*100))</f>
        <v>99.999988622141316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37676000</v>
      </c>
      <c r="C71" s="101">
        <f>SUM(C69:C70)</f>
        <v>-2520000</v>
      </c>
      <c r="D71" s="101"/>
      <c r="E71" s="101">
        <f>$B71      +$C71      +$D71</f>
        <v>35156000</v>
      </c>
      <c r="F71" s="102">
        <f t="shared" ref="F71:O71" si="44">SUM(F69:F70)</f>
        <v>35156000</v>
      </c>
      <c r="G71" s="103">
        <f t="shared" si="44"/>
        <v>35156000</v>
      </c>
      <c r="H71" s="102">
        <f t="shared" si="44"/>
        <v>6921000</v>
      </c>
      <c r="I71" s="103">
        <f t="shared" si="44"/>
        <v>7595062</v>
      </c>
      <c r="J71" s="102">
        <f t="shared" si="44"/>
        <v>8357000</v>
      </c>
      <c r="K71" s="103">
        <f t="shared" si="44"/>
        <v>13542749</v>
      </c>
      <c r="L71" s="102">
        <f t="shared" si="44"/>
        <v>9024000</v>
      </c>
      <c r="M71" s="103">
        <f t="shared" si="44"/>
        <v>9205703</v>
      </c>
      <c r="N71" s="102">
        <f t="shared" si="44"/>
        <v>10854000</v>
      </c>
      <c r="O71" s="103">
        <f t="shared" si="44"/>
        <v>4812482</v>
      </c>
      <c r="P71" s="102">
        <f>$H71      +$J71      +$L71      +$N71</f>
        <v>35156000</v>
      </c>
      <c r="Q71" s="103">
        <f>$I71      +$K71      +$M71      +$O71</f>
        <v>35155996</v>
      </c>
      <c r="R71" s="57">
        <f>IF(($L71      =0),0,((($N71      -$L71      )/$L71      )*100))</f>
        <v>20.279255319148938</v>
      </c>
      <c r="S71" s="58">
        <f>IF(($M71      =0),0,((($O71      -$M71      )/$M71      )*100))</f>
        <v>-47.722819213263776</v>
      </c>
      <c r="T71" s="57">
        <f>IF(($E69      =0),0,(($P69      /$E69      )*100))</f>
        <v>100</v>
      </c>
      <c r="U71" s="59">
        <f>IF($E69   =0,0,($Q69   /$E69 )*100)</f>
        <v>99.999988622141316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37676000</v>
      </c>
      <c r="C72" s="104">
        <f>SUM(C69:C70)</f>
        <v>-2520000</v>
      </c>
      <c r="D72" s="104"/>
      <c r="E72" s="104">
        <f>$B72      +$C72      +$D72</f>
        <v>35156000</v>
      </c>
      <c r="F72" s="105">
        <f t="shared" ref="F72:O72" si="45">SUM(F69:F70)</f>
        <v>35156000</v>
      </c>
      <c r="G72" s="106">
        <f t="shared" si="45"/>
        <v>35156000</v>
      </c>
      <c r="H72" s="105">
        <f t="shared" si="45"/>
        <v>6921000</v>
      </c>
      <c r="I72" s="106">
        <f t="shared" si="45"/>
        <v>7595062</v>
      </c>
      <c r="J72" s="105">
        <f t="shared" si="45"/>
        <v>8357000</v>
      </c>
      <c r="K72" s="106">
        <f t="shared" si="45"/>
        <v>13542749</v>
      </c>
      <c r="L72" s="105">
        <f t="shared" si="45"/>
        <v>9024000</v>
      </c>
      <c r="M72" s="106">
        <f t="shared" si="45"/>
        <v>9205703</v>
      </c>
      <c r="N72" s="105">
        <f t="shared" si="45"/>
        <v>10854000</v>
      </c>
      <c r="O72" s="106">
        <f t="shared" si="45"/>
        <v>4812482</v>
      </c>
      <c r="P72" s="105">
        <f>$H72      +$J72      +$L72      +$N72</f>
        <v>35156000</v>
      </c>
      <c r="Q72" s="106">
        <f>$I72      +$K72      +$M72      +$O72</f>
        <v>35155996</v>
      </c>
      <c r="R72" s="61">
        <f>IF(($L72      =0),0,((($N72      -$L72      )/$L72      )*100))</f>
        <v>20.279255319148938</v>
      </c>
      <c r="S72" s="62">
        <f>IF(($M72      =0),0,((($O72      -$M72      )/$M72      )*100))</f>
        <v>-47.722819213263776</v>
      </c>
      <c r="T72" s="61">
        <f>IF(($E69      =0),0,(($P69      /$E69      )*100))</f>
        <v>100</v>
      </c>
      <c r="U72" s="65">
        <f>IF($E69   =0,0,($Q69   /$E69 )*100)</f>
        <v>99.999988622141316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76681000</v>
      </c>
      <c r="C73" s="104">
        <f>SUM(C9:C14,C17:C23,C26:C29,C32,C35:C39,C42:C52,C55:C58,C61:C65,C69:C70)</f>
        <v>-6877000</v>
      </c>
      <c r="D73" s="104"/>
      <c r="E73" s="104">
        <f>$B73      +$C73      +$D73</f>
        <v>69804000</v>
      </c>
      <c r="F73" s="105">
        <f t="shared" ref="F73:O73" si="46">SUM(F9:F14,F17:F23,F26:F29,F32,F35:F39,F42:F52,F55:F58,F61:F65,F69:F70)</f>
        <v>69804000</v>
      </c>
      <c r="G73" s="106">
        <f t="shared" si="46"/>
        <v>59520000</v>
      </c>
      <c r="H73" s="105">
        <f t="shared" si="46"/>
        <v>7525000</v>
      </c>
      <c r="I73" s="106">
        <f t="shared" si="46"/>
        <v>8104137</v>
      </c>
      <c r="J73" s="105">
        <f t="shared" si="46"/>
        <v>13140000</v>
      </c>
      <c r="K73" s="106">
        <f t="shared" si="46"/>
        <v>18674162</v>
      </c>
      <c r="L73" s="105">
        <f t="shared" si="46"/>
        <v>15547000</v>
      </c>
      <c r="M73" s="106">
        <f t="shared" si="46"/>
        <v>16354367</v>
      </c>
      <c r="N73" s="105">
        <f t="shared" si="46"/>
        <v>20385000</v>
      </c>
      <c r="O73" s="106">
        <f t="shared" si="46"/>
        <v>16047112</v>
      </c>
      <c r="P73" s="105">
        <f>$H73      +$J73      +$L73      +$N73</f>
        <v>56597000</v>
      </c>
      <c r="Q73" s="106">
        <f>$I73      +$K73      +$M73      +$O73</f>
        <v>59179778</v>
      </c>
      <c r="R73" s="61">
        <f>IF(($L73      =0),0,((($N73      -$L73      )/$L73      )*100))</f>
        <v>31.118543770502349</v>
      </c>
      <c r="S73" s="62">
        <f>IF(($M73      =0),0,((($O73      -$M73      )/$M73      )*100))</f>
        <v>-1.8787336740089053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95.089045698924735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99.428390456989248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Dl0YTg9vBGoWI6vWA/tJYLJjPDajm33hkXFBI6c/QGqHTFuKzzY0pLgW8MUeWhLY4nCeYvQs2cVwwxVUw/sgfQ==" saltValue="M0yMbqCkvb4X8IRHS+Zd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735000</v>
      </c>
      <c r="I10" s="94">
        <v>734830</v>
      </c>
      <c r="J10" s="93">
        <v>316000</v>
      </c>
      <c r="K10" s="94">
        <v>315171</v>
      </c>
      <c r="L10" s="93">
        <v>576000</v>
      </c>
      <c r="M10" s="94">
        <v>125001</v>
      </c>
      <c r="N10" s="93">
        <v>223000</v>
      </c>
      <c r="O10" s="94">
        <v>629361</v>
      </c>
      <c r="P10" s="93">
        <f t="shared" ref="P10:P15" si="1">$H10      +$J10      +$L10      +$N10</f>
        <v>1850000</v>
      </c>
      <c r="Q10" s="94">
        <f t="shared" ref="Q10:Q15" si="2">$I10      +$K10      +$M10      +$O10</f>
        <v>1804363</v>
      </c>
      <c r="R10" s="48">
        <f t="shared" ref="R10:R15" si="3">IF(($L10      =0),0,((($N10      -$L10      )/$L10      )*100))</f>
        <v>-61.284722222222221</v>
      </c>
      <c r="S10" s="49">
        <f t="shared" ref="S10:S15" si="4">IF(($M10      =0),0,((($O10      -$M10      )/$M10      )*100))</f>
        <v>403.48477212182303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97.53313513513514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735000</v>
      </c>
      <c r="I15" s="97">
        <f t="shared" si="7"/>
        <v>734830</v>
      </c>
      <c r="J15" s="96">
        <f t="shared" si="7"/>
        <v>316000</v>
      </c>
      <c r="K15" s="97">
        <f t="shared" si="7"/>
        <v>315171</v>
      </c>
      <c r="L15" s="96">
        <f t="shared" si="7"/>
        <v>576000</v>
      </c>
      <c r="M15" s="97">
        <f t="shared" si="7"/>
        <v>125001</v>
      </c>
      <c r="N15" s="96">
        <f t="shared" si="7"/>
        <v>223000</v>
      </c>
      <c r="O15" s="97">
        <f t="shared" si="7"/>
        <v>629361</v>
      </c>
      <c r="P15" s="96">
        <f t="shared" si="1"/>
        <v>1850000</v>
      </c>
      <c r="Q15" s="97">
        <f t="shared" si="2"/>
        <v>1804363</v>
      </c>
      <c r="R15" s="52">
        <f t="shared" si="3"/>
        <v>-61.284722222222221</v>
      </c>
      <c r="S15" s="53">
        <f t="shared" si="4"/>
        <v>403.48477212182303</v>
      </c>
      <c r="T15" s="52">
        <f>IF((SUM($E9:$E13))=0,0,(P15/(SUM($E9:$E13))*100))</f>
        <v>100</v>
      </c>
      <c r="U15" s="54">
        <f>IF((SUM($E9:$E13))=0,0,(Q15/(SUM($E9:$E13))*100))</f>
        <v>97.53313513513514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1295000</v>
      </c>
      <c r="C32" s="92"/>
      <c r="D32" s="92"/>
      <c r="E32" s="92">
        <f>$B32      +$C32      +$D32</f>
        <v>1295000</v>
      </c>
      <c r="F32" s="93">
        <v>1295000</v>
      </c>
      <c r="G32" s="94">
        <v>1295000</v>
      </c>
      <c r="H32" s="93">
        <v>427000</v>
      </c>
      <c r="I32" s="94">
        <v>430421</v>
      </c>
      <c r="J32" s="93">
        <v>479000</v>
      </c>
      <c r="K32" s="94">
        <v>524208</v>
      </c>
      <c r="L32" s="93">
        <v>342000</v>
      </c>
      <c r="M32" s="94">
        <v>340370</v>
      </c>
      <c r="N32" s="93"/>
      <c r="O32" s="94"/>
      <c r="P32" s="93">
        <f>$H32      +$J32      +$L32      +$N32</f>
        <v>1248000</v>
      </c>
      <c r="Q32" s="94">
        <f>$I32      +$K32      +$M32      +$O32</f>
        <v>1294999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96.370656370656377</v>
      </c>
      <c r="U32" s="50">
        <f>IF(($E32      =0),0,(($Q32      /$E32      )*100))</f>
        <v>99.999922779922784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1295000</v>
      </c>
      <c r="C33" s="95">
        <f>C32</f>
        <v>0</v>
      </c>
      <c r="D33" s="95"/>
      <c r="E33" s="95">
        <f>$B33      +$C33      +$D33</f>
        <v>1295000</v>
      </c>
      <c r="F33" s="96">
        <f t="shared" ref="F33:O33" si="17">F32</f>
        <v>1295000</v>
      </c>
      <c r="G33" s="97">
        <f t="shared" si="17"/>
        <v>1295000</v>
      </c>
      <c r="H33" s="96">
        <f t="shared" si="17"/>
        <v>427000</v>
      </c>
      <c r="I33" s="97">
        <f t="shared" si="17"/>
        <v>430421</v>
      </c>
      <c r="J33" s="96">
        <f t="shared" si="17"/>
        <v>479000</v>
      </c>
      <c r="K33" s="97">
        <f t="shared" si="17"/>
        <v>524208</v>
      </c>
      <c r="L33" s="96">
        <f t="shared" si="17"/>
        <v>342000</v>
      </c>
      <c r="M33" s="97">
        <f t="shared" si="17"/>
        <v>340370</v>
      </c>
      <c r="N33" s="96">
        <f t="shared" si="17"/>
        <v>0</v>
      </c>
      <c r="O33" s="97">
        <f t="shared" si="17"/>
        <v>0</v>
      </c>
      <c r="P33" s="96">
        <f>$H33      +$J33      +$L33      +$N33</f>
        <v>1248000</v>
      </c>
      <c r="Q33" s="97">
        <f>$I33      +$K33      +$M33      +$O33</f>
        <v>1294999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96.370656370656377</v>
      </c>
      <c r="U33" s="54">
        <f>IF($E33   =0,0,($Q33   /$E33   )*100)</f>
        <v>99.999922779922784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26246000</v>
      </c>
      <c r="C36" s="92">
        <v>4520000</v>
      </c>
      <c r="D36" s="92"/>
      <c r="E36" s="92">
        <f t="shared" si="18"/>
        <v>30766000</v>
      </c>
      <c r="F36" s="93">
        <v>30766000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26246000</v>
      </c>
      <c r="C40" s="95">
        <f>SUM(C35:C39)</f>
        <v>4520000</v>
      </c>
      <c r="D40" s="95"/>
      <c r="E40" s="95">
        <f t="shared" si="18"/>
        <v>30766000</v>
      </c>
      <c r="F40" s="96">
        <f t="shared" ref="F40:O40" si="25">SUM(F35:F39)</f>
        <v>30766000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29391000</v>
      </c>
      <c r="C67" s="104">
        <f>SUM(C9:C14,C17:C23,C26:C29,C32,C35:C39,C42:C52,C55:C58,C61:C65)</f>
        <v>4520000</v>
      </c>
      <c r="D67" s="104"/>
      <c r="E67" s="104">
        <f t="shared" si="35"/>
        <v>33911000</v>
      </c>
      <c r="F67" s="105">
        <f t="shared" ref="F67:O67" si="43">SUM(F9:F14,F17:F23,F26:F29,F32,F35:F39,F42:F52,F55:F58,F61:F65)</f>
        <v>33911000</v>
      </c>
      <c r="G67" s="106">
        <f t="shared" si="43"/>
        <v>3145000</v>
      </c>
      <c r="H67" s="105">
        <f t="shared" si="43"/>
        <v>1162000</v>
      </c>
      <c r="I67" s="106">
        <f t="shared" si="43"/>
        <v>1165251</v>
      </c>
      <c r="J67" s="105">
        <f t="shared" si="43"/>
        <v>795000</v>
      </c>
      <c r="K67" s="106">
        <f t="shared" si="43"/>
        <v>839379</v>
      </c>
      <c r="L67" s="105">
        <f t="shared" si="43"/>
        <v>918000</v>
      </c>
      <c r="M67" s="106">
        <f t="shared" si="43"/>
        <v>465371</v>
      </c>
      <c r="N67" s="105">
        <f t="shared" si="43"/>
        <v>223000</v>
      </c>
      <c r="O67" s="106">
        <f t="shared" si="43"/>
        <v>629361</v>
      </c>
      <c r="P67" s="105">
        <f t="shared" si="36"/>
        <v>3098000</v>
      </c>
      <c r="Q67" s="106">
        <f t="shared" si="37"/>
        <v>3099362</v>
      </c>
      <c r="R67" s="61">
        <f t="shared" si="38"/>
        <v>-75.708061002178653</v>
      </c>
      <c r="S67" s="62">
        <f t="shared" si="39"/>
        <v>35.238551607212308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98.505564387917332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98.548871224165353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31372000</v>
      </c>
      <c r="C69" s="92">
        <v>62902000</v>
      </c>
      <c r="D69" s="92"/>
      <c r="E69" s="92">
        <f>$B69      +$C69      +$D69</f>
        <v>94274000</v>
      </c>
      <c r="F69" s="93">
        <v>94274000</v>
      </c>
      <c r="G69" s="94">
        <v>94274000</v>
      </c>
      <c r="H69" s="93">
        <v>8536000</v>
      </c>
      <c r="I69" s="94">
        <v>8535321</v>
      </c>
      <c r="J69" s="93">
        <v>20827000</v>
      </c>
      <c r="K69" s="94">
        <v>20829070</v>
      </c>
      <c r="L69" s="93">
        <v>226000</v>
      </c>
      <c r="M69" s="94">
        <v>114367</v>
      </c>
      <c r="N69" s="93">
        <v>48538000</v>
      </c>
      <c r="O69" s="94">
        <v>21303496</v>
      </c>
      <c r="P69" s="93">
        <f>$H69      +$J69      +$L69      +$N69</f>
        <v>78127000</v>
      </c>
      <c r="Q69" s="94">
        <f>$I69      +$K69      +$M69      +$O69</f>
        <v>50782254</v>
      </c>
      <c r="R69" s="48">
        <f>IF(($L69      =0),0,((($N69      -$L69      )/$L69      )*100))</f>
        <v>21376.991150442478</v>
      </c>
      <c r="S69" s="49">
        <f>IF(($M69      =0),0,((($O69      -$M69      )/$M69      )*100))</f>
        <v>18527.310325530965</v>
      </c>
      <c r="T69" s="48">
        <f>IF(($E69      =0),0,(($P69      /$E69      )*100))</f>
        <v>82.872265948193572</v>
      </c>
      <c r="U69" s="50">
        <f>IF(($E69      =0),0,(($Q69      /$E69      )*100))</f>
        <v>53.866658887922434</v>
      </c>
      <c r="V69" s="93">
        <v>1606000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31372000</v>
      </c>
      <c r="C71" s="101">
        <f>SUM(C69:C70)</f>
        <v>62902000</v>
      </c>
      <c r="D71" s="101"/>
      <c r="E71" s="101">
        <f>$B71      +$C71      +$D71</f>
        <v>94274000</v>
      </c>
      <c r="F71" s="102">
        <f t="shared" ref="F71:O71" si="44">SUM(F69:F70)</f>
        <v>94274000</v>
      </c>
      <c r="G71" s="103">
        <f t="shared" si="44"/>
        <v>94274000</v>
      </c>
      <c r="H71" s="102">
        <f t="shared" si="44"/>
        <v>8536000</v>
      </c>
      <c r="I71" s="103">
        <f t="shared" si="44"/>
        <v>8535321</v>
      </c>
      <c r="J71" s="102">
        <f t="shared" si="44"/>
        <v>20827000</v>
      </c>
      <c r="K71" s="103">
        <f t="shared" si="44"/>
        <v>20829070</v>
      </c>
      <c r="L71" s="102">
        <f t="shared" si="44"/>
        <v>226000</v>
      </c>
      <c r="M71" s="103">
        <f t="shared" si="44"/>
        <v>114367</v>
      </c>
      <c r="N71" s="102">
        <f t="shared" si="44"/>
        <v>48538000</v>
      </c>
      <c r="O71" s="103">
        <f t="shared" si="44"/>
        <v>21303496</v>
      </c>
      <c r="P71" s="102">
        <f>$H71      +$J71      +$L71      +$N71</f>
        <v>78127000</v>
      </c>
      <c r="Q71" s="103">
        <f>$I71      +$K71      +$M71      +$O71</f>
        <v>50782254</v>
      </c>
      <c r="R71" s="57">
        <f>IF(($L71      =0),0,((($N71      -$L71      )/$L71      )*100))</f>
        <v>21376.991150442478</v>
      </c>
      <c r="S71" s="58">
        <f>IF(($M71      =0),0,((($O71      -$M71      )/$M71      )*100))</f>
        <v>18527.310325530965</v>
      </c>
      <c r="T71" s="57">
        <f>IF(($E69      =0),0,(($P69      /$E69      )*100))</f>
        <v>82.872265948193572</v>
      </c>
      <c r="U71" s="59">
        <f>IF($E69   =0,0,($Q69   /$E69 )*100)</f>
        <v>53.866658887922434</v>
      </c>
      <c r="V71" s="102">
        <f>SUM(V69:V70)</f>
        <v>1606000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31372000</v>
      </c>
      <c r="C72" s="104">
        <f>SUM(C69:C70)</f>
        <v>62902000</v>
      </c>
      <c r="D72" s="104"/>
      <c r="E72" s="104">
        <f>$B72      +$C72      +$D72</f>
        <v>94274000</v>
      </c>
      <c r="F72" s="105">
        <f t="shared" ref="F72:O72" si="45">SUM(F69:F70)</f>
        <v>94274000</v>
      </c>
      <c r="G72" s="106">
        <f t="shared" si="45"/>
        <v>94274000</v>
      </c>
      <c r="H72" s="105">
        <f t="shared" si="45"/>
        <v>8536000</v>
      </c>
      <c r="I72" s="106">
        <f t="shared" si="45"/>
        <v>8535321</v>
      </c>
      <c r="J72" s="105">
        <f t="shared" si="45"/>
        <v>20827000</v>
      </c>
      <c r="K72" s="106">
        <f t="shared" si="45"/>
        <v>20829070</v>
      </c>
      <c r="L72" s="105">
        <f t="shared" si="45"/>
        <v>226000</v>
      </c>
      <c r="M72" s="106">
        <f t="shared" si="45"/>
        <v>114367</v>
      </c>
      <c r="N72" s="105">
        <f t="shared" si="45"/>
        <v>48538000</v>
      </c>
      <c r="O72" s="106">
        <f t="shared" si="45"/>
        <v>21303496</v>
      </c>
      <c r="P72" s="105">
        <f>$H72      +$J72      +$L72      +$N72</f>
        <v>78127000</v>
      </c>
      <c r="Q72" s="106">
        <f>$I72      +$K72      +$M72      +$O72</f>
        <v>50782254</v>
      </c>
      <c r="R72" s="61">
        <f>IF(($L72      =0),0,((($N72      -$L72      )/$L72      )*100))</f>
        <v>21376.991150442478</v>
      </c>
      <c r="S72" s="62">
        <f>IF(($M72      =0),0,((($O72      -$M72      )/$M72      )*100))</f>
        <v>18527.310325530965</v>
      </c>
      <c r="T72" s="61">
        <f>IF(($E69      =0),0,(($P69      /$E69      )*100))</f>
        <v>82.872265948193572</v>
      </c>
      <c r="U72" s="65">
        <f>IF($E69   =0,0,($Q69   /$E69 )*100)</f>
        <v>53.866658887922434</v>
      </c>
      <c r="V72" s="105">
        <f>SUM(V69:V70)</f>
        <v>1606000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60763000</v>
      </c>
      <c r="C73" s="104">
        <f>SUM(C9:C14,C17:C23,C26:C29,C32,C35:C39,C42:C52,C55:C58,C61:C65,C69:C70)</f>
        <v>67422000</v>
      </c>
      <c r="D73" s="104"/>
      <c r="E73" s="104">
        <f>$B73      +$C73      +$D73</f>
        <v>128185000</v>
      </c>
      <c r="F73" s="105">
        <f t="shared" ref="F73:O73" si="46">SUM(F9:F14,F17:F23,F26:F29,F32,F35:F39,F42:F52,F55:F58,F61:F65,F69:F70)</f>
        <v>128185000</v>
      </c>
      <c r="G73" s="106">
        <f t="shared" si="46"/>
        <v>97419000</v>
      </c>
      <c r="H73" s="105">
        <f t="shared" si="46"/>
        <v>9698000</v>
      </c>
      <c r="I73" s="106">
        <f t="shared" si="46"/>
        <v>9700572</v>
      </c>
      <c r="J73" s="105">
        <f t="shared" si="46"/>
        <v>21622000</v>
      </c>
      <c r="K73" s="106">
        <f t="shared" si="46"/>
        <v>21668449</v>
      </c>
      <c r="L73" s="105">
        <f t="shared" si="46"/>
        <v>1144000</v>
      </c>
      <c r="M73" s="106">
        <f t="shared" si="46"/>
        <v>579738</v>
      </c>
      <c r="N73" s="105">
        <f t="shared" si="46"/>
        <v>48761000</v>
      </c>
      <c r="O73" s="106">
        <f t="shared" si="46"/>
        <v>21932857</v>
      </c>
      <c r="P73" s="105">
        <f>$H73      +$J73      +$L73      +$N73</f>
        <v>81225000</v>
      </c>
      <c r="Q73" s="106">
        <f>$I73      +$K73      +$M73      +$O73</f>
        <v>53881616</v>
      </c>
      <c r="R73" s="61">
        <f>IF(($L73      =0),0,((($N73      -$L73      )/$L73      )*100))</f>
        <v>4162.3251748251751</v>
      </c>
      <c r="S73" s="62">
        <f>IF(($M73      =0),0,((($O73      -$M73      )/$M73      )*100))</f>
        <v>3683.2360480078933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83.376959320050503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55.309145033309726</v>
      </c>
      <c r="V73" s="105">
        <f>SUM(V9:V14,V17:V23,V26:V29,V32,V35:V39,V42:V52,V55:V58,V61:V65,V69:V70)</f>
        <v>1606000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RPJoC+XH3CQ+eRA4dJtHgcFMng5NmAI1WWCasDqwHRLgX63b8e0xekAnSLvD5c1EerAZrDgLK4c53YxX0BaSQ==" saltValue="bQwOhTUTq6QYGMzVYsic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136000</v>
      </c>
      <c r="I10" s="94">
        <v>36785</v>
      </c>
      <c r="J10" s="93">
        <v>143000</v>
      </c>
      <c r="K10" s="94">
        <v>805</v>
      </c>
      <c r="L10" s="93">
        <v>93000</v>
      </c>
      <c r="M10" s="94">
        <v>1443</v>
      </c>
      <c r="N10" s="93">
        <v>1156000</v>
      </c>
      <c r="O10" s="94">
        <v>1072647</v>
      </c>
      <c r="P10" s="93">
        <f t="shared" ref="P10:P15" si="1">$H10      +$J10      +$L10      +$N10</f>
        <v>1528000</v>
      </c>
      <c r="Q10" s="94">
        <f t="shared" ref="Q10:Q15" si="2">$I10      +$K10      +$M10      +$O10</f>
        <v>1111680</v>
      </c>
      <c r="R10" s="48">
        <f t="shared" ref="R10:R15" si="3">IF(($L10      =0),0,((($N10      -$L10      )/$L10      )*100))</f>
        <v>1143.010752688172</v>
      </c>
      <c r="S10" s="49">
        <f t="shared" ref="S10:S15" si="4">IF(($M10      =0),0,((($O10      -$M10      )/$M10      )*100))</f>
        <v>74234.511434511427</v>
      </c>
      <c r="T10" s="48">
        <f t="shared" ref="T10:T14" si="5">IF(($E10      =0),0,(($P10      /$E10      )*100))</f>
        <v>50.93333333333333</v>
      </c>
      <c r="U10" s="50">
        <f t="shared" ref="U10:U14" si="6">IF(($E10      =0),0,(($Q10      /$E10      )*100))</f>
        <v>37.055999999999997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136000</v>
      </c>
      <c r="I15" s="97">
        <f t="shared" si="7"/>
        <v>36785</v>
      </c>
      <c r="J15" s="96">
        <f t="shared" si="7"/>
        <v>143000</v>
      </c>
      <c r="K15" s="97">
        <f t="shared" si="7"/>
        <v>805</v>
      </c>
      <c r="L15" s="96">
        <f t="shared" si="7"/>
        <v>93000</v>
      </c>
      <c r="M15" s="97">
        <f t="shared" si="7"/>
        <v>1443</v>
      </c>
      <c r="N15" s="96">
        <f t="shared" si="7"/>
        <v>1156000</v>
      </c>
      <c r="O15" s="97">
        <f t="shared" si="7"/>
        <v>1072647</v>
      </c>
      <c r="P15" s="96">
        <f t="shared" si="1"/>
        <v>1528000</v>
      </c>
      <c r="Q15" s="97">
        <f t="shared" si="2"/>
        <v>1111680</v>
      </c>
      <c r="R15" s="52">
        <f t="shared" si="3"/>
        <v>1143.010752688172</v>
      </c>
      <c r="S15" s="53">
        <f t="shared" si="4"/>
        <v>74234.511434511427</v>
      </c>
      <c r="T15" s="52">
        <f>IF((SUM($E9:$E13))=0,0,(P15/(SUM($E9:$E13))*100))</f>
        <v>50.93333333333333</v>
      </c>
      <c r="U15" s="54">
        <f>IF((SUM($E9:$E13))=0,0,(Q15/(SUM($E9:$E13))*100))</f>
        <v>37.055999999999997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2900000</v>
      </c>
      <c r="C19" s="92"/>
      <c r="D19" s="92"/>
      <c r="E19" s="92">
        <f t="shared" si="8"/>
        <v>2900000</v>
      </c>
      <c r="F19" s="93">
        <v>2900000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2900000</v>
      </c>
      <c r="C24" s="95">
        <f>SUM(C17:C23)</f>
        <v>0</v>
      </c>
      <c r="D24" s="95"/>
      <c r="E24" s="95">
        <f t="shared" si="8"/>
        <v>2900000</v>
      </c>
      <c r="F24" s="96">
        <f t="shared" ref="F24:O24" si="15">SUM(F17:F23)</f>
        <v>2900000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2370000</v>
      </c>
      <c r="C29" s="92"/>
      <c r="D29" s="92"/>
      <c r="E29" s="92">
        <f>$B29      +$C29      +$D29</f>
        <v>2370000</v>
      </c>
      <c r="F29" s="93">
        <v>2370000</v>
      </c>
      <c r="G29" s="94">
        <v>2370000</v>
      </c>
      <c r="H29" s="93">
        <v>599000</v>
      </c>
      <c r="I29" s="94">
        <v>339253</v>
      </c>
      <c r="J29" s="93">
        <v>728000</v>
      </c>
      <c r="K29" s="94">
        <v>439583</v>
      </c>
      <c r="L29" s="93">
        <v>343000</v>
      </c>
      <c r="M29" s="94">
        <v>155530</v>
      </c>
      <c r="N29" s="93">
        <v>587000</v>
      </c>
      <c r="O29" s="94"/>
      <c r="P29" s="93">
        <f>$H29      +$J29      +$L29      +$N29</f>
        <v>2257000</v>
      </c>
      <c r="Q29" s="94">
        <f>$I29      +$K29      +$M29      +$O29</f>
        <v>934366</v>
      </c>
      <c r="R29" s="48">
        <f>IF(($L29      =0),0,((($N29      -$L29      )/$L29      )*100))</f>
        <v>71.137026239067055</v>
      </c>
      <c r="S29" s="49">
        <f>IF(($M29      =0),0,((($O29      -$M29      )/$M29      )*100))</f>
        <v>-100</v>
      </c>
      <c r="T29" s="48">
        <f>IF(($E29      =0),0,(($P29      /$E29      )*100))</f>
        <v>95.232067510548518</v>
      </c>
      <c r="U29" s="50">
        <f>IF(($E29      =0),0,(($Q29      /$E29      )*100))</f>
        <v>39.424725738396624</v>
      </c>
      <c r="V29" s="93">
        <v>45000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2370000</v>
      </c>
      <c r="C30" s="95">
        <f>SUM(C26:C29)</f>
        <v>0</v>
      </c>
      <c r="D30" s="95"/>
      <c r="E30" s="95">
        <f>$B30      +$C30      +$D30</f>
        <v>2370000</v>
      </c>
      <c r="F30" s="96">
        <f t="shared" ref="F30:O30" si="16">SUM(F26:F29)</f>
        <v>2370000</v>
      </c>
      <c r="G30" s="97">
        <f t="shared" si="16"/>
        <v>2370000</v>
      </c>
      <c r="H30" s="96">
        <f t="shared" si="16"/>
        <v>599000</v>
      </c>
      <c r="I30" s="97">
        <f t="shared" si="16"/>
        <v>339253</v>
      </c>
      <c r="J30" s="96">
        <f t="shared" si="16"/>
        <v>728000</v>
      </c>
      <c r="K30" s="97">
        <f t="shared" si="16"/>
        <v>439583</v>
      </c>
      <c r="L30" s="96">
        <f t="shared" si="16"/>
        <v>343000</v>
      </c>
      <c r="M30" s="97">
        <f t="shared" si="16"/>
        <v>155530</v>
      </c>
      <c r="N30" s="96">
        <f t="shared" si="16"/>
        <v>587000</v>
      </c>
      <c r="O30" s="97">
        <f t="shared" si="16"/>
        <v>0</v>
      </c>
      <c r="P30" s="96">
        <f>$H30      +$J30      +$L30      +$N30</f>
        <v>2257000</v>
      </c>
      <c r="Q30" s="97">
        <f>$I30      +$K30      +$M30      +$O30</f>
        <v>934366</v>
      </c>
      <c r="R30" s="52">
        <f>IF(($L30      =0),0,((($N30      -$L30      )/$L30      )*100))</f>
        <v>71.137026239067055</v>
      </c>
      <c r="S30" s="53">
        <f>IF(($M30      =0),0,((($O30      -$M30      )/$M30      )*100))</f>
        <v>-100</v>
      </c>
      <c r="T30" s="52">
        <f>IF($E30   =0,0,($P30   /$E30   )*100)</f>
        <v>95.232067510548518</v>
      </c>
      <c r="U30" s="54">
        <f>IF($E30   =0,0,($Q30   /$E30   )*100)</f>
        <v>39.424725738396624</v>
      </c>
      <c r="V30" s="96">
        <f>SUM(V26:V29)</f>
        <v>45000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8713000</v>
      </c>
      <c r="C32" s="92">
        <v>-487000</v>
      </c>
      <c r="D32" s="92"/>
      <c r="E32" s="92">
        <f>$B32      +$C32      +$D32</f>
        <v>8226000</v>
      </c>
      <c r="F32" s="93">
        <v>8226000</v>
      </c>
      <c r="G32" s="94">
        <v>8226000</v>
      </c>
      <c r="H32" s="93">
        <v>2178000</v>
      </c>
      <c r="I32" s="94">
        <v>5140683</v>
      </c>
      <c r="J32" s="93">
        <v>3921000</v>
      </c>
      <c r="K32" s="94">
        <v>5848160</v>
      </c>
      <c r="L32" s="93">
        <v>2127000</v>
      </c>
      <c r="M32" s="94">
        <v>5898125</v>
      </c>
      <c r="N32" s="93"/>
      <c r="O32" s="94">
        <v>5895010</v>
      </c>
      <c r="P32" s="93">
        <f>$H32      +$J32      +$L32      +$N32</f>
        <v>8226000</v>
      </c>
      <c r="Q32" s="94">
        <f>$I32      +$K32      +$M32      +$O32</f>
        <v>22781978</v>
      </c>
      <c r="R32" s="48">
        <f>IF(($L32      =0),0,((($N32      -$L32      )/$L32      )*100))</f>
        <v>-100</v>
      </c>
      <c r="S32" s="49">
        <f>IF(($M32      =0),0,((($O32      -$M32      )/$M32      )*100))</f>
        <v>-5.2813394087103956E-2</v>
      </c>
      <c r="T32" s="48">
        <f>IF(($E32      =0),0,(($P32      /$E32      )*100))</f>
        <v>100</v>
      </c>
      <c r="U32" s="50">
        <f>IF(($E32      =0),0,(($Q32      /$E32      )*100))</f>
        <v>276.95086311694627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8713000</v>
      </c>
      <c r="C33" s="95">
        <f>C32</f>
        <v>-487000</v>
      </c>
      <c r="D33" s="95"/>
      <c r="E33" s="95">
        <f>$B33      +$C33      +$D33</f>
        <v>8226000</v>
      </c>
      <c r="F33" s="96">
        <f t="shared" ref="F33:O33" si="17">F32</f>
        <v>8226000</v>
      </c>
      <c r="G33" s="97">
        <f t="shared" si="17"/>
        <v>8226000</v>
      </c>
      <c r="H33" s="96">
        <f t="shared" si="17"/>
        <v>2178000</v>
      </c>
      <c r="I33" s="97">
        <f t="shared" si="17"/>
        <v>5140683</v>
      </c>
      <c r="J33" s="96">
        <f t="shared" si="17"/>
        <v>3921000</v>
      </c>
      <c r="K33" s="97">
        <f t="shared" si="17"/>
        <v>5848160</v>
      </c>
      <c r="L33" s="96">
        <f t="shared" si="17"/>
        <v>2127000</v>
      </c>
      <c r="M33" s="97">
        <f t="shared" si="17"/>
        <v>5898125</v>
      </c>
      <c r="N33" s="96">
        <f t="shared" si="17"/>
        <v>0</v>
      </c>
      <c r="O33" s="97">
        <f t="shared" si="17"/>
        <v>5895010</v>
      </c>
      <c r="P33" s="96">
        <f>$H33      +$J33      +$L33      +$N33</f>
        <v>8226000</v>
      </c>
      <c r="Q33" s="97">
        <f>$I33      +$K33      +$M33      +$O33</f>
        <v>22781978</v>
      </c>
      <c r="R33" s="52">
        <f>IF(($L33      =0),0,((($N33      -$L33      )/$L33      )*100))</f>
        <v>-100</v>
      </c>
      <c r="S33" s="53">
        <f>IF(($M33      =0),0,((($O33      -$M33      )/$M33      )*100))</f>
        <v>-5.2813394087103956E-2</v>
      </c>
      <c r="T33" s="52">
        <f>IF($E33   =0,0,($P33   /$E33   )*100)</f>
        <v>100</v>
      </c>
      <c r="U33" s="54">
        <f>IF($E33   =0,0,($Q33   /$E33   )*100)</f>
        <v>276.95086311694627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460000000</v>
      </c>
      <c r="C44" s="92"/>
      <c r="D44" s="92"/>
      <c r="E44" s="92">
        <f t="shared" si="26"/>
        <v>460000000</v>
      </c>
      <c r="F44" s="93">
        <v>460000000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5744000</v>
      </c>
      <c r="W51" s="94" t="s">
        <v>36</v>
      </c>
    </row>
    <row r="52" spans="1:23" ht="12.95" customHeight="1" x14ac:dyDescent="0.2">
      <c r="A52" s="47" t="s">
        <v>75</v>
      </c>
      <c r="B52" s="92">
        <v>320843000</v>
      </c>
      <c r="C52" s="92"/>
      <c r="D52" s="92"/>
      <c r="E52" s="92">
        <f t="shared" si="26"/>
        <v>320843000</v>
      </c>
      <c r="F52" s="93">
        <v>320843000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780843000</v>
      </c>
      <c r="C53" s="95">
        <f>SUM(C42:C52)</f>
        <v>0</v>
      </c>
      <c r="D53" s="95"/>
      <c r="E53" s="95">
        <f t="shared" si="26"/>
        <v>780843000</v>
      </c>
      <c r="F53" s="96">
        <f t="shared" ref="F53:O53" si="33">SUM(F42:F52)</f>
        <v>780843000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5744000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797826000</v>
      </c>
      <c r="C67" s="104">
        <f>SUM(C9:C14,C17:C23,C26:C29,C32,C35:C39,C42:C52,C55:C58,C61:C65)</f>
        <v>-487000</v>
      </c>
      <c r="D67" s="104"/>
      <c r="E67" s="104">
        <f t="shared" si="35"/>
        <v>797339000</v>
      </c>
      <c r="F67" s="105">
        <f t="shared" ref="F67:O67" si="43">SUM(F9:F14,F17:F23,F26:F29,F32,F35:F39,F42:F52,F55:F58,F61:F65)</f>
        <v>797339000</v>
      </c>
      <c r="G67" s="106">
        <f t="shared" si="43"/>
        <v>13596000</v>
      </c>
      <c r="H67" s="105">
        <f t="shared" si="43"/>
        <v>2913000</v>
      </c>
      <c r="I67" s="106">
        <f t="shared" si="43"/>
        <v>5516721</v>
      </c>
      <c r="J67" s="105">
        <f t="shared" si="43"/>
        <v>4792000</v>
      </c>
      <c r="K67" s="106">
        <f t="shared" si="43"/>
        <v>6288548</v>
      </c>
      <c r="L67" s="105">
        <f t="shared" si="43"/>
        <v>2563000</v>
      </c>
      <c r="M67" s="106">
        <f t="shared" si="43"/>
        <v>6055098</v>
      </c>
      <c r="N67" s="105">
        <f t="shared" si="43"/>
        <v>1743000</v>
      </c>
      <c r="O67" s="106">
        <f t="shared" si="43"/>
        <v>6967657</v>
      </c>
      <c r="P67" s="105">
        <f t="shared" si="36"/>
        <v>12011000</v>
      </c>
      <c r="Q67" s="106">
        <f t="shared" si="37"/>
        <v>24828024</v>
      </c>
      <c r="R67" s="61">
        <f t="shared" si="38"/>
        <v>-31.993757315645727</v>
      </c>
      <c r="S67" s="62">
        <f t="shared" si="39"/>
        <v>15.070920404591304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88.342159458664312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182.61270962047661</v>
      </c>
      <c r="V67" s="105">
        <f>SUM(V9:V14,V17:V23,V26:V29,V32,V35:V39,V42:V52,V55:V58,V61:V65)</f>
        <v>5789000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548214000</v>
      </c>
      <c r="C69" s="92">
        <v>-78666000</v>
      </c>
      <c r="D69" s="92"/>
      <c r="E69" s="92">
        <f>$B69      +$C69      +$D69</f>
        <v>469548000</v>
      </c>
      <c r="F69" s="93">
        <v>469548000</v>
      </c>
      <c r="G69" s="94">
        <v>469548000</v>
      </c>
      <c r="H69" s="93">
        <v>44678000</v>
      </c>
      <c r="I69" s="94">
        <v>49781031</v>
      </c>
      <c r="J69" s="93">
        <v>132881000</v>
      </c>
      <c r="K69" s="94">
        <v>160844598</v>
      </c>
      <c r="L69" s="93">
        <v>133362000</v>
      </c>
      <c r="M69" s="94">
        <v>85637518</v>
      </c>
      <c r="N69" s="93">
        <v>158627000</v>
      </c>
      <c r="O69" s="94">
        <v>163262228</v>
      </c>
      <c r="P69" s="93">
        <f>$H69      +$J69      +$L69      +$N69</f>
        <v>469548000</v>
      </c>
      <c r="Q69" s="94">
        <f>$I69      +$K69      +$M69      +$O69</f>
        <v>459525375</v>
      </c>
      <c r="R69" s="48">
        <f>IF(($L69      =0),0,((($N69      -$L69      )/$L69      )*100))</f>
        <v>18.94467689446769</v>
      </c>
      <c r="S69" s="49">
        <f>IF(($M69      =0),0,((($O69      -$M69      )/$M69      )*100))</f>
        <v>90.64334396052908</v>
      </c>
      <c r="T69" s="48">
        <f>IF(($E69      =0),0,(($P69      /$E69      )*100))</f>
        <v>100</v>
      </c>
      <c r="U69" s="50">
        <f>IF(($E69      =0),0,(($Q69      /$E69      )*100))</f>
        <v>97.865473817373299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548214000</v>
      </c>
      <c r="C71" s="101">
        <f>SUM(C69:C70)</f>
        <v>-78666000</v>
      </c>
      <c r="D71" s="101"/>
      <c r="E71" s="101">
        <f>$B71      +$C71      +$D71</f>
        <v>469548000</v>
      </c>
      <c r="F71" s="102">
        <f t="shared" ref="F71:O71" si="44">SUM(F69:F70)</f>
        <v>469548000</v>
      </c>
      <c r="G71" s="103">
        <f t="shared" si="44"/>
        <v>469548000</v>
      </c>
      <c r="H71" s="102">
        <f t="shared" si="44"/>
        <v>44678000</v>
      </c>
      <c r="I71" s="103">
        <f t="shared" si="44"/>
        <v>49781031</v>
      </c>
      <c r="J71" s="102">
        <f t="shared" si="44"/>
        <v>132881000</v>
      </c>
      <c r="K71" s="103">
        <f t="shared" si="44"/>
        <v>160844598</v>
      </c>
      <c r="L71" s="102">
        <f t="shared" si="44"/>
        <v>133362000</v>
      </c>
      <c r="M71" s="103">
        <f t="shared" si="44"/>
        <v>85637518</v>
      </c>
      <c r="N71" s="102">
        <f t="shared" si="44"/>
        <v>158627000</v>
      </c>
      <c r="O71" s="103">
        <f t="shared" si="44"/>
        <v>163262228</v>
      </c>
      <c r="P71" s="102">
        <f>$H71      +$J71      +$L71      +$N71</f>
        <v>469548000</v>
      </c>
      <c r="Q71" s="103">
        <f>$I71      +$K71      +$M71      +$O71</f>
        <v>459525375</v>
      </c>
      <c r="R71" s="57">
        <f>IF(($L71      =0),0,((($N71      -$L71      )/$L71      )*100))</f>
        <v>18.94467689446769</v>
      </c>
      <c r="S71" s="58">
        <f>IF(($M71      =0),0,((($O71      -$M71      )/$M71      )*100))</f>
        <v>90.64334396052908</v>
      </c>
      <c r="T71" s="57">
        <f>IF(($E69      =0),0,(($P69      /$E69      )*100))</f>
        <v>100</v>
      </c>
      <c r="U71" s="59">
        <f>IF($E69   =0,0,($Q69   /$E69 )*100)</f>
        <v>97.865473817373299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548214000</v>
      </c>
      <c r="C72" s="104">
        <f>SUM(C69:C70)</f>
        <v>-78666000</v>
      </c>
      <c r="D72" s="104"/>
      <c r="E72" s="104">
        <f>$B72      +$C72      +$D72</f>
        <v>469548000</v>
      </c>
      <c r="F72" s="105">
        <f t="shared" ref="F72:O72" si="45">SUM(F69:F70)</f>
        <v>469548000</v>
      </c>
      <c r="G72" s="106">
        <f t="shared" si="45"/>
        <v>469548000</v>
      </c>
      <c r="H72" s="105">
        <f t="shared" si="45"/>
        <v>44678000</v>
      </c>
      <c r="I72" s="106">
        <f t="shared" si="45"/>
        <v>49781031</v>
      </c>
      <c r="J72" s="105">
        <f t="shared" si="45"/>
        <v>132881000</v>
      </c>
      <c r="K72" s="106">
        <f t="shared" si="45"/>
        <v>160844598</v>
      </c>
      <c r="L72" s="105">
        <f t="shared" si="45"/>
        <v>133362000</v>
      </c>
      <c r="M72" s="106">
        <f t="shared" si="45"/>
        <v>85637518</v>
      </c>
      <c r="N72" s="105">
        <f t="shared" si="45"/>
        <v>158627000</v>
      </c>
      <c r="O72" s="106">
        <f t="shared" si="45"/>
        <v>163262228</v>
      </c>
      <c r="P72" s="105">
        <f>$H72      +$J72      +$L72      +$N72</f>
        <v>469548000</v>
      </c>
      <c r="Q72" s="106">
        <f>$I72      +$K72      +$M72      +$O72</f>
        <v>459525375</v>
      </c>
      <c r="R72" s="61">
        <f>IF(($L72      =0),0,((($N72      -$L72      )/$L72      )*100))</f>
        <v>18.94467689446769</v>
      </c>
      <c r="S72" s="62">
        <f>IF(($M72      =0),0,((($O72      -$M72      )/$M72      )*100))</f>
        <v>90.64334396052908</v>
      </c>
      <c r="T72" s="61">
        <f>IF(($E69      =0),0,(($P69      /$E69      )*100))</f>
        <v>100</v>
      </c>
      <c r="U72" s="65">
        <f>IF($E69   =0,0,($Q69   /$E69 )*100)</f>
        <v>97.865473817373299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1346040000</v>
      </c>
      <c r="C73" s="104">
        <f>SUM(C9:C14,C17:C23,C26:C29,C32,C35:C39,C42:C52,C55:C58,C61:C65,C69:C70)</f>
        <v>-79153000</v>
      </c>
      <c r="D73" s="104"/>
      <c r="E73" s="104">
        <f>$B73      +$C73      +$D73</f>
        <v>1266887000</v>
      </c>
      <c r="F73" s="105">
        <f t="shared" ref="F73:O73" si="46">SUM(F9:F14,F17:F23,F26:F29,F32,F35:F39,F42:F52,F55:F58,F61:F65,F69:F70)</f>
        <v>1266887000</v>
      </c>
      <c r="G73" s="106">
        <f t="shared" si="46"/>
        <v>483144000</v>
      </c>
      <c r="H73" s="105">
        <f t="shared" si="46"/>
        <v>47591000</v>
      </c>
      <c r="I73" s="106">
        <f t="shared" si="46"/>
        <v>55297752</v>
      </c>
      <c r="J73" s="105">
        <f t="shared" si="46"/>
        <v>137673000</v>
      </c>
      <c r="K73" s="106">
        <f t="shared" si="46"/>
        <v>167133146</v>
      </c>
      <c r="L73" s="105">
        <f t="shared" si="46"/>
        <v>135925000</v>
      </c>
      <c r="M73" s="106">
        <f t="shared" si="46"/>
        <v>91692616</v>
      </c>
      <c r="N73" s="105">
        <f t="shared" si="46"/>
        <v>160370000</v>
      </c>
      <c r="O73" s="106">
        <f t="shared" si="46"/>
        <v>170229885</v>
      </c>
      <c r="P73" s="105">
        <f>$H73      +$J73      +$L73      +$N73</f>
        <v>481559000</v>
      </c>
      <c r="Q73" s="106">
        <f>$I73      +$K73      +$M73      +$O73</f>
        <v>484353399</v>
      </c>
      <c r="R73" s="61">
        <f>IF(($L73      =0),0,((($N73      -$L73      )/$L73      )*100))</f>
        <v>17.984182453558947</v>
      </c>
      <c r="S73" s="62">
        <f>IF(($M73      =0),0,((($O73      -$M73      )/$M73      )*100))</f>
        <v>85.6527738285927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99.671940456675443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100.25031853857236</v>
      </c>
      <c r="V73" s="105">
        <f>SUM(V9:V14,V17:V23,V26:V29,V32,V35:V39,V42:V52,V55:V58,V61:V65,V69:V70)</f>
        <v>5789000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2DZiKaQmI2yGe9r5VKd289Y/JZ3ibLDiVy4aqYzgGRSlUEnB8mwzw1W7vsCsADTBaWFRkfKAi5W8HV6nOZosEg==" saltValue="JHLQRjWbw0/Yww+OPXhYt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186000</v>
      </c>
      <c r="I10" s="94"/>
      <c r="J10" s="93">
        <v>2215000</v>
      </c>
      <c r="K10" s="94"/>
      <c r="L10" s="93">
        <v>513000</v>
      </c>
      <c r="M10" s="94"/>
      <c r="N10" s="93"/>
      <c r="O10" s="94"/>
      <c r="P10" s="93">
        <f t="shared" ref="P10:P15" si="1">$H10      +$J10      +$L10      +$N10</f>
        <v>2914000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97.13333333333334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186000</v>
      </c>
      <c r="I15" s="97">
        <f t="shared" si="7"/>
        <v>0</v>
      </c>
      <c r="J15" s="96">
        <f t="shared" si="7"/>
        <v>2215000</v>
      </c>
      <c r="K15" s="97">
        <f t="shared" si="7"/>
        <v>0</v>
      </c>
      <c r="L15" s="96">
        <f t="shared" si="7"/>
        <v>513000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2914000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97.13333333333334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3554000</v>
      </c>
      <c r="C20" s="92"/>
      <c r="D20" s="92"/>
      <c r="E20" s="92">
        <f t="shared" si="8"/>
        <v>3554000</v>
      </c>
      <c r="F20" s="93">
        <v>3554000</v>
      </c>
      <c r="G20" s="94">
        <v>3554000</v>
      </c>
      <c r="H20" s="93"/>
      <c r="I20" s="94"/>
      <c r="J20" s="93">
        <v>3474000</v>
      </c>
      <c r="K20" s="94"/>
      <c r="L20" s="93"/>
      <c r="M20" s="94"/>
      <c r="N20" s="93"/>
      <c r="O20" s="94">
        <v>-4332182</v>
      </c>
      <c r="P20" s="93">
        <f t="shared" si="9"/>
        <v>3474000</v>
      </c>
      <c r="Q20" s="94">
        <f t="shared" si="10"/>
        <v>-4332182</v>
      </c>
      <c r="R20" s="48">
        <f t="shared" si="11"/>
        <v>0</v>
      </c>
      <c r="S20" s="49">
        <f t="shared" si="12"/>
        <v>0</v>
      </c>
      <c r="T20" s="48">
        <f t="shared" si="13"/>
        <v>97.749015194147432</v>
      </c>
      <c r="U20" s="50">
        <f t="shared" si="14"/>
        <v>-121.89594822734946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6993000</v>
      </c>
      <c r="D21" s="92"/>
      <c r="E21" s="92">
        <f t="shared" si="8"/>
        <v>6993000</v>
      </c>
      <c r="F21" s="93">
        <v>6993000</v>
      </c>
      <c r="G21" s="94">
        <v>6993000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3554000</v>
      </c>
      <c r="C24" s="95">
        <f>SUM(C17:C23)</f>
        <v>6993000</v>
      </c>
      <c r="D24" s="95"/>
      <c r="E24" s="95">
        <f t="shared" si="8"/>
        <v>10547000</v>
      </c>
      <c r="F24" s="96">
        <f t="shared" ref="F24:O24" si="15">SUM(F17:F23)</f>
        <v>10547000</v>
      </c>
      <c r="G24" s="97">
        <f t="shared" si="15"/>
        <v>10547000</v>
      </c>
      <c r="H24" s="96">
        <f t="shared" si="15"/>
        <v>0</v>
      </c>
      <c r="I24" s="97">
        <f t="shared" si="15"/>
        <v>0</v>
      </c>
      <c r="J24" s="96">
        <f t="shared" si="15"/>
        <v>3474000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-4332182</v>
      </c>
      <c r="P24" s="96">
        <f t="shared" si="9"/>
        <v>3474000</v>
      </c>
      <c r="Q24" s="97">
        <f t="shared" si="10"/>
        <v>-4332182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32.93827628709586</v>
      </c>
      <c r="U24" s="54">
        <f>IF(($E24-$E19-$E23)   =0,0,($Q24   /($E24-$E19-$E23)   )*100)</f>
        <v>-41.07501659239594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1287000</v>
      </c>
      <c r="C32" s="92"/>
      <c r="D32" s="92"/>
      <c r="E32" s="92">
        <f>$B32      +$C32      +$D32</f>
        <v>1287000</v>
      </c>
      <c r="F32" s="93">
        <v>1287000</v>
      </c>
      <c r="G32" s="94">
        <v>1287000</v>
      </c>
      <c r="H32" s="93">
        <v>750000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750000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58.275058275058278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1287000</v>
      </c>
      <c r="C33" s="95">
        <f>C32</f>
        <v>0</v>
      </c>
      <c r="D33" s="95"/>
      <c r="E33" s="95">
        <f>$B33      +$C33      +$D33</f>
        <v>1287000</v>
      </c>
      <c r="F33" s="96">
        <f t="shared" ref="F33:O33" si="17">F32</f>
        <v>1287000</v>
      </c>
      <c r="G33" s="97">
        <f t="shared" si="17"/>
        <v>1287000</v>
      </c>
      <c r="H33" s="96">
        <f t="shared" si="17"/>
        <v>750000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750000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58.275058275058278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2286000</v>
      </c>
      <c r="C36" s="92">
        <v>1557000</v>
      </c>
      <c r="D36" s="92"/>
      <c r="E36" s="92">
        <f t="shared" si="18"/>
        <v>3843000</v>
      </c>
      <c r="F36" s="93">
        <v>3843000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2286000</v>
      </c>
      <c r="C40" s="95">
        <f>SUM(C35:C39)</f>
        <v>1557000</v>
      </c>
      <c r="D40" s="95"/>
      <c r="E40" s="95">
        <f t="shared" si="18"/>
        <v>3843000</v>
      </c>
      <c r="F40" s="96">
        <f t="shared" ref="F40:O40" si="25">SUM(F35:F39)</f>
        <v>3843000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10127000</v>
      </c>
      <c r="C67" s="104">
        <f>SUM(C9:C14,C17:C23,C26:C29,C32,C35:C39,C42:C52,C55:C58,C61:C65)</f>
        <v>8550000</v>
      </c>
      <c r="D67" s="104"/>
      <c r="E67" s="104">
        <f t="shared" si="35"/>
        <v>18677000</v>
      </c>
      <c r="F67" s="105">
        <f t="shared" ref="F67:O67" si="43">SUM(F9:F14,F17:F23,F26:F29,F32,F35:F39,F42:F52,F55:F58,F61:F65)</f>
        <v>18677000</v>
      </c>
      <c r="G67" s="106">
        <f t="shared" si="43"/>
        <v>14834000</v>
      </c>
      <c r="H67" s="105">
        <f t="shared" si="43"/>
        <v>936000</v>
      </c>
      <c r="I67" s="106">
        <f t="shared" si="43"/>
        <v>0</v>
      </c>
      <c r="J67" s="105">
        <f t="shared" si="43"/>
        <v>5689000</v>
      </c>
      <c r="K67" s="106">
        <f t="shared" si="43"/>
        <v>0</v>
      </c>
      <c r="L67" s="105">
        <f t="shared" si="43"/>
        <v>513000</v>
      </c>
      <c r="M67" s="106">
        <f t="shared" si="43"/>
        <v>0</v>
      </c>
      <c r="N67" s="105">
        <f t="shared" si="43"/>
        <v>0</v>
      </c>
      <c r="O67" s="106">
        <f t="shared" si="43"/>
        <v>-4332182</v>
      </c>
      <c r="P67" s="105">
        <f t="shared" si="36"/>
        <v>7138000</v>
      </c>
      <c r="Q67" s="106">
        <f t="shared" si="37"/>
        <v>-4332182</v>
      </c>
      <c r="R67" s="61">
        <f t="shared" si="38"/>
        <v>-100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48.119185654577322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-29.204408790616153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34036000</v>
      </c>
      <c r="C69" s="92">
        <v>-2276000</v>
      </c>
      <c r="D69" s="92"/>
      <c r="E69" s="92">
        <f>$B69      +$C69      +$D69</f>
        <v>31760000</v>
      </c>
      <c r="F69" s="93">
        <v>31760000</v>
      </c>
      <c r="G69" s="94">
        <v>31760000</v>
      </c>
      <c r="H69" s="93">
        <v>11517000</v>
      </c>
      <c r="I69" s="94"/>
      <c r="J69" s="93">
        <v>11315000</v>
      </c>
      <c r="K69" s="94"/>
      <c r="L69" s="93">
        <v>5793000</v>
      </c>
      <c r="M69" s="94"/>
      <c r="N69" s="93">
        <v>3135000</v>
      </c>
      <c r="O69" s="94">
        <v>2000000</v>
      </c>
      <c r="P69" s="93">
        <f>$H69      +$J69      +$L69      +$N69</f>
        <v>31760000</v>
      </c>
      <c r="Q69" s="94">
        <f>$I69      +$K69      +$M69      +$O69</f>
        <v>2000000</v>
      </c>
      <c r="R69" s="48">
        <f>IF(($L69      =0),0,((($N69      -$L69      )/$L69      )*100))</f>
        <v>-45.882962195753493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6.2972292191435768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34036000</v>
      </c>
      <c r="C71" s="101">
        <f>SUM(C69:C70)</f>
        <v>-2276000</v>
      </c>
      <c r="D71" s="101"/>
      <c r="E71" s="101">
        <f>$B71      +$C71      +$D71</f>
        <v>31760000</v>
      </c>
      <c r="F71" s="102">
        <f t="shared" ref="F71:O71" si="44">SUM(F69:F70)</f>
        <v>31760000</v>
      </c>
      <c r="G71" s="103">
        <f t="shared" si="44"/>
        <v>31760000</v>
      </c>
      <c r="H71" s="102">
        <f t="shared" si="44"/>
        <v>11517000</v>
      </c>
      <c r="I71" s="103">
        <f t="shared" si="44"/>
        <v>0</v>
      </c>
      <c r="J71" s="102">
        <f t="shared" si="44"/>
        <v>11315000</v>
      </c>
      <c r="K71" s="103">
        <f t="shared" si="44"/>
        <v>0</v>
      </c>
      <c r="L71" s="102">
        <f t="shared" si="44"/>
        <v>5793000</v>
      </c>
      <c r="M71" s="103">
        <f t="shared" si="44"/>
        <v>0</v>
      </c>
      <c r="N71" s="102">
        <f t="shared" si="44"/>
        <v>3135000</v>
      </c>
      <c r="O71" s="103">
        <f t="shared" si="44"/>
        <v>2000000</v>
      </c>
      <c r="P71" s="102">
        <f>$H71      +$J71      +$L71      +$N71</f>
        <v>31760000</v>
      </c>
      <c r="Q71" s="103">
        <f>$I71      +$K71      +$M71      +$O71</f>
        <v>2000000</v>
      </c>
      <c r="R71" s="57">
        <f>IF(($L71      =0),0,((($N71      -$L71      )/$L71      )*100))</f>
        <v>-45.882962195753493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6.2972292191435768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34036000</v>
      </c>
      <c r="C72" s="104">
        <f>SUM(C69:C70)</f>
        <v>-2276000</v>
      </c>
      <c r="D72" s="104"/>
      <c r="E72" s="104">
        <f>$B72      +$C72      +$D72</f>
        <v>31760000</v>
      </c>
      <c r="F72" s="105">
        <f t="shared" ref="F72:O72" si="45">SUM(F69:F70)</f>
        <v>31760000</v>
      </c>
      <c r="G72" s="106">
        <f t="shared" si="45"/>
        <v>31760000</v>
      </c>
      <c r="H72" s="105">
        <f t="shared" si="45"/>
        <v>11517000</v>
      </c>
      <c r="I72" s="106">
        <f t="shared" si="45"/>
        <v>0</v>
      </c>
      <c r="J72" s="105">
        <f t="shared" si="45"/>
        <v>11315000</v>
      </c>
      <c r="K72" s="106">
        <f t="shared" si="45"/>
        <v>0</v>
      </c>
      <c r="L72" s="105">
        <f t="shared" si="45"/>
        <v>5793000</v>
      </c>
      <c r="M72" s="106">
        <f t="shared" si="45"/>
        <v>0</v>
      </c>
      <c r="N72" s="105">
        <f t="shared" si="45"/>
        <v>3135000</v>
      </c>
      <c r="O72" s="106">
        <f t="shared" si="45"/>
        <v>2000000</v>
      </c>
      <c r="P72" s="105">
        <f>$H72      +$J72      +$L72      +$N72</f>
        <v>31760000</v>
      </c>
      <c r="Q72" s="106">
        <f>$I72      +$K72      +$M72      +$O72</f>
        <v>2000000</v>
      </c>
      <c r="R72" s="61">
        <f>IF(($L72      =0),0,((($N72      -$L72      )/$L72      )*100))</f>
        <v>-45.882962195753493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6.2972292191435768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44163000</v>
      </c>
      <c r="C73" s="104">
        <f>SUM(C9:C14,C17:C23,C26:C29,C32,C35:C39,C42:C52,C55:C58,C61:C65,C69:C70)</f>
        <v>6274000</v>
      </c>
      <c r="D73" s="104"/>
      <c r="E73" s="104">
        <f>$B73      +$C73      +$D73</f>
        <v>50437000</v>
      </c>
      <c r="F73" s="105">
        <f t="shared" ref="F73:O73" si="46">SUM(F9:F14,F17:F23,F26:F29,F32,F35:F39,F42:F52,F55:F58,F61:F65,F69:F70)</f>
        <v>50437000</v>
      </c>
      <c r="G73" s="106">
        <f t="shared" si="46"/>
        <v>46594000</v>
      </c>
      <c r="H73" s="105">
        <f t="shared" si="46"/>
        <v>12453000</v>
      </c>
      <c r="I73" s="106">
        <f t="shared" si="46"/>
        <v>0</v>
      </c>
      <c r="J73" s="105">
        <f t="shared" si="46"/>
        <v>17004000</v>
      </c>
      <c r="K73" s="106">
        <f t="shared" si="46"/>
        <v>0</v>
      </c>
      <c r="L73" s="105">
        <f t="shared" si="46"/>
        <v>6306000</v>
      </c>
      <c r="M73" s="106">
        <f t="shared" si="46"/>
        <v>0</v>
      </c>
      <c r="N73" s="105">
        <f t="shared" si="46"/>
        <v>3135000</v>
      </c>
      <c r="O73" s="106">
        <f t="shared" si="46"/>
        <v>-2332182</v>
      </c>
      <c r="P73" s="105">
        <f>$H73      +$J73      +$L73      +$N73</f>
        <v>38898000</v>
      </c>
      <c r="Q73" s="106">
        <f>$I73      +$K73      +$M73      +$O73</f>
        <v>-2332182</v>
      </c>
      <c r="R73" s="61">
        <f>IF(($L73      =0),0,((($N73      -$L73      )/$L73      )*100))</f>
        <v>-50.285442435775451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83.482851869339399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-5.0053268661201011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hDjFqUJNUj2JLL2GXA9e3PcJzIdT2KEhuM7EYd3FPz/dOgNxtZfRRqxVWmaWlpEjAwgzOXnol6AYtTwgE76ig==" saltValue="wPCa5mJMF+M/y64lAIYy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1049000</v>
      </c>
      <c r="I10" s="94">
        <v>1049530</v>
      </c>
      <c r="J10" s="93">
        <v>238000</v>
      </c>
      <c r="K10" s="94">
        <v>239147</v>
      </c>
      <c r="L10" s="93">
        <v>181000</v>
      </c>
      <c r="M10" s="94">
        <v>120254</v>
      </c>
      <c r="N10" s="93">
        <v>230000</v>
      </c>
      <c r="O10" s="94">
        <v>291069</v>
      </c>
      <c r="P10" s="93">
        <f t="shared" ref="P10:P15" si="1">$H10      +$J10      +$L10      +$N10</f>
        <v>1698000</v>
      </c>
      <c r="Q10" s="94">
        <f t="shared" ref="Q10:Q15" si="2">$I10      +$K10      +$M10      +$O10</f>
        <v>1700000</v>
      </c>
      <c r="R10" s="48">
        <f t="shared" ref="R10:R15" si="3">IF(($L10      =0),0,((($N10      -$L10      )/$L10      )*100))</f>
        <v>27.071823204419886</v>
      </c>
      <c r="S10" s="49">
        <f t="shared" ref="S10:S15" si="4">IF(($M10      =0),0,((($O10      -$M10      )/$M10      )*100))</f>
        <v>142.0451710546011</v>
      </c>
      <c r="T10" s="48">
        <f t="shared" ref="T10:T14" si="5">IF(($E10      =0),0,(($P10      /$E10      )*100))</f>
        <v>99.882352941176464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5000000</v>
      </c>
      <c r="C11" s="92">
        <v>-80000</v>
      </c>
      <c r="D11" s="92"/>
      <c r="E11" s="92">
        <f t="shared" si="0"/>
        <v>4920000</v>
      </c>
      <c r="F11" s="93">
        <v>4920000</v>
      </c>
      <c r="G11" s="94">
        <v>4920000</v>
      </c>
      <c r="H11" s="93">
        <v>1380000</v>
      </c>
      <c r="I11" s="94">
        <v>1031110</v>
      </c>
      <c r="J11" s="93">
        <v>886000</v>
      </c>
      <c r="K11" s="94">
        <v>1393114</v>
      </c>
      <c r="L11" s="93">
        <v>1288000</v>
      </c>
      <c r="M11" s="94">
        <v>659974</v>
      </c>
      <c r="N11" s="93">
        <v>1366000</v>
      </c>
      <c r="O11" s="94">
        <v>1835802</v>
      </c>
      <c r="P11" s="93">
        <f t="shared" si="1"/>
        <v>4920000</v>
      </c>
      <c r="Q11" s="94">
        <f t="shared" si="2"/>
        <v>4920000</v>
      </c>
      <c r="R11" s="48">
        <f t="shared" si="3"/>
        <v>6.0559006211180124</v>
      </c>
      <c r="S11" s="49">
        <f t="shared" si="4"/>
        <v>178.16277610936189</v>
      </c>
      <c r="T11" s="48">
        <f t="shared" si="5"/>
        <v>100</v>
      </c>
      <c r="U11" s="50">
        <f t="shared" si="6"/>
        <v>100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25000000</v>
      </c>
      <c r="C13" s="92"/>
      <c r="D13" s="92"/>
      <c r="E13" s="92">
        <f t="shared" si="0"/>
        <v>25000000</v>
      </c>
      <c r="F13" s="93">
        <v>25000000</v>
      </c>
      <c r="G13" s="94">
        <v>25000000</v>
      </c>
      <c r="H13" s="93">
        <v>1289000</v>
      </c>
      <c r="I13" s="94"/>
      <c r="J13" s="93"/>
      <c r="K13" s="94"/>
      <c r="L13" s="93"/>
      <c r="M13" s="94"/>
      <c r="N13" s="93">
        <v>19654000</v>
      </c>
      <c r="O13" s="94"/>
      <c r="P13" s="93">
        <f t="shared" si="1"/>
        <v>20943000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83.772000000000006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-793000</v>
      </c>
      <c r="D14" s="92"/>
      <c r="E14" s="92">
        <f t="shared" si="0"/>
        <v>1207000</v>
      </c>
      <c r="F14" s="93">
        <v>1207000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33700000</v>
      </c>
      <c r="C15" s="95">
        <f>SUM(C9:C14)</f>
        <v>-873000</v>
      </c>
      <c r="D15" s="95"/>
      <c r="E15" s="95">
        <f t="shared" si="0"/>
        <v>32827000</v>
      </c>
      <c r="F15" s="96">
        <f t="shared" ref="F15:O15" si="7">SUM(F9:F14)</f>
        <v>32827000</v>
      </c>
      <c r="G15" s="97">
        <f t="shared" si="7"/>
        <v>31620000</v>
      </c>
      <c r="H15" s="96">
        <f t="shared" si="7"/>
        <v>3718000</v>
      </c>
      <c r="I15" s="97">
        <f t="shared" si="7"/>
        <v>2080640</v>
      </c>
      <c r="J15" s="96">
        <f t="shared" si="7"/>
        <v>1124000</v>
      </c>
      <c r="K15" s="97">
        <f t="shared" si="7"/>
        <v>1632261</v>
      </c>
      <c r="L15" s="96">
        <f t="shared" si="7"/>
        <v>1469000</v>
      </c>
      <c r="M15" s="97">
        <f t="shared" si="7"/>
        <v>780228</v>
      </c>
      <c r="N15" s="96">
        <f t="shared" si="7"/>
        <v>21250000</v>
      </c>
      <c r="O15" s="97">
        <f t="shared" si="7"/>
        <v>2126871</v>
      </c>
      <c r="P15" s="96">
        <f t="shared" si="1"/>
        <v>27561000</v>
      </c>
      <c r="Q15" s="97">
        <f t="shared" si="2"/>
        <v>6620000</v>
      </c>
      <c r="R15" s="52">
        <f t="shared" si="3"/>
        <v>1346.5622872702518</v>
      </c>
      <c r="S15" s="53">
        <f t="shared" si="4"/>
        <v>172.59608729755917</v>
      </c>
      <c r="T15" s="52">
        <f>IF((SUM($E9:$E13))=0,0,(P15/(SUM($E9:$E13))*100))</f>
        <v>87.16318785578747</v>
      </c>
      <c r="U15" s="54">
        <f>IF((SUM($E9:$E13))=0,0,(Q15/(SUM($E9:$E13))*100))</f>
        <v>20.936116382036683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4488000</v>
      </c>
      <c r="C32" s="92">
        <v>-251000</v>
      </c>
      <c r="D32" s="92"/>
      <c r="E32" s="92">
        <f>$B32      +$C32      +$D32</f>
        <v>4237000</v>
      </c>
      <c r="F32" s="93">
        <v>4237000</v>
      </c>
      <c r="G32" s="94">
        <v>4237000</v>
      </c>
      <c r="H32" s="93">
        <v>1120000</v>
      </c>
      <c r="I32" s="94">
        <v>1120000</v>
      </c>
      <c r="J32" s="93">
        <v>2020000</v>
      </c>
      <c r="K32" s="94">
        <v>2020000</v>
      </c>
      <c r="L32" s="93">
        <v>1097000</v>
      </c>
      <c r="M32" s="94">
        <v>1095000</v>
      </c>
      <c r="N32" s="93"/>
      <c r="O32" s="94">
        <v>2000</v>
      </c>
      <c r="P32" s="93">
        <f>$H32      +$J32      +$L32      +$N32</f>
        <v>4237000</v>
      </c>
      <c r="Q32" s="94">
        <f>$I32      +$K32      +$M32      +$O32</f>
        <v>4237000</v>
      </c>
      <c r="R32" s="48">
        <f>IF(($L32      =0),0,((($N32      -$L32      )/$L32      )*100))</f>
        <v>-100</v>
      </c>
      <c r="S32" s="49">
        <f>IF(($M32      =0),0,((($O32      -$M32      )/$M32      )*100))</f>
        <v>-99.817351598173516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4488000</v>
      </c>
      <c r="C33" s="95">
        <f>C32</f>
        <v>-251000</v>
      </c>
      <c r="D33" s="95"/>
      <c r="E33" s="95">
        <f>$B33      +$C33      +$D33</f>
        <v>4237000</v>
      </c>
      <c r="F33" s="96">
        <f t="shared" ref="F33:O33" si="17">F32</f>
        <v>4237000</v>
      </c>
      <c r="G33" s="97">
        <f t="shared" si="17"/>
        <v>4237000</v>
      </c>
      <c r="H33" s="96">
        <f t="shared" si="17"/>
        <v>1120000</v>
      </c>
      <c r="I33" s="97">
        <f t="shared" si="17"/>
        <v>1120000</v>
      </c>
      <c r="J33" s="96">
        <f t="shared" si="17"/>
        <v>2020000</v>
      </c>
      <c r="K33" s="97">
        <f t="shared" si="17"/>
        <v>2020000</v>
      </c>
      <c r="L33" s="96">
        <f t="shared" si="17"/>
        <v>1097000</v>
      </c>
      <c r="M33" s="97">
        <f t="shared" si="17"/>
        <v>1095000</v>
      </c>
      <c r="N33" s="96">
        <f t="shared" si="17"/>
        <v>0</v>
      </c>
      <c r="O33" s="97">
        <f t="shared" si="17"/>
        <v>2000</v>
      </c>
      <c r="P33" s="96">
        <f>$H33      +$J33      +$L33      +$N33</f>
        <v>4237000</v>
      </c>
      <c r="Q33" s="97">
        <f>$I33      +$K33      +$M33      +$O33</f>
        <v>4237000</v>
      </c>
      <c r="R33" s="52">
        <f>IF(($L33      =0),0,((($N33      -$L33      )/$L33      )*100))</f>
        <v>-100</v>
      </c>
      <c r="S33" s="53">
        <f>IF(($M33      =0),0,((($O33      -$M33      )/$M33      )*100))</f>
        <v>-99.817351598173516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28200000</v>
      </c>
      <c r="C35" s="92"/>
      <c r="D35" s="92"/>
      <c r="E35" s="92">
        <f t="shared" ref="E35:E40" si="18">$B35      +$C35      +$D35</f>
        <v>28200000</v>
      </c>
      <c r="F35" s="93">
        <v>28200000</v>
      </c>
      <c r="G35" s="94">
        <v>28200000</v>
      </c>
      <c r="H35" s="93"/>
      <c r="I35" s="94"/>
      <c r="J35" s="93">
        <v>8348000</v>
      </c>
      <c r="K35" s="94">
        <v>13987055</v>
      </c>
      <c r="L35" s="93">
        <v>13004000</v>
      </c>
      <c r="M35" s="94">
        <v>5388359</v>
      </c>
      <c r="N35" s="93">
        <v>6848000</v>
      </c>
      <c r="O35" s="94">
        <v>8824586</v>
      </c>
      <c r="P35" s="93">
        <f t="shared" ref="P35:P40" si="19">$H35      +$J35      +$L35      +$N35</f>
        <v>28200000</v>
      </c>
      <c r="Q35" s="94">
        <f t="shared" ref="Q35:Q40" si="20">$I35      +$K35      +$M35      +$O35</f>
        <v>28200000</v>
      </c>
      <c r="R35" s="48">
        <f t="shared" ref="R35:R40" si="21">IF(($L35      =0),0,((($N35      -$L35      )/$L35      )*100))</f>
        <v>-47.339280221470318</v>
      </c>
      <c r="S35" s="49">
        <f t="shared" ref="S35:S40" si="22">IF(($M35      =0),0,((($O35      -$M35      )/$M35      )*100))</f>
        <v>63.771307739517724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44526000</v>
      </c>
      <c r="C36" s="92">
        <v>-10968000</v>
      </c>
      <c r="D36" s="92"/>
      <c r="E36" s="92">
        <f t="shared" si="18"/>
        <v>33558000</v>
      </c>
      <c r="F36" s="93">
        <v>33558000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72726000</v>
      </c>
      <c r="C40" s="95">
        <f>SUM(C35:C39)</f>
        <v>-10968000</v>
      </c>
      <c r="D40" s="95"/>
      <c r="E40" s="95">
        <f t="shared" si="18"/>
        <v>61758000</v>
      </c>
      <c r="F40" s="96">
        <f t="shared" ref="F40:O40" si="25">SUM(F35:F39)</f>
        <v>61758000</v>
      </c>
      <c r="G40" s="97">
        <f t="shared" si="25"/>
        <v>28200000</v>
      </c>
      <c r="H40" s="96">
        <f t="shared" si="25"/>
        <v>0</v>
      </c>
      <c r="I40" s="97">
        <f t="shared" si="25"/>
        <v>0</v>
      </c>
      <c r="J40" s="96">
        <f t="shared" si="25"/>
        <v>8348000</v>
      </c>
      <c r="K40" s="97">
        <f t="shared" si="25"/>
        <v>13987055</v>
      </c>
      <c r="L40" s="96">
        <f t="shared" si="25"/>
        <v>13004000</v>
      </c>
      <c r="M40" s="97">
        <f t="shared" si="25"/>
        <v>5388359</v>
      </c>
      <c r="N40" s="96">
        <f t="shared" si="25"/>
        <v>6848000</v>
      </c>
      <c r="O40" s="97">
        <f t="shared" si="25"/>
        <v>8824586</v>
      </c>
      <c r="P40" s="96">
        <f t="shared" si="19"/>
        <v>28200000</v>
      </c>
      <c r="Q40" s="97">
        <f t="shared" si="20"/>
        <v>28200000</v>
      </c>
      <c r="R40" s="52">
        <f t="shared" si="21"/>
        <v>-47.339280221470318</v>
      </c>
      <c r="S40" s="53">
        <f t="shared" si="22"/>
        <v>63.771307739517724</v>
      </c>
      <c r="T40" s="52">
        <f>IF((+$E35+$E38) =0,0,(P40   /(+$E35+$E38) )*100)</f>
        <v>100</v>
      </c>
      <c r="U40" s="54">
        <f>IF((+$E35+$E38) =0,0,(Q40   /(+$E35+$E38) )*100)</f>
        <v>100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110914000</v>
      </c>
      <c r="C67" s="104">
        <f>SUM(C9:C14,C17:C23,C26:C29,C32,C35:C39,C42:C52,C55:C58,C61:C65)</f>
        <v>-12092000</v>
      </c>
      <c r="D67" s="104"/>
      <c r="E67" s="104">
        <f t="shared" si="35"/>
        <v>98822000</v>
      </c>
      <c r="F67" s="105">
        <f t="shared" ref="F67:O67" si="43">SUM(F9:F14,F17:F23,F26:F29,F32,F35:F39,F42:F52,F55:F58,F61:F65)</f>
        <v>98822000</v>
      </c>
      <c r="G67" s="106">
        <f t="shared" si="43"/>
        <v>64057000</v>
      </c>
      <c r="H67" s="105">
        <f t="shared" si="43"/>
        <v>4838000</v>
      </c>
      <c r="I67" s="106">
        <f t="shared" si="43"/>
        <v>3200640</v>
      </c>
      <c r="J67" s="105">
        <f t="shared" si="43"/>
        <v>11492000</v>
      </c>
      <c r="K67" s="106">
        <f t="shared" si="43"/>
        <v>17639316</v>
      </c>
      <c r="L67" s="105">
        <f t="shared" si="43"/>
        <v>15570000</v>
      </c>
      <c r="M67" s="106">
        <f t="shared" si="43"/>
        <v>7263587</v>
      </c>
      <c r="N67" s="105">
        <f t="shared" si="43"/>
        <v>28098000</v>
      </c>
      <c r="O67" s="106">
        <f t="shared" si="43"/>
        <v>10953457</v>
      </c>
      <c r="P67" s="105">
        <f t="shared" si="36"/>
        <v>59998000</v>
      </c>
      <c r="Q67" s="106">
        <f t="shared" si="37"/>
        <v>39057000</v>
      </c>
      <c r="R67" s="61">
        <f t="shared" si="38"/>
        <v>80.462427745664741</v>
      </c>
      <c r="S67" s="62">
        <f t="shared" si="39"/>
        <v>50.799556747926331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93.663455984513789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60.972259081755311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119112000</v>
      </c>
      <c r="C69" s="92">
        <v>-7967000</v>
      </c>
      <c r="D69" s="92"/>
      <c r="E69" s="92">
        <f>$B69      +$C69      +$D69</f>
        <v>111145000</v>
      </c>
      <c r="F69" s="93">
        <v>111145000</v>
      </c>
      <c r="G69" s="94">
        <v>111145000</v>
      </c>
      <c r="H69" s="93">
        <v>30613000</v>
      </c>
      <c r="I69" s="94">
        <v>30612773</v>
      </c>
      <c r="J69" s="93">
        <v>27129000</v>
      </c>
      <c r="K69" s="94">
        <v>52363616</v>
      </c>
      <c r="L69" s="93">
        <v>32279000</v>
      </c>
      <c r="M69" s="94">
        <v>22847492</v>
      </c>
      <c r="N69" s="93">
        <v>21124000</v>
      </c>
      <c r="O69" s="94">
        <v>33320869</v>
      </c>
      <c r="P69" s="93">
        <f>$H69      +$J69      +$L69      +$N69</f>
        <v>111145000</v>
      </c>
      <c r="Q69" s="94">
        <f>$I69      +$K69      +$M69      +$O69</f>
        <v>139144750</v>
      </c>
      <c r="R69" s="48">
        <f>IF(($L69      =0),0,((($N69      -$L69      )/$L69      )*100))</f>
        <v>-34.558071811394406</v>
      </c>
      <c r="S69" s="49">
        <f>IF(($M69      =0),0,((($O69      -$M69      )/$M69      )*100))</f>
        <v>45.840379329162253</v>
      </c>
      <c r="T69" s="48">
        <f>IF(($E69      =0),0,(($P69      /$E69      )*100))</f>
        <v>100</v>
      </c>
      <c r="U69" s="50">
        <f>IF(($E69      =0),0,(($Q69      /$E69      )*100))</f>
        <v>125.19209141211931</v>
      </c>
      <c r="V69" s="93">
        <v>28000000</v>
      </c>
      <c r="W69" s="94">
        <v>28000000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119112000</v>
      </c>
      <c r="C71" s="101">
        <f>SUM(C69:C70)</f>
        <v>-7967000</v>
      </c>
      <c r="D71" s="101"/>
      <c r="E71" s="101">
        <f>$B71      +$C71      +$D71</f>
        <v>111145000</v>
      </c>
      <c r="F71" s="102">
        <f t="shared" ref="F71:O71" si="44">SUM(F69:F70)</f>
        <v>111145000</v>
      </c>
      <c r="G71" s="103">
        <f t="shared" si="44"/>
        <v>111145000</v>
      </c>
      <c r="H71" s="102">
        <f t="shared" si="44"/>
        <v>30613000</v>
      </c>
      <c r="I71" s="103">
        <f t="shared" si="44"/>
        <v>30612773</v>
      </c>
      <c r="J71" s="102">
        <f t="shared" si="44"/>
        <v>27129000</v>
      </c>
      <c r="K71" s="103">
        <f t="shared" si="44"/>
        <v>52363616</v>
      </c>
      <c r="L71" s="102">
        <f t="shared" si="44"/>
        <v>32279000</v>
      </c>
      <c r="M71" s="103">
        <f t="shared" si="44"/>
        <v>22847492</v>
      </c>
      <c r="N71" s="102">
        <f t="shared" si="44"/>
        <v>21124000</v>
      </c>
      <c r="O71" s="103">
        <f t="shared" si="44"/>
        <v>33320869</v>
      </c>
      <c r="P71" s="102">
        <f>$H71      +$J71      +$L71      +$N71</f>
        <v>111145000</v>
      </c>
      <c r="Q71" s="103">
        <f>$I71      +$K71      +$M71      +$O71</f>
        <v>139144750</v>
      </c>
      <c r="R71" s="57">
        <f>IF(($L71      =0),0,((($N71      -$L71      )/$L71      )*100))</f>
        <v>-34.558071811394406</v>
      </c>
      <c r="S71" s="58">
        <f>IF(($M71      =0),0,((($O71      -$M71      )/$M71      )*100))</f>
        <v>45.840379329162253</v>
      </c>
      <c r="T71" s="57">
        <f>IF(($E69      =0),0,(($P69      /$E69      )*100))</f>
        <v>100</v>
      </c>
      <c r="U71" s="59">
        <f>IF($E69   =0,0,($Q69   /$E69 )*100)</f>
        <v>125.19209141211931</v>
      </c>
      <c r="V71" s="102">
        <f>SUM(V69:V70)</f>
        <v>28000000</v>
      </c>
      <c r="W71" s="103">
        <f>SUM(W69:W70)</f>
        <v>28000000</v>
      </c>
    </row>
    <row r="72" spans="1:23" ht="12.95" customHeight="1" x14ac:dyDescent="0.2">
      <c r="A72" s="60" t="s">
        <v>87</v>
      </c>
      <c r="B72" s="104">
        <f>SUM(B69:B70)</f>
        <v>119112000</v>
      </c>
      <c r="C72" s="104">
        <f>SUM(C69:C70)</f>
        <v>-7967000</v>
      </c>
      <c r="D72" s="104"/>
      <c r="E72" s="104">
        <f>$B72      +$C72      +$D72</f>
        <v>111145000</v>
      </c>
      <c r="F72" s="105">
        <f t="shared" ref="F72:O72" si="45">SUM(F69:F70)</f>
        <v>111145000</v>
      </c>
      <c r="G72" s="106">
        <f t="shared" si="45"/>
        <v>111145000</v>
      </c>
      <c r="H72" s="105">
        <f t="shared" si="45"/>
        <v>30613000</v>
      </c>
      <c r="I72" s="106">
        <f t="shared" si="45"/>
        <v>30612773</v>
      </c>
      <c r="J72" s="105">
        <f t="shared" si="45"/>
        <v>27129000</v>
      </c>
      <c r="K72" s="106">
        <f t="shared" si="45"/>
        <v>52363616</v>
      </c>
      <c r="L72" s="105">
        <f t="shared" si="45"/>
        <v>32279000</v>
      </c>
      <c r="M72" s="106">
        <f t="shared" si="45"/>
        <v>22847492</v>
      </c>
      <c r="N72" s="105">
        <f t="shared" si="45"/>
        <v>21124000</v>
      </c>
      <c r="O72" s="106">
        <f t="shared" si="45"/>
        <v>33320869</v>
      </c>
      <c r="P72" s="105">
        <f>$H72      +$J72      +$L72      +$N72</f>
        <v>111145000</v>
      </c>
      <c r="Q72" s="106">
        <f>$I72      +$K72      +$M72      +$O72</f>
        <v>139144750</v>
      </c>
      <c r="R72" s="61">
        <f>IF(($L72      =0),0,((($N72      -$L72      )/$L72      )*100))</f>
        <v>-34.558071811394406</v>
      </c>
      <c r="S72" s="62">
        <f>IF(($M72      =0),0,((($O72      -$M72      )/$M72      )*100))</f>
        <v>45.840379329162253</v>
      </c>
      <c r="T72" s="61">
        <f>IF(($E69      =0),0,(($P69      /$E69      )*100))</f>
        <v>100</v>
      </c>
      <c r="U72" s="65">
        <f>IF($E69   =0,0,($Q69   /$E69 )*100)</f>
        <v>125.19209141211931</v>
      </c>
      <c r="V72" s="105">
        <f>SUM(V69:V70)</f>
        <v>28000000</v>
      </c>
      <c r="W72" s="106">
        <f>SUM(W69:W70)</f>
        <v>28000000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230026000</v>
      </c>
      <c r="C73" s="104">
        <f>SUM(C9:C14,C17:C23,C26:C29,C32,C35:C39,C42:C52,C55:C58,C61:C65,C69:C70)</f>
        <v>-20059000</v>
      </c>
      <c r="D73" s="104"/>
      <c r="E73" s="104">
        <f>$B73      +$C73      +$D73</f>
        <v>209967000</v>
      </c>
      <c r="F73" s="105">
        <f t="shared" ref="F73:O73" si="46">SUM(F9:F14,F17:F23,F26:F29,F32,F35:F39,F42:F52,F55:F58,F61:F65,F69:F70)</f>
        <v>209967000</v>
      </c>
      <c r="G73" s="106">
        <f t="shared" si="46"/>
        <v>175202000</v>
      </c>
      <c r="H73" s="105">
        <f t="shared" si="46"/>
        <v>35451000</v>
      </c>
      <c r="I73" s="106">
        <f t="shared" si="46"/>
        <v>33813413</v>
      </c>
      <c r="J73" s="105">
        <f t="shared" si="46"/>
        <v>38621000</v>
      </c>
      <c r="K73" s="106">
        <f t="shared" si="46"/>
        <v>70002932</v>
      </c>
      <c r="L73" s="105">
        <f t="shared" si="46"/>
        <v>47849000</v>
      </c>
      <c r="M73" s="106">
        <f t="shared" si="46"/>
        <v>30111079</v>
      </c>
      <c r="N73" s="105">
        <f t="shared" si="46"/>
        <v>49222000</v>
      </c>
      <c r="O73" s="106">
        <f t="shared" si="46"/>
        <v>44274326</v>
      </c>
      <c r="P73" s="105">
        <f>$H73      +$J73      +$L73      +$N73</f>
        <v>171143000</v>
      </c>
      <c r="Q73" s="106">
        <f>$I73      +$K73      +$M73      +$O73</f>
        <v>178201750</v>
      </c>
      <c r="R73" s="61">
        <f>IF(($L73      =0),0,((($N73      -$L73      )/$L73      )*100))</f>
        <v>2.8694434575435221</v>
      </c>
      <c r="S73" s="62">
        <f>IF(($M73      =0),0,((($O73      -$M73      )/$M73      )*100))</f>
        <v>47.036663814006793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97.683245625049935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101.71216652777937</v>
      </c>
      <c r="V73" s="105">
        <f>SUM(V9:V14,V17:V23,V26:V29,V32,V35:V39,V42:V52,V55:V58,V61:V65,V69:V70)</f>
        <v>28000000</v>
      </c>
      <c r="W73" s="106">
        <f>SUM(W9:W14,W17:W23,W26:W29,W32,W35:W39,W42:W52,W55:W58,W61:W65,W69:W70)</f>
        <v>28000000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140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144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145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146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147</v>
      </c>
    </row>
    <row r="117" spans="1:23" x14ac:dyDescent="0.2">
      <c r="A117" s="29" t="s">
        <v>148</v>
      </c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152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+Y9B+PAZa3Raw9DZQCi94NEGXZ7KoJB4GyQGljLNSzV+asP+vNwyTMpN3v3bsLpCla4OBZGPSGTLg8NXv3Dmg==" saltValue="pFGMDm/2Mdd9WCVeDjnWB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73A913-B345-463D-BA38-D8DAF03AC447}"/>
</file>

<file path=customXml/itemProps2.xml><?xml version="1.0" encoding="utf-8"?>
<ds:datastoreItem xmlns:ds="http://schemas.openxmlformats.org/officeDocument/2006/customXml" ds:itemID="{1F16191D-BDF5-479F-83EE-9D6A8D16B307}"/>
</file>

<file path=customXml/itemProps3.xml><?xml version="1.0" encoding="utf-8"?>
<ds:datastoreItem xmlns:ds="http://schemas.openxmlformats.org/officeDocument/2006/customXml" ds:itemID="{0AB0897F-EBF7-461B-A0ED-D2A377A89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Summary</vt:lpstr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2024-08-13T05:28:22Z</dcterms:created>
  <dcterms:modified xsi:type="dcterms:W3CDTF">2024-08-13T05:38:10Z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