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E1FD431E-A6B2-43F2-8461-209876D30A6A}" xr6:coauthVersionLast="47" xr6:coauthVersionMax="47" xr10:uidLastSave="{00000000-0000-0000-0000-000000000000}"/>
  <workbookProtection workbookAlgorithmName="SHA-512" workbookHashValue="lbSGNsmo2rEwQ/IMAUYORdqor0jd9+iYj2f0sz4FloSMHJs3sreKqq/t9qsyTZm4ac4IqvhoUQU+BWC3wKYoMw==" workbookSaltValue="K4qYwgXJYLyZrLOU3TTGxg==" workbookSpinCount="100000" lockStructure="1"/>
  <bookViews>
    <workbookView xWindow="32220" yWindow="3420" windowWidth="21600" windowHeight="11835" xr2:uid="{00000000-000D-0000-FFFF-FFFF00000000}"/>
  </bookViews>
  <sheets>
    <sheet name="Summary" sheetId="1" r:id="rId1"/>
    <sheet name="NC451" sheetId="2" r:id="rId2"/>
    <sheet name="NC452" sheetId="3" r:id="rId3"/>
    <sheet name="NC453" sheetId="4" r:id="rId4"/>
    <sheet name="DC45" sheetId="5" r:id="rId5"/>
    <sheet name="NC061" sheetId="6" r:id="rId6"/>
    <sheet name="NC062" sheetId="7" r:id="rId7"/>
    <sheet name="NC064" sheetId="8" r:id="rId8"/>
    <sheet name="NC065" sheetId="9" r:id="rId9"/>
    <sheet name="NC066" sheetId="10" r:id="rId10"/>
    <sheet name="NC067" sheetId="11" r:id="rId11"/>
    <sheet name="DC6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DC7" sheetId="21" r:id="rId21"/>
    <sheet name="NC082" sheetId="22" r:id="rId22"/>
    <sheet name="NC084" sheetId="23" r:id="rId23"/>
    <sheet name="NC085" sheetId="24" r:id="rId24"/>
    <sheet name="NC086" sheetId="25" r:id="rId25"/>
    <sheet name="NC087" sheetId="26" r:id="rId26"/>
    <sheet name="DC8" sheetId="27" r:id="rId27"/>
    <sheet name="NC091" sheetId="28" r:id="rId28"/>
    <sheet name="NC092" sheetId="29" r:id="rId29"/>
    <sheet name="NC093" sheetId="30" r:id="rId30"/>
    <sheet name="NC094" sheetId="31" r:id="rId31"/>
    <sheet name="DC9" sheetId="32" r:id="rId32"/>
  </sheets>
  <definedNames>
    <definedName name="_xlnm.Print_Area" localSheetId="4">'DC45'!$A$1:$X$128</definedName>
    <definedName name="_xlnm.Print_Area" localSheetId="11">'DC6'!$A$1:$X$128</definedName>
    <definedName name="_xlnm.Print_Area" localSheetId="20">'DC7'!$A$1:$X$128</definedName>
    <definedName name="_xlnm.Print_Area" localSheetId="26">'DC8'!$A$1:$X$128</definedName>
    <definedName name="_xlnm.Print_Area" localSheetId="31">'DC9'!$A$1:$X$128</definedName>
    <definedName name="_xlnm.Print_Area" localSheetId="5">'NC061'!$A$1:$X$128</definedName>
    <definedName name="_xlnm.Print_Area" localSheetId="6">'NC062'!$A$1:$X$128</definedName>
    <definedName name="_xlnm.Print_Area" localSheetId="7">'NC064'!$A$1:$X$128</definedName>
    <definedName name="_xlnm.Print_Area" localSheetId="8">'NC065'!$A$1:$X$128</definedName>
    <definedName name="_xlnm.Print_Area" localSheetId="9">'NC066'!$A$1:$X$128</definedName>
    <definedName name="_xlnm.Print_Area" localSheetId="10">'NC067'!$A$1:$X$128</definedName>
    <definedName name="_xlnm.Print_Area" localSheetId="12">'NC071'!$A$1:$X$128</definedName>
    <definedName name="_xlnm.Print_Area" localSheetId="13">'NC072'!$A$1:$X$128</definedName>
    <definedName name="_xlnm.Print_Area" localSheetId="14">'NC073'!$A$1:$X$128</definedName>
    <definedName name="_xlnm.Print_Area" localSheetId="15">'NC074'!$A$1:$X$128</definedName>
    <definedName name="_xlnm.Print_Area" localSheetId="16">'NC075'!$A$1:$X$128</definedName>
    <definedName name="_xlnm.Print_Area" localSheetId="17">'NC076'!$A$1:$X$128</definedName>
    <definedName name="_xlnm.Print_Area" localSheetId="18">'NC077'!$A$1:$X$128</definedName>
    <definedName name="_xlnm.Print_Area" localSheetId="19">'NC078'!$A$1:$X$128</definedName>
    <definedName name="_xlnm.Print_Area" localSheetId="21">'NC082'!$A$1:$X$128</definedName>
    <definedName name="_xlnm.Print_Area" localSheetId="22">'NC084'!$A$1:$X$128</definedName>
    <definedName name="_xlnm.Print_Area" localSheetId="23">'NC085'!$A$1:$X$128</definedName>
    <definedName name="_xlnm.Print_Area" localSheetId="24">'NC086'!$A$1:$X$128</definedName>
    <definedName name="_xlnm.Print_Area" localSheetId="25">'NC087'!$A$1:$X$128</definedName>
    <definedName name="_xlnm.Print_Area" localSheetId="27">'NC091'!$A$1:$X$128</definedName>
    <definedName name="_xlnm.Print_Area" localSheetId="28">'NC092'!$A$1:$X$128</definedName>
    <definedName name="_xlnm.Print_Area" localSheetId="29">'NC093'!$A$1:$X$128</definedName>
    <definedName name="_xlnm.Print_Area" localSheetId="30">'NC094'!$A$1:$X$128</definedName>
    <definedName name="_xlnm.Print_Area" localSheetId="1">'NC451'!$A$1:$X$128</definedName>
    <definedName name="_xlnm.Print_Area" localSheetId="2">'NC452'!$A$1:$X$128</definedName>
    <definedName name="_xlnm.Print_Area" localSheetId="3">'NC453'!$A$1:$X$128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T110" i="2"/>
  <c r="S110" i="2"/>
  <c r="R110" i="2"/>
  <c r="E110" i="2"/>
  <c r="U110" i="2" s="1"/>
  <c r="S109" i="2"/>
  <c r="R109" i="2"/>
  <c r="E109" i="2"/>
  <c r="T109" i="2" s="1"/>
  <c r="S108" i="2"/>
  <c r="R108" i="2"/>
  <c r="E108" i="2"/>
  <c r="T108" i="2" s="1"/>
  <c r="S107" i="2"/>
  <c r="R107" i="2"/>
  <c r="E107" i="2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T101" i="2" s="1"/>
  <c r="S100" i="2"/>
  <c r="R100" i="2"/>
  <c r="E100" i="2"/>
  <c r="U100" i="2" s="1"/>
  <c r="S99" i="2"/>
  <c r="R99" i="2"/>
  <c r="E99" i="2"/>
  <c r="S98" i="2"/>
  <c r="R98" i="2"/>
  <c r="E98" i="2"/>
  <c r="U98" i="2" s="1"/>
  <c r="S97" i="2"/>
  <c r="R97" i="2"/>
  <c r="E97" i="2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H113" i="3"/>
  <c r="U112" i="3"/>
  <c r="T112" i="3"/>
  <c r="S112" i="3"/>
  <c r="R112" i="3"/>
  <c r="S111" i="3"/>
  <c r="R111" i="3"/>
  <c r="E111" i="3"/>
  <c r="U111" i="3" s="1"/>
  <c r="U110" i="3"/>
  <c r="S110" i="3"/>
  <c r="R110" i="3"/>
  <c r="E110" i="3"/>
  <c r="T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T103" i="3" s="1"/>
  <c r="U102" i="3"/>
  <c r="S102" i="3"/>
  <c r="R102" i="3"/>
  <c r="E102" i="3"/>
  <c r="T102" i="3" s="1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W96" i="3"/>
  <c r="W113" i="3" s="1"/>
  <c r="V96" i="3"/>
  <c r="V113" i="3" s="1"/>
  <c r="M96" i="3"/>
  <c r="S96" i="3" s="1"/>
  <c r="L96" i="3"/>
  <c r="R96" i="3" s="1"/>
  <c r="K96" i="3"/>
  <c r="K113" i="3" s="1"/>
  <c r="J96" i="3"/>
  <c r="J113" i="3" s="1"/>
  <c r="I96" i="3"/>
  <c r="I113" i="3" s="1"/>
  <c r="H96" i="3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T111" i="4" s="1"/>
  <c r="U110" i="4"/>
  <c r="T110" i="4"/>
  <c r="S110" i="4"/>
  <c r="R110" i="4"/>
  <c r="E110" i="4"/>
  <c r="S109" i="4"/>
  <c r="R109" i="4"/>
  <c r="E109" i="4"/>
  <c r="U109" i="4" s="1"/>
  <c r="S108" i="4"/>
  <c r="R108" i="4"/>
  <c r="E108" i="4"/>
  <c r="S107" i="4"/>
  <c r="R107" i="4"/>
  <c r="E107" i="4"/>
  <c r="U107" i="4" s="1"/>
  <c r="S106" i="4"/>
  <c r="R106" i="4"/>
  <c r="E106" i="4"/>
  <c r="U106" i="4" s="1"/>
  <c r="U105" i="4"/>
  <c r="S105" i="4"/>
  <c r="R105" i="4"/>
  <c r="E105" i="4"/>
  <c r="T105" i="4" s="1"/>
  <c r="S104" i="4"/>
  <c r="R104" i="4"/>
  <c r="E104" i="4"/>
  <c r="U104" i="4" s="1"/>
  <c r="U103" i="4"/>
  <c r="S103" i="4"/>
  <c r="R103" i="4"/>
  <c r="E103" i="4"/>
  <c r="T103" i="4" s="1"/>
  <c r="S102" i="4"/>
  <c r="R102" i="4"/>
  <c r="E102" i="4"/>
  <c r="S101" i="4"/>
  <c r="R101" i="4"/>
  <c r="E101" i="4"/>
  <c r="U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W96" i="4"/>
  <c r="W113" i="4" s="1"/>
  <c r="V96" i="4"/>
  <c r="V113" i="4" s="1"/>
  <c r="M96" i="4"/>
  <c r="S96" i="4" s="1"/>
  <c r="L96" i="4"/>
  <c r="L113" i="4" s="1"/>
  <c r="R113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U111" i="5" s="1"/>
  <c r="S110" i="5"/>
  <c r="R110" i="5"/>
  <c r="E110" i="5"/>
  <c r="U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S105" i="5"/>
  <c r="R105" i="5"/>
  <c r="E105" i="5"/>
  <c r="T105" i="5" s="1"/>
  <c r="S104" i="5"/>
  <c r="R104" i="5"/>
  <c r="E104" i="5"/>
  <c r="T104" i="5" s="1"/>
  <c r="S103" i="5"/>
  <c r="R103" i="5"/>
  <c r="E103" i="5"/>
  <c r="T103" i="5" s="1"/>
  <c r="S102" i="5"/>
  <c r="R102" i="5"/>
  <c r="E102" i="5"/>
  <c r="U102" i="5" s="1"/>
  <c r="S101" i="5"/>
  <c r="R101" i="5"/>
  <c r="E101" i="5"/>
  <c r="U101" i="5" s="1"/>
  <c r="S100" i="5"/>
  <c r="R100" i="5"/>
  <c r="E100" i="5"/>
  <c r="S99" i="5"/>
  <c r="R99" i="5"/>
  <c r="E99" i="5"/>
  <c r="U99" i="5" s="1"/>
  <c r="S98" i="5"/>
  <c r="R98" i="5"/>
  <c r="E98" i="5"/>
  <c r="T98" i="5" s="1"/>
  <c r="T97" i="5"/>
  <c r="S97" i="5"/>
  <c r="R97" i="5"/>
  <c r="E97" i="5"/>
  <c r="U97" i="5" s="1"/>
  <c r="W96" i="5"/>
  <c r="W113" i="5" s="1"/>
  <c r="V96" i="5"/>
  <c r="V113" i="5" s="1"/>
  <c r="M96" i="5"/>
  <c r="M113" i="5" s="1"/>
  <c r="S113" i="5" s="1"/>
  <c r="L96" i="5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U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U111" i="6" s="1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U107" i="6"/>
  <c r="S107" i="6"/>
  <c r="R107" i="6"/>
  <c r="E107" i="6"/>
  <c r="T107" i="6" s="1"/>
  <c r="S106" i="6"/>
  <c r="R106" i="6"/>
  <c r="E106" i="6"/>
  <c r="S105" i="6"/>
  <c r="R105" i="6"/>
  <c r="E105" i="6"/>
  <c r="T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T97" i="6" s="1"/>
  <c r="W96" i="6"/>
  <c r="W113" i="6" s="1"/>
  <c r="V96" i="6"/>
  <c r="V113" i="6" s="1"/>
  <c r="M96" i="6"/>
  <c r="S96" i="6" s="1"/>
  <c r="L96" i="6"/>
  <c r="R96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R114" i="7"/>
  <c r="Q114" i="7"/>
  <c r="P114" i="7"/>
  <c r="O114" i="7"/>
  <c r="N114" i="7"/>
  <c r="M114" i="7"/>
  <c r="S114" i="7" s="1"/>
  <c r="L114" i="7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T108" i="7" s="1"/>
  <c r="U107" i="7"/>
  <c r="S107" i="7"/>
  <c r="R107" i="7"/>
  <c r="E107" i="7"/>
  <c r="T107" i="7" s="1"/>
  <c r="S106" i="7"/>
  <c r="R106" i="7"/>
  <c r="E106" i="7"/>
  <c r="T106" i="7" s="1"/>
  <c r="S105" i="7"/>
  <c r="R105" i="7"/>
  <c r="E105" i="7"/>
  <c r="S104" i="7"/>
  <c r="R104" i="7"/>
  <c r="E104" i="7"/>
  <c r="U104" i="7" s="1"/>
  <c r="S103" i="7"/>
  <c r="R103" i="7"/>
  <c r="E103" i="7"/>
  <c r="U103" i="7" s="1"/>
  <c r="S102" i="7"/>
  <c r="R102" i="7"/>
  <c r="E102" i="7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W96" i="7"/>
  <c r="W113" i="7" s="1"/>
  <c r="V96" i="7"/>
  <c r="V113" i="7" s="1"/>
  <c r="M96" i="7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S110" i="8"/>
  <c r="R110" i="8"/>
  <c r="E110" i="8"/>
  <c r="U109" i="8"/>
  <c r="S109" i="8"/>
  <c r="R109" i="8"/>
  <c r="E109" i="8"/>
  <c r="T109" i="8" s="1"/>
  <c r="S108" i="8"/>
  <c r="R108" i="8"/>
  <c r="E108" i="8"/>
  <c r="U108" i="8" s="1"/>
  <c r="U107" i="8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S102" i="8"/>
  <c r="R102" i="8"/>
  <c r="E102" i="8"/>
  <c r="S101" i="8"/>
  <c r="R101" i="8"/>
  <c r="E101" i="8"/>
  <c r="T101" i="8" s="1"/>
  <c r="S100" i="8"/>
  <c r="R100" i="8"/>
  <c r="E100" i="8"/>
  <c r="U100" i="8" s="1"/>
  <c r="S99" i="8"/>
  <c r="R99" i="8"/>
  <c r="E99" i="8"/>
  <c r="T99" i="8" s="1"/>
  <c r="T98" i="8"/>
  <c r="S98" i="8"/>
  <c r="R98" i="8"/>
  <c r="E98" i="8"/>
  <c r="U98" i="8" s="1"/>
  <c r="S97" i="8"/>
  <c r="R97" i="8"/>
  <c r="E97" i="8"/>
  <c r="U97" i="8" s="1"/>
  <c r="W96" i="8"/>
  <c r="W113" i="8" s="1"/>
  <c r="V96" i="8"/>
  <c r="V113" i="8" s="1"/>
  <c r="M96" i="8"/>
  <c r="S96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B113" i="9"/>
  <c r="U112" i="9"/>
  <c r="T112" i="9"/>
  <c r="S112" i="9"/>
  <c r="R112" i="9"/>
  <c r="S111" i="9"/>
  <c r="R111" i="9"/>
  <c r="E111" i="9"/>
  <c r="U111" i="9" s="1"/>
  <c r="U110" i="9"/>
  <c r="S110" i="9"/>
  <c r="R110" i="9"/>
  <c r="E110" i="9"/>
  <c r="T110" i="9" s="1"/>
  <c r="S109" i="9"/>
  <c r="R109" i="9"/>
  <c r="E109" i="9"/>
  <c r="S108" i="9"/>
  <c r="R108" i="9"/>
  <c r="E108" i="9"/>
  <c r="T108" i="9" s="1"/>
  <c r="S107" i="9"/>
  <c r="R107" i="9"/>
  <c r="E107" i="9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T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W96" i="9"/>
  <c r="W113" i="9" s="1"/>
  <c r="V96" i="9"/>
  <c r="V113" i="9" s="1"/>
  <c r="M96" i="9"/>
  <c r="M113" i="9" s="1"/>
  <c r="S113" i="9" s="1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W114" i="10"/>
  <c r="V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T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T111" i="10" s="1"/>
  <c r="U110" i="10"/>
  <c r="T110" i="10"/>
  <c r="S110" i="10"/>
  <c r="R110" i="10"/>
  <c r="E110" i="10"/>
  <c r="S109" i="10"/>
  <c r="R109" i="10"/>
  <c r="E109" i="10"/>
  <c r="U108" i="10"/>
  <c r="T108" i="10"/>
  <c r="S108" i="10"/>
  <c r="R108" i="10"/>
  <c r="E108" i="10"/>
  <c r="S107" i="10"/>
  <c r="R107" i="10"/>
  <c r="E107" i="10"/>
  <c r="U107" i="10" s="1"/>
  <c r="S106" i="10"/>
  <c r="R106" i="10"/>
  <c r="E106" i="10"/>
  <c r="U106" i="10" s="1"/>
  <c r="S105" i="10"/>
  <c r="R105" i="10"/>
  <c r="E105" i="10"/>
  <c r="S104" i="10"/>
  <c r="R104" i="10"/>
  <c r="E104" i="10"/>
  <c r="U104" i="10" s="1"/>
  <c r="S103" i="10"/>
  <c r="R103" i="10"/>
  <c r="E103" i="10"/>
  <c r="S102" i="10"/>
  <c r="R102" i="10"/>
  <c r="E102" i="10"/>
  <c r="T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W96" i="10"/>
  <c r="W113" i="10" s="1"/>
  <c r="V96" i="10"/>
  <c r="V113" i="10" s="1"/>
  <c r="M96" i="10"/>
  <c r="M113" i="10" s="1"/>
  <c r="S113" i="10" s="1"/>
  <c r="L96" i="10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U111" i="11" s="1"/>
  <c r="S110" i="11"/>
  <c r="R110" i="11"/>
  <c r="E110" i="11"/>
  <c r="T110" i="11" s="1"/>
  <c r="S109" i="11"/>
  <c r="R109" i="11"/>
  <c r="E109" i="11"/>
  <c r="U109" i="11" s="1"/>
  <c r="S108" i="11"/>
  <c r="R108" i="11"/>
  <c r="E108" i="1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T102" i="11" s="1"/>
  <c r="S101" i="11"/>
  <c r="R101" i="11"/>
  <c r="E101" i="11"/>
  <c r="U101" i="11" s="1"/>
  <c r="S100" i="11"/>
  <c r="R100" i="11"/>
  <c r="E100" i="1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W96" i="11"/>
  <c r="W113" i="11" s="1"/>
  <c r="V96" i="11"/>
  <c r="V113" i="11" s="1"/>
  <c r="M96" i="11"/>
  <c r="L96" i="11"/>
  <c r="L113" i="11" s="1"/>
  <c r="R113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U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1" i="12" s="1"/>
  <c r="S110" i="12"/>
  <c r="R110" i="12"/>
  <c r="E110" i="12"/>
  <c r="U110" i="12" s="1"/>
  <c r="S109" i="12"/>
  <c r="R109" i="12"/>
  <c r="E109" i="12"/>
  <c r="S108" i="12"/>
  <c r="R108" i="12"/>
  <c r="E108" i="12"/>
  <c r="U108" i="12" s="1"/>
  <c r="S107" i="12"/>
  <c r="R107" i="12"/>
  <c r="E107" i="12"/>
  <c r="T107" i="12" s="1"/>
  <c r="S106" i="12"/>
  <c r="R106" i="12"/>
  <c r="E106" i="12"/>
  <c r="S105" i="12"/>
  <c r="R105" i="12"/>
  <c r="E105" i="12"/>
  <c r="T105" i="12" s="1"/>
  <c r="S104" i="12"/>
  <c r="R104" i="12"/>
  <c r="E104" i="12"/>
  <c r="S103" i="12"/>
  <c r="R103" i="12"/>
  <c r="E103" i="12"/>
  <c r="T103" i="12" s="1"/>
  <c r="S102" i="12"/>
  <c r="R102" i="12"/>
  <c r="E102" i="12"/>
  <c r="U102" i="12" s="1"/>
  <c r="S101" i="12"/>
  <c r="R101" i="12"/>
  <c r="E101" i="12"/>
  <c r="S100" i="12"/>
  <c r="R100" i="12"/>
  <c r="E100" i="12"/>
  <c r="S99" i="12"/>
  <c r="R99" i="12"/>
  <c r="E99" i="12"/>
  <c r="S98" i="12"/>
  <c r="R98" i="12"/>
  <c r="E98" i="12"/>
  <c r="U98" i="12" s="1"/>
  <c r="S97" i="12"/>
  <c r="R97" i="12"/>
  <c r="E97" i="12"/>
  <c r="W96" i="12"/>
  <c r="W113" i="12" s="1"/>
  <c r="V96" i="12"/>
  <c r="V113" i="12" s="1"/>
  <c r="M96" i="12"/>
  <c r="S96" i="12" s="1"/>
  <c r="L96" i="12"/>
  <c r="L113" i="12" s="1"/>
  <c r="R113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S114" i="13"/>
  <c r="Q114" i="13"/>
  <c r="P114" i="13"/>
  <c r="O114" i="13"/>
  <c r="N114" i="13"/>
  <c r="M114" i="13"/>
  <c r="L114" i="13"/>
  <c r="R114" i="13" s="1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U111" i="13"/>
  <c r="S111" i="13"/>
  <c r="R111" i="13"/>
  <c r="E111" i="13"/>
  <c r="T111" i="13" s="1"/>
  <c r="S110" i="13"/>
  <c r="R110" i="13"/>
  <c r="E110" i="13"/>
  <c r="S109" i="13"/>
  <c r="R109" i="13"/>
  <c r="E109" i="13"/>
  <c r="S108" i="13"/>
  <c r="R108" i="13"/>
  <c r="E108" i="13"/>
  <c r="T108" i="13" s="1"/>
  <c r="S107" i="13"/>
  <c r="R107" i="13"/>
  <c r="E107" i="13"/>
  <c r="U107" i="13" s="1"/>
  <c r="S106" i="13"/>
  <c r="R106" i="13"/>
  <c r="E106" i="13"/>
  <c r="T106" i="13" s="1"/>
  <c r="S105" i="13"/>
  <c r="R105" i="13"/>
  <c r="E105" i="13"/>
  <c r="U105" i="13" s="1"/>
  <c r="S104" i="13"/>
  <c r="R104" i="13"/>
  <c r="E104" i="13"/>
  <c r="T104" i="13" s="1"/>
  <c r="S103" i="13"/>
  <c r="R103" i="13"/>
  <c r="E103" i="13"/>
  <c r="U103" i="13" s="1"/>
  <c r="S102" i="13"/>
  <c r="R102" i="13"/>
  <c r="E102" i="13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T98" i="13" s="1"/>
  <c r="S97" i="13"/>
  <c r="R97" i="13"/>
  <c r="E97" i="13"/>
  <c r="U97" i="13" s="1"/>
  <c r="W96" i="13"/>
  <c r="W113" i="13" s="1"/>
  <c r="V96" i="13"/>
  <c r="V113" i="13" s="1"/>
  <c r="M96" i="13"/>
  <c r="S96" i="13" s="1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T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T111" i="14" s="1"/>
  <c r="S110" i="14"/>
  <c r="R110" i="14"/>
  <c r="E110" i="14"/>
  <c r="U110" i="14" s="1"/>
  <c r="S109" i="14"/>
  <c r="R109" i="14"/>
  <c r="E109" i="14"/>
  <c r="S108" i="14"/>
  <c r="R108" i="14"/>
  <c r="E108" i="14"/>
  <c r="T108" i="14" s="1"/>
  <c r="S107" i="14"/>
  <c r="R107" i="14"/>
  <c r="E107" i="14"/>
  <c r="S106" i="14"/>
  <c r="R106" i="14"/>
  <c r="E106" i="14"/>
  <c r="U106" i="14" s="1"/>
  <c r="S105" i="14"/>
  <c r="R105" i="14"/>
  <c r="E105" i="14"/>
  <c r="S104" i="14"/>
  <c r="R104" i="14"/>
  <c r="E104" i="14"/>
  <c r="S103" i="14"/>
  <c r="R103" i="14"/>
  <c r="E103" i="14"/>
  <c r="T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T100" i="14" s="1"/>
  <c r="U99" i="14"/>
  <c r="T99" i="14"/>
  <c r="S99" i="14"/>
  <c r="R99" i="14"/>
  <c r="E99" i="14"/>
  <c r="S98" i="14"/>
  <c r="R98" i="14"/>
  <c r="E98" i="14"/>
  <c r="U98" i="14" s="1"/>
  <c r="U97" i="14"/>
  <c r="T97" i="14"/>
  <c r="S97" i="14"/>
  <c r="R97" i="14"/>
  <c r="E97" i="14"/>
  <c r="W96" i="14"/>
  <c r="W113" i="14" s="1"/>
  <c r="V96" i="14"/>
  <c r="V113" i="14" s="1"/>
  <c r="M96" i="14"/>
  <c r="L96" i="14"/>
  <c r="L113" i="14" s="1"/>
  <c r="R113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T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S110" i="15"/>
  <c r="R110" i="15"/>
  <c r="E110" i="15"/>
  <c r="U110" i="15" s="1"/>
  <c r="S109" i="15"/>
  <c r="R109" i="15"/>
  <c r="E109" i="15"/>
  <c r="T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T106" i="15" s="1"/>
  <c r="S105" i="15"/>
  <c r="R105" i="15"/>
  <c r="E105" i="15"/>
  <c r="S104" i="15"/>
  <c r="R104" i="15"/>
  <c r="E104" i="15"/>
  <c r="T104" i="15" s="1"/>
  <c r="S103" i="15"/>
  <c r="R103" i="15"/>
  <c r="E103" i="15"/>
  <c r="S102" i="15"/>
  <c r="R102" i="15"/>
  <c r="E102" i="15"/>
  <c r="U102" i="15" s="1"/>
  <c r="S101" i="15"/>
  <c r="R101" i="15"/>
  <c r="E101" i="15"/>
  <c r="T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T98" i="15" s="1"/>
  <c r="S97" i="15"/>
  <c r="R97" i="15"/>
  <c r="E97" i="15"/>
  <c r="W96" i="15"/>
  <c r="W113" i="15" s="1"/>
  <c r="V96" i="15"/>
  <c r="V113" i="15" s="1"/>
  <c r="M96" i="15"/>
  <c r="S96" i="15" s="1"/>
  <c r="L96" i="15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U111" i="16" s="1"/>
  <c r="S110" i="16"/>
  <c r="R110" i="16"/>
  <c r="E110" i="16"/>
  <c r="T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S105" i="16"/>
  <c r="R105" i="16"/>
  <c r="E105" i="16"/>
  <c r="T105" i="16" s="1"/>
  <c r="S104" i="16"/>
  <c r="R104" i="16"/>
  <c r="E104" i="16"/>
  <c r="U104" i="16" s="1"/>
  <c r="S103" i="16"/>
  <c r="R103" i="16"/>
  <c r="E103" i="16"/>
  <c r="S102" i="16"/>
  <c r="R102" i="16"/>
  <c r="E102" i="16"/>
  <c r="T102" i="16" s="1"/>
  <c r="T101" i="16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S97" i="16"/>
  <c r="R97" i="16"/>
  <c r="E97" i="16"/>
  <c r="T97" i="16" s="1"/>
  <c r="W96" i="16"/>
  <c r="W113" i="16" s="1"/>
  <c r="V96" i="16"/>
  <c r="V113" i="16" s="1"/>
  <c r="M96" i="16"/>
  <c r="S96" i="16" s="1"/>
  <c r="L96" i="16"/>
  <c r="R96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T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S106" i="17"/>
  <c r="R106" i="17"/>
  <c r="E106" i="17"/>
  <c r="T106" i="17" s="1"/>
  <c r="S105" i="17"/>
  <c r="R105" i="17"/>
  <c r="E105" i="17"/>
  <c r="T105" i="17" s="1"/>
  <c r="S104" i="17"/>
  <c r="R104" i="17"/>
  <c r="E104" i="17"/>
  <c r="S103" i="17"/>
  <c r="R103" i="17"/>
  <c r="E103" i="17"/>
  <c r="T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S99" i="17"/>
  <c r="R99" i="17"/>
  <c r="E99" i="17"/>
  <c r="U99" i="17" s="1"/>
  <c r="S98" i="17"/>
  <c r="R98" i="17"/>
  <c r="E98" i="17"/>
  <c r="T98" i="17" s="1"/>
  <c r="S97" i="17"/>
  <c r="R97" i="17"/>
  <c r="E97" i="17"/>
  <c r="U97" i="17" s="1"/>
  <c r="W96" i="17"/>
  <c r="W113" i="17" s="1"/>
  <c r="V96" i="17"/>
  <c r="V113" i="17" s="1"/>
  <c r="M96" i="17"/>
  <c r="S96" i="17" s="1"/>
  <c r="L96" i="17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U111" i="18" s="1"/>
  <c r="S110" i="18"/>
  <c r="R110" i="18"/>
  <c r="E110" i="18"/>
  <c r="U110" i="18" s="1"/>
  <c r="S109" i="18"/>
  <c r="R109" i="18"/>
  <c r="E109" i="18"/>
  <c r="U109" i="18" s="1"/>
  <c r="S108" i="18"/>
  <c r="R108" i="18"/>
  <c r="E108" i="18"/>
  <c r="T108" i="18" s="1"/>
  <c r="S107" i="18"/>
  <c r="R107" i="18"/>
  <c r="E107" i="18"/>
  <c r="T107" i="18" s="1"/>
  <c r="S106" i="18"/>
  <c r="R106" i="18"/>
  <c r="E106" i="18"/>
  <c r="U106" i="18" s="1"/>
  <c r="T105" i="18"/>
  <c r="S105" i="18"/>
  <c r="R105" i="18"/>
  <c r="E105" i="18"/>
  <c r="U105" i="18" s="1"/>
  <c r="S104" i="18"/>
  <c r="R104" i="18"/>
  <c r="E104" i="18"/>
  <c r="T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S99" i="18"/>
  <c r="R99" i="18"/>
  <c r="E99" i="18"/>
  <c r="T99" i="18" s="1"/>
  <c r="S98" i="18"/>
  <c r="R98" i="18"/>
  <c r="E98" i="18"/>
  <c r="S97" i="18"/>
  <c r="R97" i="18"/>
  <c r="E97" i="18"/>
  <c r="U97" i="18" s="1"/>
  <c r="W96" i="18"/>
  <c r="W113" i="18" s="1"/>
  <c r="V96" i="18"/>
  <c r="V113" i="18" s="1"/>
  <c r="M96" i="18"/>
  <c r="L96" i="18"/>
  <c r="R96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T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U111" i="19" s="1"/>
  <c r="S110" i="19"/>
  <c r="R110" i="19"/>
  <c r="E110" i="19"/>
  <c r="U110" i="19" s="1"/>
  <c r="S109" i="19"/>
  <c r="R109" i="19"/>
  <c r="E109" i="19"/>
  <c r="T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S105" i="19"/>
  <c r="R105" i="19"/>
  <c r="E105" i="19"/>
  <c r="T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T101" i="19" s="1"/>
  <c r="S100" i="19"/>
  <c r="R100" i="19"/>
  <c r="E100" i="19"/>
  <c r="T100" i="19" s="1"/>
  <c r="S99" i="19"/>
  <c r="R99" i="19"/>
  <c r="E99" i="19"/>
  <c r="S98" i="19"/>
  <c r="R98" i="19"/>
  <c r="E98" i="19"/>
  <c r="U98" i="19" s="1"/>
  <c r="S97" i="19"/>
  <c r="R97" i="19"/>
  <c r="E97" i="19"/>
  <c r="W96" i="19"/>
  <c r="W113" i="19" s="1"/>
  <c r="V96" i="19"/>
  <c r="V113" i="19" s="1"/>
  <c r="M96" i="19"/>
  <c r="M113" i="19" s="1"/>
  <c r="S113" i="19" s="1"/>
  <c r="L96" i="19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T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S110" i="20"/>
  <c r="R110" i="20"/>
  <c r="E110" i="20"/>
  <c r="T110" i="20" s="1"/>
  <c r="S109" i="20"/>
  <c r="R109" i="20"/>
  <c r="E109" i="20"/>
  <c r="T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S105" i="20"/>
  <c r="R105" i="20"/>
  <c r="E105" i="20"/>
  <c r="U105" i="20" s="1"/>
  <c r="S104" i="20"/>
  <c r="R104" i="20"/>
  <c r="E104" i="20"/>
  <c r="S103" i="20"/>
  <c r="R103" i="20"/>
  <c r="E103" i="20"/>
  <c r="U103" i="20" s="1"/>
  <c r="S102" i="20"/>
  <c r="R102" i="20"/>
  <c r="E102" i="20"/>
  <c r="S101" i="20"/>
  <c r="R101" i="20"/>
  <c r="E101" i="20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W96" i="20"/>
  <c r="W113" i="20" s="1"/>
  <c r="V96" i="20"/>
  <c r="V113" i="20" s="1"/>
  <c r="M96" i="20"/>
  <c r="S96" i="20" s="1"/>
  <c r="L96" i="20"/>
  <c r="R96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Q114" i="21"/>
  <c r="P114" i="21"/>
  <c r="O114" i="21"/>
  <c r="N114" i="21"/>
  <c r="M114" i="21"/>
  <c r="S114" i="21" s="1"/>
  <c r="L114" i="21"/>
  <c r="R114" i="21" s="1"/>
  <c r="K114" i="21"/>
  <c r="J114" i="21"/>
  <c r="I114" i="21"/>
  <c r="H114" i="21"/>
  <c r="G114" i="21"/>
  <c r="F114" i="21"/>
  <c r="E114" i="21"/>
  <c r="D114" i="21"/>
  <c r="C114" i="21"/>
  <c r="B114" i="21"/>
  <c r="Q113" i="21"/>
  <c r="P113" i="21"/>
  <c r="O113" i="21"/>
  <c r="N113" i="21"/>
  <c r="U112" i="21"/>
  <c r="T112" i="21"/>
  <c r="S112" i="21"/>
  <c r="R112" i="21"/>
  <c r="S111" i="21"/>
  <c r="R111" i="21"/>
  <c r="E111" i="21"/>
  <c r="T111" i="21" s="1"/>
  <c r="U110" i="21"/>
  <c r="S110" i="21"/>
  <c r="R110" i="21"/>
  <c r="E110" i="21"/>
  <c r="T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S105" i="21"/>
  <c r="R105" i="21"/>
  <c r="E105" i="21"/>
  <c r="S104" i="21"/>
  <c r="R104" i="21"/>
  <c r="E104" i="21"/>
  <c r="S103" i="21"/>
  <c r="R103" i="21"/>
  <c r="E103" i="21"/>
  <c r="U103" i="21" s="1"/>
  <c r="S102" i="21"/>
  <c r="R102" i="21"/>
  <c r="E102" i="21"/>
  <c r="T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W96" i="21"/>
  <c r="W113" i="21" s="1"/>
  <c r="V96" i="21"/>
  <c r="V113" i="21" s="1"/>
  <c r="M96" i="21"/>
  <c r="S96" i="21" s="1"/>
  <c r="L96" i="21"/>
  <c r="L113" i="21" s="1"/>
  <c r="R113" i="21" s="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Q114" i="22"/>
  <c r="P114" i="22"/>
  <c r="O114" i="22"/>
  <c r="N114" i="22"/>
  <c r="M114" i="22"/>
  <c r="S114" i="22" s="1"/>
  <c r="L114" i="22"/>
  <c r="R114" i="22" s="1"/>
  <c r="K114" i="22"/>
  <c r="J114" i="22"/>
  <c r="I114" i="22"/>
  <c r="H114" i="22"/>
  <c r="G114" i="22"/>
  <c r="F114" i="22"/>
  <c r="E114" i="22"/>
  <c r="U114" i="22" s="1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T111" i="22" s="1"/>
  <c r="S110" i="22"/>
  <c r="R110" i="22"/>
  <c r="E110" i="22"/>
  <c r="T110" i="22" s="1"/>
  <c r="S109" i="22"/>
  <c r="R109" i="22"/>
  <c r="E109" i="22"/>
  <c r="U109" i="22" s="1"/>
  <c r="S108" i="22"/>
  <c r="R108" i="22"/>
  <c r="E108" i="22"/>
  <c r="T108" i="22" s="1"/>
  <c r="S107" i="22"/>
  <c r="R107" i="22"/>
  <c r="E107" i="22"/>
  <c r="U107" i="22" s="1"/>
  <c r="S106" i="22"/>
  <c r="R106" i="22"/>
  <c r="E106" i="22"/>
  <c r="S105" i="22"/>
  <c r="R105" i="22"/>
  <c r="E105" i="22"/>
  <c r="U105" i="22" s="1"/>
  <c r="S104" i="22"/>
  <c r="R104" i="22"/>
  <c r="E104" i="22"/>
  <c r="U104" i="22" s="1"/>
  <c r="S103" i="22"/>
  <c r="R103" i="22"/>
  <c r="E103" i="22"/>
  <c r="T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S99" i="22"/>
  <c r="R99" i="22"/>
  <c r="E99" i="22"/>
  <c r="T99" i="22" s="1"/>
  <c r="S98" i="22"/>
  <c r="R98" i="22"/>
  <c r="E98" i="22"/>
  <c r="S97" i="22"/>
  <c r="R97" i="22"/>
  <c r="E97" i="22"/>
  <c r="T97" i="22" s="1"/>
  <c r="W96" i="22"/>
  <c r="W113" i="22" s="1"/>
  <c r="V96" i="22"/>
  <c r="V113" i="22" s="1"/>
  <c r="M96" i="22"/>
  <c r="M113" i="22" s="1"/>
  <c r="S113" i="22" s="1"/>
  <c r="L96" i="22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Q114" i="23"/>
  <c r="P114" i="23"/>
  <c r="O114" i="23"/>
  <c r="N114" i="23"/>
  <c r="M114" i="23"/>
  <c r="S114" i="23" s="1"/>
  <c r="L114" i="23"/>
  <c r="R114" i="23" s="1"/>
  <c r="K114" i="23"/>
  <c r="J114" i="23"/>
  <c r="I114" i="23"/>
  <c r="H114" i="23"/>
  <c r="G114" i="23"/>
  <c r="F114" i="23"/>
  <c r="E114" i="23"/>
  <c r="T114" i="23" s="1"/>
  <c r="D114" i="23"/>
  <c r="C114" i="23"/>
  <c r="B114" i="23"/>
  <c r="Q113" i="23"/>
  <c r="P113" i="23"/>
  <c r="O113" i="23"/>
  <c r="N113" i="23"/>
  <c r="B113" i="23"/>
  <c r="U112" i="23"/>
  <c r="T112" i="23"/>
  <c r="S112" i="23"/>
  <c r="R112" i="23"/>
  <c r="S111" i="23"/>
  <c r="R111" i="23"/>
  <c r="E111" i="23"/>
  <c r="U111" i="23" s="1"/>
  <c r="T110" i="23"/>
  <c r="S110" i="23"/>
  <c r="R110" i="23"/>
  <c r="E110" i="23"/>
  <c r="U110" i="23" s="1"/>
  <c r="S109" i="23"/>
  <c r="R109" i="23"/>
  <c r="E109" i="23"/>
  <c r="S108" i="23"/>
  <c r="R108" i="23"/>
  <c r="E108" i="23"/>
  <c r="T108" i="23" s="1"/>
  <c r="S107" i="23"/>
  <c r="R107" i="23"/>
  <c r="E107" i="23"/>
  <c r="S106" i="23"/>
  <c r="R106" i="23"/>
  <c r="E106" i="23"/>
  <c r="T106" i="23" s="1"/>
  <c r="S105" i="23"/>
  <c r="R105" i="23"/>
  <c r="E105" i="23"/>
  <c r="U105" i="23" s="1"/>
  <c r="S104" i="23"/>
  <c r="R104" i="23"/>
  <c r="E104" i="23"/>
  <c r="T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S100" i="23"/>
  <c r="R100" i="23"/>
  <c r="E100" i="23"/>
  <c r="U100" i="23" s="1"/>
  <c r="S99" i="23"/>
  <c r="R99" i="23"/>
  <c r="E99" i="23"/>
  <c r="S98" i="23"/>
  <c r="R98" i="23"/>
  <c r="E98" i="23"/>
  <c r="S97" i="23"/>
  <c r="R97" i="23"/>
  <c r="E97" i="23"/>
  <c r="U97" i="23" s="1"/>
  <c r="W96" i="23"/>
  <c r="W113" i="23" s="1"/>
  <c r="V96" i="23"/>
  <c r="V113" i="23" s="1"/>
  <c r="M96" i="23"/>
  <c r="S96" i="23" s="1"/>
  <c r="L96" i="23"/>
  <c r="R96" i="23" s="1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C113" i="23" s="1"/>
  <c r="B96" i="23"/>
  <c r="W114" i="24"/>
  <c r="V114" i="24"/>
  <c r="Q114" i="24"/>
  <c r="P114" i="24"/>
  <c r="O114" i="24"/>
  <c r="N114" i="24"/>
  <c r="M114" i="24"/>
  <c r="S114" i="24" s="1"/>
  <c r="L114" i="24"/>
  <c r="R114" i="24" s="1"/>
  <c r="K114" i="24"/>
  <c r="J114" i="24"/>
  <c r="I114" i="24"/>
  <c r="H114" i="24"/>
  <c r="G114" i="24"/>
  <c r="F114" i="24"/>
  <c r="E114" i="24"/>
  <c r="U114" i="24" s="1"/>
  <c r="D114" i="24"/>
  <c r="C114" i="24"/>
  <c r="B114" i="24"/>
  <c r="Q113" i="24"/>
  <c r="P113" i="24"/>
  <c r="O113" i="24"/>
  <c r="N113" i="24"/>
  <c r="U112" i="24"/>
  <c r="T112" i="24"/>
  <c r="S112" i="24"/>
  <c r="R112" i="24"/>
  <c r="S111" i="24"/>
  <c r="R111" i="24"/>
  <c r="E111" i="24"/>
  <c r="U111" i="24" s="1"/>
  <c r="S110" i="24"/>
  <c r="R110" i="24"/>
  <c r="E110" i="24"/>
  <c r="U110" i="24" s="1"/>
  <c r="S109" i="24"/>
  <c r="R109" i="24"/>
  <c r="E109" i="24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T105" i="24" s="1"/>
  <c r="S104" i="24"/>
  <c r="R104" i="24"/>
  <c r="E104" i="24"/>
  <c r="U104" i="24" s="1"/>
  <c r="S103" i="24"/>
  <c r="R103" i="24"/>
  <c r="E103" i="24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S97" i="24"/>
  <c r="R97" i="24"/>
  <c r="E97" i="24"/>
  <c r="W96" i="24"/>
  <c r="W113" i="24" s="1"/>
  <c r="V96" i="24"/>
  <c r="V113" i="24" s="1"/>
  <c r="M96" i="24"/>
  <c r="L96" i="24"/>
  <c r="R96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25"/>
  <c r="V114" i="25"/>
  <c r="Q114" i="25"/>
  <c r="P114" i="25"/>
  <c r="O114" i="25"/>
  <c r="N114" i="25"/>
  <c r="M114" i="25"/>
  <c r="S114" i="25" s="1"/>
  <c r="L114" i="25"/>
  <c r="R114" i="25" s="1"/>
  <c r="K114" i="25"/>
  <c r="J114" i="25"/>
  <c r="I114" i="25"/>
  <c r="H114" i="25"/>
  <c r="G114" i="25"/>
  <c r="F114" i="25"/>
  <c r="E114" i="25"/>
  <c r="U114" i="25" s="1"/>
  <c r="D114" i="25"/>
  <c r="C114" i="25"/>
  <c r="B114" i="25"/>
  <c r="Q113" i="25"/>
  <c r="P113" i="25"/>
  <c r="O113" i="25"/>
  <c r="N113" i="25"/>
  <c r="U112" i="25"/>
  <c r="T112" i="25"/>
  <c r="S112" i="25"/>
  <c r="R112" i="25"/>
  <c r="S111" i="25"/>
  <c r="R111" i="25"/>
  <c r="E111" i="25"/>
  <c r="U111" i="25" s="1"/>
  <c r="S110" i="25"/>
  <c r="R110" i="25"/>
  <c r="E110" i="25"/>
  <c r="S109" i="25"/>
  <c r="R109" i="25"/>
  <c r="E109" i="25"/>
  <c r="S108" i="25"/>
  <c r="R108" i="25"/>
  <c r="E108" i="25"/>
  <c r="T108" i="25" s="1"/>
  <c r="S107" i="25"/>
  <c r="R107" i="25"/>
  <c r="E107" i="25"/>
  <c r="T107" i="25" s="1"/>
  <c r="S106" i="25"/>
  <c r="R106" i="25"/>
  <c r="E106" i="25"/>
  <c r="U106" i="25" s="1"/>
  <c r="S105" i="25"/>
  <c r="R105" i="25"/>
  <c r="E105" i="25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S100" i="25"/>
  <c r="R100" i="25"/>
  <c r="E100" i="25"/>
  <c r="T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W96" i="25"/>
  <c r="W113" i="25" s="1"/>
  <c r="V96" i="25"/>
  <c r="V113" i="25" s="1"/>
  <c r="M96" i="25"/>
  <c r="M113" i="25" s="1"/>
  <c r="S113" i="25" s="1"/>
  <c r="L96" i="25"/>
  <c r="R96" i="25" s="1"/>
  <c r="K96" i="25"/>
  <c r="K113" i="25" s="1"/>
  <c r="J96" i="25"/>
  <c r="J113" i="25" s="1"/>
  <c r="I96" i="25"/>
  <c r="I113" i="25" s="1"/>
  <c r="H96" i="25"/>
  <c r="H113" i="25" s="1"/>
  <c r="G96" i="25"/>
  <c r="G113" i="25" s="1"/>
  <c r="F96" i="25"/>
  <c r="F113" i="25" s="1"/>
  <c r="D96" i="25"/>
  <c r="D113" i="25" s="1"/>
  <c r="C96" i="25"/>
  <c r="C113" i="25" s="1"/>
  <c r="B96" i="25"/>
  <c r="B113" i="25" s="1"/>
  <c r="W114" i="26"/>
  <c r="V114" i="26"/>
  <c r="Q114" i="26"/>
  <c r="P114" i="26"/>
  <c r="O114" i="26"/>
  <c r="N114" i="26"/>
  <c r="M114" i="26"/>
  <c r="S114" i="26" s="1"/>
  <c r="L114" i="26"/>
  <c r="R114" i="26" s="1"/>
  <c r="K114" i="26"/>
  <c r="J114" i="26"/>
  <c r="I114" i="26"/>
  <c r="H114" i="26"/>
  <c r="G114" i="26"/>
  <c r="F114" i="26"/>
  <c r="E114" i="26"/>
  <c r="T114" i="26" s="1"/>
  <c r="D114" i="26"/>
  <c r="C114" i="26"/>
  <c r="B114" i="26"/>
  <c r="Q113" i="26"/>
  <c r="P113" i="26"/>
  <c r="O113" i="26"/>
  <c r="N113" i="26"/>
  <c r="U112" i="26"/>
  <c r="T112" i="26"/>
  <c r="S112" i="26"/>
  <c r="R112" i="26"/>
  <c r="S111" i="26"/>
  <c r="R111" i="26"/>
  <c r="E111" i="26"/>
  <c r="T111" i="26" s="1"/>
  <c r="S110" i="26"/>
  <c r="R110" i="26"/>
  <c r="E110" i="26"/>
  <c r="S109" i="26"/>
  <c r="R109" i="26"/>
  <c r="E109" i="26"/>
  <c r="T109" i="26" s="1"/>
  <c r="S108" i="26"/>
  <c r="R108" i="26"/>
  <c r="E108" i="26"/>
  <c r="S107" i="26"/>
  <c r="R107" i="26"/>
  <c r="E107" i="26"/>
  <c r="U107" i="26" s="1"/>
  <c r="S106" i="26"/>
  <c r="R106" i="26"/>
  <c r="E106" i="26"/>
  <c r="T106" i="26" s="1"/>
  <c r="S105" i="26"/>
  <c r="R105" i="26"/>
  <c r="E105" i="26"/>
  <c r="U105" i="26" s="1"/>
  <c r="S104" i="26"/>
  <c r="R104" i="26"/>
  <c r="E104" i="26"/>
  <c r="U104" i="26" s="1"/>
  <c r="U103" i="26"/>
  <c r="S103" i="26"/>
  <c r="R103" i="26"/>
  <c r="E103" i="26"/>
  <c r="T103" i="26" s="1"/>
  <c r="S102" i="26"/>
  <c r="R102" i="26"/>
  <c r="E102" i="26"/>
  <c r="S101" i="26"/>
  <c r="R101" i="26"/>
  <c r="E101" i="26"/>
  <c r="T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T98" i="26" s="1"/>
  <c r="S97" i="26"/>
  <c r="R97" i="26"/>
  <c r="E97" i="26"/>
  <c r="U97" i="26" s="1"/>
  <c r="W96" i="26"/>
  <c r="W113" i="26" s="1"/>
  <c r="V96" i="26"/>
  <c r="V113" i="26" s="1"/>
  <c r="M96" i="26"/>
  <c r="L96" i="26"/>
  <c r="R96" i="26" s="1"/>
  <c r="K96" i="26"/>
  <c r="K113" i="26" s="1"/>
  <c r="J96" i="26"/>
  <c r="J113" i="26" s="1"/>
  <c r="I96" i="26"/>
  <c r="I113" i="26" s="1"/>
  <c r="H96" i="26"/>
  <c r="H113" i="26" s="1"/>
  <c r="G96" i="26"/>
  <c r="G113" i="26" s="1"/>
  <c r="F96" i="26"/>
  <c r="F113" i="26" s="1"/>
  <c r="D96" i="26"/>
  <c r="D113" i="26" s="1"/>
  <c r="C96" i="26"/>
  <c r="C113" i="26" s="1"/>
  <c r="B96" i="26"/>
  <c r="B113" i="26" s="1"/>
  <c r="W114" i="27"/>
  <c r="V114" i="27"/>
  <c r="Q114" i="27"/>
  <c r="P114" i="27"/>
  <c r="O114" i="27"/>
  <c r="N114" i="27"/>
  <c r="M114" i="27"/>
  <c r="S114" i="27" s="1"/>
  <c r="L114" i="27"/>
  <c r="R114" i="27" s="1"/>
  <c r="K114" i="27"/>
  <c r="J114" i="27"/>
  <c r="I114" i="27"/>
  <c r="H114" i="27"/>
  <c r="G114" i="27"/>
  <c r="F114" i="27"/>
  <c r="E114" i="27"/>
  <c r="U114" i="27" s="1"/>
  <c r="D114" i="27"/>
  <c r="C114" i="27"/>
  <c r="B114" i="27"/>
  <c r="Q113" i="27"/>
  <c r="P113" i="27"/>
  <c r="O113" i="27"/>
  <c r="N113" i="27"/>
  <c r="U112" i="27"/>
  <c r="T112" i="27"/>
  <c r="S112" i="27"/>
  <c r="R112" i="27"/>
  <c r="S111" i="27"/>
  <c r="R111" i="27"/>
  <c r="E111" i="27"/>
  <c r="S110" i="27"/>
  <c r="R110" i="27"/>
  <c r="E110" i="27"/>
  <c r="T110" i="27" s="1"/>
  <c r="S109" i="27"/>
  <c r="R109" i="27"/>
  <c r="E109" i="27"/>
  <c r="S108" i="27"/>
  <c r="R108" i="27"/>
  <c r="E108" i="27"/>
  <c r="U108" i="27" s="1"/>
  <c r="S107" i="27"/>
  <c r="R107" i="27"/>
  <c r="E107" i="27"/>
  <c r="S106" i="27"/>
  <c r="R106" i="27"/>
  <c r="E106" i="27"/>
  <c r="U106" i="27" s="1"/>
  <c r="S105" i="27"/>
  <c r="R105" i="27"/>
  <c r="E105" i="27"/>
  <c r="U105" i="27" s="1"/>
  <c r="S104" i="27"/>
  <c r="R104" i="27"/>
  <c r="E104" i="27"/>
  <c r="S103" i="27"/>
  <c r="R103" i="27"/>
  <c r="E103" i="27"/>
  <c r="S102" i="27"/>
  <c r="R102" i="27"/>
  <c r="E102" i="27"/>
  <c r="T102" i="27" s="1"/>
  <c r="S101" i="27"/>
  <c r="R101" i="27"/>
  <c r="E101" i="27"/>
  <c r="T101" i="27" s="1"/>
  <c r="S100" i="27"/>
  <c r="R100" i="27"/>
  <c r="E100" i="27"/>
  <c r="U100" i="27" s="1"/>
  <c r="S99" i="27"/>
  <c r="R99" i="27"/>
  <c r="E99" i="27"/>
  <c r="T99" i="27" s="1"/>
  <c r="S98" i="27"/>
  <c r="R98" i="27"/>
  <c r="E98" i="27"/>
  <c r="U98" i="27" s="1"/>
  <c r="S97" i="27"/>
  <c r="R97" i="27"/>
  <c r="E97" i="27"/>
  <c r="U97" i="27" s="1"/>
  <c r="W96" i="27"/>
  <c r="W113" i="27" s="1"/>
  <c r="V96" i="27"/>
  <c r="V113" i="27" s="1"/>
  <c r="M96" i="27"/>
  <c r="L96" i="27"/>
  <c r="L113" i="27" s="1"/>
  <c r="R113" i="27" s="1"/>
  <c r="K96" i="27"/>
  <c r="K113" i="27" s="1"/>
  <c r="J96" i="27"/>
  <c r="J113" i="27" s="1"/>
  <c r="I96" i="27"/>
  <c r="I113" i="27" s="1"/>
  <c r="H96" i="27"/>
  <c r="H113" i="27" s="1"/>
  <c r="G96" i="27"/>
  <c r="G113" i="27" s="1"/>
  <c r="F96" i="27"/>
  <c r="F113" i="27" s="1"/>
  <c r="D96" i="27"/>
  <c r="D113" i="27" s="1"/>
  <c r="C96" i="27"/>
  <c r="C113" i="27" s="1"/>
  <c r="B96" i="27"/>
  <c r="B113" i="27" s="1"/>
  <c r="W114" i="28"/>
  <c r="V114" i="28"/>
  <c r="Q114" i="28"/>
  <c r="P114" i="28"/>
  <c r="O114" i="28"/>
  <c r="N114" i="28"/>
  <c r="M114" i="28"/>
  <c r="S114" i="28" s="1"/>
  <c r="L114" i="28"/>
  <c r="R114" i="28" s="1"/>
  <c r="K114" i="28"/>
  <c r="J114" i="28"/>
  <c r="I114" i="28"/>
  <c r="H114" i="28"/>
  <c r="G114" i="28"/>
  <c r="F114" i="28"/>
  <c r="E114" i="28"/>
  <c r="U114" i="28" s="1"/>
  <c r="D114" i="28"/>
  <c r="C114" i="28"/>
  <c r="B114" i="28"/>
  <c r="Q113" i="28"/>
  <c r="P113" i="28"/>
  <c r="O113" i="28"/>
  <c r="N113" i="28"/>
  <c r="U112" i="28"/>
  <c r="T112" i="28"/>
  <c r="S112" i="28"/>
  <c r="R112" i="28"/>
  <c r="S111" i="28"/>
  <c r="R111" i="28"/>
  <c r="E111" i="28"/>
  <c r="T111" i="28" s="1"/>
  <c r="S110" i="28"/>
  <c r="R110" i="28"/>
  <c r="E110" i="28"/>
  <c r="T110" i="28" s="1"/>
  <c r="S109" i="28"/>
  <c r="R109" i="28"/>
  <c r="E109" i="28"/>
  <c r="U109" i="28" s="1"/>
  <c r="S108" i="28"/>
  <c r="R108" i="28"/>
  <c r="E108" i="28"/>
  <c r="T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S103" i="28"/>
  <c r="R103" i="28"/>
  <c r="E103" i="28"/>
  <c r="T103" i="28" s="1"/>
  <c r="S102" i="28"/>
  <c r="R102" i="28"/>
  <c r="E102" i="28"/>
  <c r="T102" i="28" s="1"/>
  <c r="S101" i="28"/>
  <c r="R101" i="28"/>
  <c r="E101" i="28"/>
  <c r="U101" i="28" s="1"/>
  <c r="S100" i="28"/>
  <c r="R100" i="28"/>
  <c r="E100" i="28"/>
  <c r="T100" i="28" s="1"/>
  <c r="S99" i="28"/>
  <c r="R99" i="28"/>
  <c r="E99" i="28"/>
  <c r="U99" i="28" s="1"/>
  <c r="S98" i="28"/>
  <c r="R98" i="28"/>
  <c r="E98" i="28"/>
  <c r="U98" i="28" s="1"/>
  <c r="S97" i="28"/>
  <c r="R97" i="28"/>
  <c r="E97" i="28"/>
  <c r="T97" i="28" s="1"/>
  <c r="W96" i="28"/>
  <c r="W113" i="28" s="1"/>
  <c r="V96" i="28"/>
  <c r="V113" i="28" s="1"/>
  <c r="M96" i="28"/>
  <c r="M113" i="28" s="1"/>
  <c r="S113" i="28" s="1"/>
  <c r="L96" i="28"/>
  <c r="L113" i="28" s="1"/>
  <c r="R113" i="28" s="1"/>
  <c r="K96" i="28"/>
  <c r="K113" i="28" s="1"/>
  <c r="J96" i="28"/>
  <c r="J113" i="28" s="1"/>
  <c r="I96" i="28"/>
  <c r="I113" i="28" s="1"/>
  <c r="H96" i="28"/>
  <c r="H113" i="28" s="1"/>
  <c r="G96" i="28"/>
  <c r="G113" i="28" s="1"/>
  <c r="F96" i="28"/>
  <c r="F113" i="28" s="1"/>
  <c r="D96" i="28"/>
  <c r="D113" i="28" s="1"/>
  <c r="C96" i="28"/>
  <c r="C113" i="28" s="1"/>
  <c r="B96" i="28"/>
  <c r="B113" i="28" s="1"/>
  <c r="W114" i="29"/>
  <c r="V114" i="29"/>
  <c r="Q114" i="29"/>
  <c r="P114" i="29"/>
  <c r="O114" i="29"/>
  <c r="N114" i="29"/>
  <c r="M114" i="29"/>
  <c r="S114" i="29" s="1"/>
  <c r="L114" i="29"/>
  <c r="R114" i="29" s="1"/>
  <c r="K114" i="29"/>
  <c r="J114" i="29"/>
  <c r="I114" i="29"/>
  <c r="H114" i="29"/>
  <c r="G114" i="29"/>
  <c r="F114" i="29"/>
  <c r="E114" i="29"/>
  <c r="D114" i="29"/>
  <c r="C114" i="29"/>
  <c r="B114" i="29"/>
  <c r="Q113" i="29"/>
  <c r="P113" i="29"/>
  <c r="O113" i="29"/>
  <c r="N113" i="29"/>
  <c r="B113" i="29"/>
  <c r="U112" i="29"/>
  <c r="T112" i="29"/>
  <c r="S112" i="29"/>
  <c r="R112" i="29"/>
  <c r="S111" i="29"/>
  <c r="R111" i="29"/>
  <c r="E111" i="29"/>
  <c r="U111" i="29" s="1"/>
  <c r="S110" i="29"/>
  <c r="R110" i="29"/>
  <c r="E110" i="29"/>
  <c r="U110" i="29" s="1"/>
  <c r="S109" i="29"/>
  <c r="R109" i="29"/>
  <c r="E109" i="29"/>
  <c r="S108" i="29"/>
  <c r="R108" i="29"/>
  <c r="E108" i="29"/>
  <c r="U108" i="29" s="1"/>
  <c r="S107" i="29"/>
  <c r="R107" i="29"/>
  <c r="E107" i="29"/>
  <c r="U107" i="29" s="1"/>
  <c r="S106" i="29"/>
  <c r="R106" i="29"/>
  <c r="E106" i="29"/>
  <c r="U106" i="29" s="1"/>
  <c r="S105" i="29"/>
  <c r="R105" i="29"/>
  <c r="E105" i="29"/>
  <c r="S104" i="29"/>
  <c r="R104" i="29"/>
  <c r="E104" i="29"/>
  <c r="T104" i="29" s="1"/>
  <c r="S103" i="29"/>
  <c r="R103" i="29"/>
  <c r="E103" i="29"/>
  <c r="S102" i="29"/>
  <c r="R102" i="29"/>
  <c r="E102" i="29"/>
  <c r="S101" i="29"/>
  <c r="R101" i="29"/>
  <c r="E101" i="29"/>
  <c r="T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S97" i="29"/>
  <c r="R97" i="29"/>
  <c r="E97" i="29"/>
  <c r="W96" i="29"/>
  <c r="W113" i="29" s="1"/>
  <c r="V96" i="29"/>
  <c r="V113" i="29" s="1"/>
  <c r="M96" i="29"/>
  <c r="L96" i="29"/>
  <c r="K96" i="29"/>
  <c r="K113" i="29" s="1"/>
  <c r="J96" i="29"/>
  <c r="J113" i="29" s="1"/>
  <c r="I96" i="29"/>
  <c r="I113" i="29" s="1"/>
  <c r="H96" i="29"/>
  <c r="H113" i="29" s="1"/>
  <c r="G96" i="29"/>
  <c r="G113" i="29" s="1"/>
  <c r="F96" i="29"/>
  <c r="F113" i="29" s="1"/>
  <c r="D96" i="29"/>
  <c r="D113" i="29" s="1"/>
  <c r="C96" i="29"/>
  <c r="C113" i="29" s="1"/>
  <c r="B96" i="29"/>
  <c r="W114" i="30"/>
  <c r="V114" i="30"/>
  <c r="Q114" i="30"/>
  <c r="P114" i="30"/>
  <c r="O114" i="30"/>
  <c r="N114" i="30"/>
  <c r="M114" i="30"/>
  <c r="S114" i="30" s="1"/>
  <c r="L114" i="30"/>
  <c r="R114" i="30" s="1"/>
  <c r="K114" i="30"/>
  <c r="J114" i="30"/>
  <c r="I114" i="30"/>
  <c r="H114" i="30"/>
  <c r="G114" i="30"/>
  <c r="F114" i="30"/>
  <c r="E114" i="30"/>
  <c r="U114" i="30" s="1"/>
  <c r="D114" i="30"/>
  <c r="C114" i="30"/>
  <c r="B114" i="30"/>
  <c r="Q113" i="30"/>
  <c r="P113" i="30"/>
  <c r="O113" i="30"/>
  <c r="N113" i="30"/>
  <c r="U112" i="30"/>
  <c r="T112" i="30"/>
  <c r="S112" i="30"/>
  <c r="R112" i="30"/>
  <c r="S111" i="30"/>
  <c r="R111" i="30"/>
  <c r="E111" i="30"/>
  <c r="U110" i="30"/>
  <c r="S110" i="30"/>
  <c r="R110" i="30"/>
  <c r="E110" i="30"/>
  <c r="T110" i="30" s="1"/>
  <c r="S109" i="30"/>
  <c r="R109" i="30"/>
  <c r="E109" i="30"/>
  <c r="U109" i="30" s="1"/>
  <c r="T108" i="30"/>
  <c r="S108" i="30"/>
  <c r="R108" i="30"/>
  <c r="E108" i="30"/>
  <c r="U108" i="30" s="1"/>
  <c r="S107" i="30"/>
  <c r="R107" i="30"/>
  <c r="E107" i="30"/>
  <c r="U107" i="30" s="1"/>
  <c r="S106" i="30"/>
  <c r="R106" i="30"/>
  <c r="E106" i="30"/>
  <c r="S105" i="30"/>
  <c r="R105" i="30"/>
  <c r="E105" i="30"/>
  <c r="T105" i="30" s="1"/>
  <c r="S104" i="30"/>
  <c r="R104" i="30"/>
  <c r="E104" i="30"/>
  <c r="S103" i="30"/>
  <c r="R103" i="30"/>
  <c r="E103" i="30"/>
  <c r="S102" i="30"/>
  <c r="R102" i="30"/>
  <c r="E102" i="30"/>
  <c r="T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S97" i="30"/>
  <c r="R97" i="30"/>
  <c r="E97" i="30"/>
  <c r="T97" i="30" s="1"/>
  <c r="W96" i="30"/>
  <c r="W113" i="30" s="1"/>
  <c r="V96" i="30"/>
  <c r="V113" i="30" s="1"/>
  <c r="M96" i="30"/>
  <c r="S96" i="30" s="1"/>
  <c r="L96" i="30"/>
  <c r="L113" i="30" s="1"/>
  <c r="R113" i="30" s="1"/>
  <c r="K96" i="30"/>
  <c r="K113" i="30" s="1"/>
  <c r="J96" i="30"/>
  <c r="J113" i="30" s="1"/>
  <c r="I96" i="30"/>
  <c r="I113" i="30" s="1"/>
  <c r="H96" i="30"/>
  <c r="H113" i="30" s="1"/>
  <c r="G96" i="30"/>
  <c r="G113" i="30" s="1"/>
  <c r="F96" i="30"/>
  <c r="F113" i="30" s="1"/>
  <c r="D96" i="30"/>
  <c r="D113" i="30" s="1"/>
  <c r="C96" i="30"/>
  <c r="C113" i="30" s="1"/>
  <c r="B96" i="30"/>
  <c r="B113" i="30" s="1"/>
  <c r="W114" i="31"/>
  <c r="V114" i="31"/>
  <c r="Q114" i="31"/>
  <c r="P114" i="31"/>
  <c r="O114" i="31"/>
  <c r="N114" i="31"/>
  <c r="M114" i="31"/>
  <c r="S114" i="31" s="1"/>
  <c r="L114" i="31"/>
  <c r="R114" i="31" s="1"/>
  <c r="K114" i="31"/>
  <c r="J114" i="31"/>
  <c r="I114" i="31"/>
  <c r="H114" i="31"/>
  <c r="G114" i="31"/>
  <c r="F114" i="31"/>
  <c r="E114" i="31"/>
  <c r="U114" i="31" s="1"/>
  <c r="D114" i="31"/>
  <c r="C114" i="31"/>
  <c r="B114" i="31"/>
  <c r="Q113" i="31"/>
  <c r="P113" i="31"/>
  <c r="O113" i="31"/>
  <c r="N113" i="31"/>
  <c r="U112" i="31"/>
  <c r="T112" i="31"/>
  <c r="S112" i="31"/>
  <c r="R112" i="31"/>
  <c r="S111" i="31"/>
  <c r="R111" i="31"/>
  <c r="E111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S106" i="31"/>
  <c r="R106" i="31"/>
  <c r="E106" i="31"/>
  <c r="T106" i="31" s="1"/>
  <c r="T105" i="31"/>
  <c r="S105" i="31"/>
  <c r="R105" i="31"/>
  <c r="E105" i="31"/>
  <c r="U105" i="31" s="1"/>
  <c r="S104" i="31"/>
  <c r="R104" i="31"/>
  <c r="E104" i="31"/>
  <c r="S103" i="31"/>
  <c r="R103" i="31"/>
  <c r="E103" i="31"/>
  <c r="T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S98" i="31"/>
  <c r="R98" i="31"/>
  <c r="E98" i="31"/>
  <c r="S97" i="31"/>
  <c r="R97" i="31"/>
  <c r="E97" i="31"/>
  <c r="U97" i="31" s="1"/>
  <c r="W96" i="31"/>
  <c r="W113" i="31" s="1"/>
  <c r="V96" i="31"/>
  <c r="V113" i="31" s="1"/>
  <c r="S96" i="31"/>
  <c r="M96" i="31"/>
  <c r="M113" i="31" s="1"/>
  <c r="S113" i="31" s="1"/>
  <c r="L96" i="31"/>
  <c r="L113" i="31" s="1"/>
  <c r="R113" i="31" s="1"/>
  <c r="K96" i="31"/>
  <c r="K113" i="31" s="1"/>
  <c r="J96" i="31"/>
  <c r="J113" i="31" s="1"/>
  <c r="I96" i="31"/>
  <c r="I113" i="31" s="1"/>
  <c r="H96" i="31"/>
  <c r="H113" i="31" s="1"/>
  <c r="G96" i="31"/>
  <c r="G113" i="31" s="1"/>
  <c r="F96" i="31"/>
  <c r="F113" i="31" s="1"/>
  <c r="D96" i="31"/>
  <c r="D113" i="31" s="1"/>
  <c r="C96" i="31"/>
  <c r="C113" i="31" s="1"/>
  <c r="B96" i="31"/>
  <c r="B113" i="31" s="1"/>
  <c r="W114" i="32"/>
  <c r="V114" i="32"/>
  <c r="Q114" i="32"/>
  <c r="P114" i="32"/>
  <c r="O114" i="32"/>
  <c r="N114" i="32"/>
  <c r="M114" i="32"/>
  <c r="S114" i="32" s="1"/>
  <c r="L114" i="32"/>
  <c r="R114" i="32" s="1"/>
  <c r="K114" i="32"/>
  <c r="J114" i="32"/>
  <c r="I114" i="32"/>
  <c r="H114" i="32"/>
  <c r="G114" i="32"/>
  <c r="F114" i="32"/>
  <c r="E114" i="32"/>
  <c r="U114" i="32" s="1"/>
  <c r="D114" i="32"/>
  <c r="C114" i="32"/>
  <c r="B114" i="32"/>
  <c r="Q113" i="32"/>
  <c r="P113" i="32"/>
  <c r="O113" i="32"/>
  <c r="N113" i="32"/>
  <c r="U112" i="32"/>
  <c r="T112" i="32"/>
  <c r="S112" i="32"/>
  <c r="R112" i="32"/>
  <c r="S111" i="32"/>
  <c r="R111" i="32"/>
  <c r="E111" i="32"/>
  <c r="U111" i="32" s="1"/>
  <c r="S110" i="32"/>
  <c r="R110" i="32"/>
  <c r="E110" i="32"/>
  <c r="U110" i="32" s="1"/>
  <c r="S109" i="32"/>
  <c r="R109" i="32"/>
  <c r="E109" i="32"/>
  <c r="S108" i="32"/>
  <c r="R108" i="32"/>
  <c r="E108" i="32"/>
  <c r="S107" i="32"/>
  <c r="R107" i="32"/>
  <c r="E107" i="32"/>
  <c r="T107" i="32" s="1"/>
  <c r="U106" i="32"/>
  <c r="S106" i="32"/>
  <c r="R106" i="32"/>
  <c r="E106" i="32"/>
  <c r="T106" i="32" s="1"/>
  <c r="S105" i="32"/>
  <c r="R105" i="32"/>
  <c r="E105" i="32"/>
  <c r="U104" i="32"/>
  <c r="S104" i="32"/>
  <c r="R104" i="32"/>
  <c r="E104" i="32"/>
  <c r="T104" i="32" s="1"/>
  <c r="S103" i="32"/>
  <c r="R103" i="32"/>
  <c r="E103" i="32"/>
  <c r="U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S99" i="32"/>
  <c r="R99" i="32"/>
  <c r="E99" i="32"/>
  <c r="T99" i="32" s="1"/>
  <c r="S98" i="32"/>
  <c r="R98" i="32"/>
  <c r="E98" i="32"/>
  <c r="U98" i="32" s="1"/>
  <c r="S97" i="32"/>
  <c r="R97" i="32"/>
  <c r="E97" i="32"/>
  <c r="W96" i="32"/>
  <c r="W113" i="32" s="1"/>
  <c r="V96" i="32"/>
  <c r="V113" i="32" s="1"/>
  <c r="M96" i="32"/>
  <c r="L96" i="32"/>
  <c r="K96" i="32"/>
  <c r="K113" i="32" s="1"/>
  <c r="J96" i="32"/>
  <c r="J113" i="32" s="1"/>
  <c r="I96" i="32"/>
  <c r="I113" i="32" s="1"/>
  <c r="H96" i="32"/>
  <c r="H113" i="32" s="1"/>
  <c r="G96" i="32"/>
  <c r="G113" i="32" s="1"/>
  <c r="F96" i="32"/>
  <c r="F113" i="32" s="1"/>
  <c r="D96" i="32"/>
  <c r="D113" i="32" s="1"/>
  <c r="C96" i="32"/>
  <c r="C113" i="32" s="1"/>
  <c r="B96" i="32"/>
  <c r="B113" i="32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S110" i="1"/>
  <c r="R110" i="1"/>
  <c r="E110" i="1"/>
  <c r="U110" i="1" s="1"/>
  <c r="S109" i="1"/>
  <c r="R109" i="1"/>
  <c r="E109" i="1"/>
  <c r="T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S103" i="1"/>
  <c r="R103" i="1"/>
  <c r="E103" i="1"/>
  <c r="U103" i="1" s="1"/>
  <c r="S102" i="1"/>
  <c r="R102" i="1"/>
  <c r="E102" i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S97" i="1"/>
  <c r="R97" i="1"/>
  <c r="E97" i="1"/>
  <c r="T97" i="1" s="1"/>
  <c r="W96" i="1"/>
  <c r="W113" i="1" s="1"/>
  <c r="V96" i="1"/>
  <c r="V113" i="1" s="1"/>
  <c r="M96" i="1"/>
  <c r="M113" i="1" s="1"/>
  <c r="S113" i="1" s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0" i="5" s="1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E80" i="13" s="1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25"/>
  <c r="E83" i="25"/>
  <c r="E82" i="25"/>
  <c r="E81" i="25"/>
  <c r="W80" i="25"/>
  <c r="V80" i="25"/>
  <c r="M80" i="25"/>
  <c r="L80" i="25"/>
  <c r="K80" i="25"/>
  <c r="J80" i="25"/>
  <c r="I80" i="25"/>
  <c r="H80" i="25"/>
  <c r="G80" i="25"/>
  <c r="F80" i="25"/>
  <c r="D80" i="25"/>
  <c r="C80" i="25"/>
  <c r="B80" i="25"/>
  <c r="A77" i="25"/>
  <c r="E84" i="26"/>
  <c r="E83" i="26"/>
  <c r="E82" i="26"/>
  <c r="E81" i="26"/>
  <c r="W80" i="26"/>
  <c r="V80" i="26"/>
  <c r="M80" i="26"/>
  <c r="L80" i="26"/>
  <c r="K80" i="26"/>
  <c r="J80" i="26"/>
  <c r="I80" i="26"/>
  <c r="H80" i="26"/>
  <c r="G80" i="26"/>
  <c r="F80" i="26"/>
  <c r="D80" i="26"/>
  <c r="C80" i="26"/>
  <c r="B80" i="26"/>
  <c r="A77" i="26"/>
  <c r="E84" i="27"/>
  <c r="E83" i="27"/>
  <c r="E82" i="27"/>
  <c r="E81" i="27"/>
  <c r="W80" i="27"/>
  <c r="V80" i="27"/>
  <c r="M80" i="27"/>
  <c r="L80" i="27"/>
  <c r="K80" i="27"/>
  <c r="J80" i="27"/>
  <c r="I80" i="27"/>
  <c r="H80" i="27"/>
  <c r="G80" i="27"/>
  <c r="F80" i="27"/>
  <c r="D80" i="27"/>
  <c r="C80" i="27"/>
  <c r="B80" i="27"/>
  <c r="A77" i="27"/>
  <c r="E84" i="28"/>
  <c r="E83" i="28"/>
  <c r="E82" i="28"/>
  <c r="E81" i="28"/>
  <c r="W80" i="28"/>
  <c r="V80" i="28"/>
  <c r="M80" i="28"/>
  <c r="L80" i="28"/>
  <c r="K80" i="28"/>
  <c r="J80" i="28"/>
  <c r="I80" i="28"/>
  <c r="H80" i="28"/>
  <c r="G80" i="28"/>
  <c r="F80" i="28"/>
  <c r="D80" i="28"/>
  <c r="C80" i="28"/>
  <c r="B80" i="28"/>
  <c r="A77" i="28"/>
  <c r="E84" i="29"/>
  <c r="E83" i="29"/>
  <c r="E82" i="29"/>
  <c r="E81" i="29"/>
  <c r="E80" i="29" s="1"/>
  <c r="W80" i="29"/>
  <c r="V80" i="29"/>
  <c r="M80" i="29"/>
  <c r="L80" i="29"/>
  <c r="K80" i="29"/>
  <c r="J80" i="29"/>
  <c r="I80" i="29"/>
  <c r="H80" i="29"/>
  <c r="G80" i="29"/>
  <c r="F80" i="29"/>
  <c r="D80" i="29"/>
  <c r="C80" i="29"/>
  <c r="B80" i="29"/>
  <c r="A77" i="29"/>
  <c r="E84" i="30"/>
  <c r="E83" i="30"/>
  <c r="E82" i="30"/>
  <c r="E81" i="30"/>
  <c r="W80" i="30"/>
  <c r="V80" i="30"/>
  <c r="M80" i="30"/>
  <c r="L80" i="30"/>
  <c r="K80" i="30"/>
  <c r="J80" i="30"/>
  <c r="I80" i="30"/>
  <c r="H80" i="30"/>
  <c r="G80" i="30"/>
  <c r="F80" i="30"/>
  <c r="D80" i="30"/>
  <c r="C80" i="30"/>
  <c r="B80" i="30"/>
  <c r="A77" i="30"/>
  <c r="E84" i="31"/>
  <c r="E83" i="31"/>
  <c r="E82" i="31"/>
  <c r="E81" i="31"/>
  <c r="W80" i="31"/>
  <c r="V80" i="31"/>
  <c r="M80" i="31"/>
  <c r="L80" i="31"/>
  <c r="K80" i="31"/>
  <c r="J80" i="31"/>
  <c r="I80" i="31"/>
  <c r="H80" i="31"/>
  <c r="G80" i="31"/>
  <c r="F80" i="31"/>
  <c r="D80" i="31"/>
  <c r="C80" i="31"/>
  <c r="B80" i="31"/>
  <c r="A77" i="31"/>
  <c r="E84" i="32"/>
  <c r="E83" i="32"/>
  <c r="E82" i="32"/>
  <c r="E81" i="32"/>
  <c r="W80" i="32"/>
  <c r="V80" i="32"/>
  <c r="M80" i="32"/>
  <c r="L80" i="32"/>
  <c r="K80" i="32"/>
  <c r="J80" i="32"/>
  <c r="I80" i="32"/>
  <c r="H80" i="32"/>
  <c r="G80" i="32"/>
  <c r="F80" i="32"/>
  <c r="D80" i="32"/>
  <c r="C80" i="32"/>
  <c r="B80" i="32"/>
  <c r="A77" i="32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32"/>
  <c r="R94" i="32"/>
  <c r="Q94" i="32"/>
  <c r="P94" i="32"/>
  <c r="E94" i="32"/>
  <c r="U94" i="32" s="1"/>
  <c r="S93" i="32"/>
  <c r="R93" i="32"/>
  <c r="Q93" i="32"/>
  <c r="P93" i="32"/>
  <c r="E93" i="32"/>
  <c r="U93" i="32" s="1"/>
  <c r="S92" i="32"/>
  <c r="R92" i="32"/>
  <c r="Q92" i="32"/>
  <c r="P92" i="32"/>
  <c r="E92" i="32"/>
  <c r="U92" i="32" s="1"/>
  <c r="S91" i="32"/>
  <c r="R91" i="32"/>
  <c r="Q91" i="32"/>
  <c r="P91" i="32"/>
  <c r="E91" i="32"/>
  <c r="S90" i="32"/>
  <c r="R90" i="32"/>
  <c r="Q90" i="32"/>
  <c r="P90" i="32"/>
  <c r="E90" i="32"/>
  <c r="U90" i="32" s="1"/>
  <c r="U89" i="32"/>
  <c r="S89" i="32"/>
  <c r="R89" i="32"/>
  <c r="Q89" i="32"/>
  <c r="P89" i="32"/>
  <c r="E89" i="32"/>
  <c r="T89" i="32" s="1"/>
  <c r="T88" i="32"/>
  <c r="S88" i="32"/>
  <c r="R88" i="32"/>
  <c r="Q88" i="32"/>
  <c r="P88" i="32"/>
  <c r="E88" i="32"/>
  <c r="U88" i="32" s="1"/>
  <c r="S87" i="32"/>
  <c r="R87" i="32"/>
  <c r="Q87" i="32"/>
  <c r="P87" i="32"/>
  <c r="E87" i="32"/>
  <c r="U87" i="32" s="1"/>
  <c r="V73" i="32"/>
  <c r="O73" i="32"/>
  <c r="N73" i="32"/>
  <c r="M73" i="32"/>
  <c r="L73" i="32"/>
  <c r="K73" i="32"/>
  <c r="J73" i="32"/>
  <c r="I73" i="32"/>
  <c r="H73" i="32"/>
  <c r="P73" i="32" s="1"/>
  <c r="G73" i="32"/>
  <c r="F73" i="32"/>
  <c r="C73" i="32"/>
  <c r="B73" i="32"/>
  <c r="V72" i="32"/>
  <c r="O72" i="32"/>
  <c r="N72" i="32"/>
  <c r="M72" i="32"/>
  <c r="S72" i="32" s="1"/>
  <c r="L72" i="32"/>
  <c r="R72" i="32" s="1"/>
  <c r="K72" i="32"/>
  <c r="J72" i="32"/>
  <c r="I72" i="32"/>
  <c r="H72" i="32"/>
  <c r="G72" i="32"/>
  <c r="F72" i="32"/>
  <c r="C72" i="32"/>
  <c r="B72" i="32"/>
  <c r="V71" i="32"/>
  <c r="O71" i="32"/>
  <c r="N71" i="32"/>
  <c r="M71" i="32"/>
  <c r="S71" i="32" s="1"/>
  <c r="L71" i="32"/>
  <c r="R71" i="32" s="1"/>
  <c r="K71" i="32"/>
  <c r="J71" i="32"/>
  <c r="I71" i="32"/>
  <c r="H71" i="32"/>
  <c r="G71" i="32"/>
  <c r="F71" i="32"/>
  <c r="C71" i="32"/>
  <c r="B71" i="32"/>
  <c r="E71" i="32" s="1"/>
  <c r="U70" i="32"/>
  <c r="S70" i="32"/>
  <c r="R70" i="32"/>
  <c r="Q70" i="32"/>
  <c r="P70" i="32"/>
  <c r="E70" i="32"/>
  <c r="T70" i="32" s="1"/>
  <c r="S69" i="32"/>
  <c r="R69" i="32"/>
  <c r="Q69" i="32"/>
  <c r="P69" i="32"/>
  <c r="E69" i="32"/>
  <c r="V67" i="32"/>
  <c r="O67" i="32"/>
  <c r="N67" i="32"/>
  <c r="M67" i="32"/>
  <c r="S67" i="32" s="1"/>
  <c r="L67" i="32"/>
  <c r="K67" i="32"/>
  <c r="J67" i="32"/>
  <c r="I67" i="32"/>
  <c r="H67" i="32"/>
  <c r="G67" i="32"/>
  <c r="F67" i="32"/>
  <c r="C67" i="32"/>
  <c r="E67" i="32" s="1"/>
  <c r="B67" i="32"/>
  <c r="V66" i="32"/>
  <c r="O66" i="32"/>
  <c r="N66" i="32"/>
  <c r="M66" i="32"/>
  <c r="S66" i="32" s="1"/>
  <c r="L66" i="32"/>
  <c r="R66" i="32" s="1"/>
  <c r="K66" i="32"/>
  <c r="J66" i="32"/>
  <c r="I66" i="32"/>
  <c r="H66" i="32"/>
  <c r="G66" i="32"/>
  <c r="F66" i="32"/>
  <c r="C66" i="32"/>
  <c r="E66" i="32" s="1"/>
  <c r="B66" i="32"/>
  <c r="S65" i="32"/>
  <c r="R65" i="32"/>
  <c r="Q65" i="32"/>
  <c r="P65" i="32"/>
  <c r="E65" i="32"/>
  <c r="U65" i="32" s="1"/>
  <c r="S64" i="32"/>
  <c r="R64" i="32"/>
  <c r="Q64" i="32"/>
  <c r="P64" i="32"/>
  <c r="E64" i="32"/>
  <c r="U64" i="32" s="1"/>
  <c r="S63" i="32"/>
  <c r="R63" i="32"/>
  <c r="Q63" i="32"/>
  <c r="P63" i="32"/>
  <c r="E63" i="32"/>
  <c r="U63" i="32" s="1"/>
  <c r="S62" i="32"/>
  <c r="R62" i="32"/>
  <c r="Q62" i="32"/>
  <c r="P62" i="32"/>
  <c r="E62" i="32"/>
  <c r="S61" i="32"/>
  <c r="R61" i="32"/>
  <c r="Q61" i="32"/>
  <c r="P61" i="32"/>
  <c r="E61" i="32"/>
  <c r="U61" i="32" s="1"/>
  <c r="V59" i="32"/>
  <c r="O59" i="32"/>
  <c r="N59" i="32"/>
  <c r="M59" i="32"/>
  <c r="S59" i="32" s="1"/>
  <c r="L59" i="32"/>
  <c r="R59" i="32" s="1"/>
  <c r="K59" i="32"/>
  <c r="J59" i="32"/>
  <c r="I59" i="32"/>
  <c r="H59" i="32"/>
  <c r="G59" i="32"/>
  <c r="F59" i="32"/>
  <c r="C59" i="32"/>
  <c r="B59" i="32"/>
  <c r="S58" i="32"/>
  <c r="R58" i="32"/>
  <c r="Q58" i="32"/>
  <c r="P58" i="32"/>
  <c r="E58" i="32"/>
  <c r="S57" i="32"/>
  <c r="R57" i="32"/>
  <c r="Q57" i="32"/>
  <c r="P57" i="32"/>
  <c r="E57" i="32"/>
  <c r="T57" i="32" s="1"/>
  <c r="U56" i="32"/>
  <c r="S56" i="32"/>
  <c r="R56" i="32"/>
  <c r="Q56" i="32"/>
  <c r="P56" i="32"/>
  <c r="E56" i="32"/>
  <c r="T56" i="32" s="1"/>
  <c r="T55" i="32"/>
  <c r="S55" i="32"/>
  <c r="R55" i="32"/>
  <c r="Q55" i="32"/>
  <c r="P55" i="32"/>
  <c r="E55" i="32"/>
  <c r="U55" i="32" s="1"/>
  <c r="V53" i="32"/>
  <c r="O53" i="32"/>
  <c r="N53" i="32"/>
  <c r="M53" i="32"/>
  <c r="S53" i="32" s="1"/>
  <c r="L53" i="32"/>
  <c r="R53" i="32" s="1"/>
  <c r="K53" i="32"/>
  <c r="J53" i="32"/>
  <c r="I53" i="32"/>
  <c r="H53" i="32"/>
  <c r="G53" i="32"/>
  <c r="F53" i="32"/>
  <c r="C53" i="32"/>
  <c r="B53" i="32"/>
  <c r="S52" i="32"/>
  <c r="R52" i="32"/>
  <c r="Q52" i="32"/>
  <c r="P52" i="32"/>
  <c r="E52" i="32"/>
  <c r="T51" i="32"/>
  <c r="S51" i="32"/>
  <c r="R51" i="32"/>
  <c r="Q51" i="32"/>
  <c r="P51" i="32"/>
  <c r="E51" i="32"/>
  <c r="U51" i="32" s="1"/>
  <c r="U50" i="32"/>
  <c r="S50" i="32"/>
  <c r="R50" i="32"/>
  <c r="Q50" i="32"/>
  <c r="P50" i="32"/>
  <c r="E50" i="32"/>
  <c r="T50" i="32" s="1"/>
  <c r="S49" i="32"/>
  <c r="R49" i="32"/>
  <c r="Q49" i="32"/>
  <c r="P49" i="32"/>
  <c r="E49" i="32"/>
  <c r="U49" i="32" s="1"/>
  <c r="S48" i="32"/>
  <c r="R48" i="32"/>
  <c r="Q48" i="32"/>
  <c r="P48" i="32"/>
  <c r="E48" i="32"/>
  <c r="S47" i="32"/>
  <c r="R47" i="32"/>
  <c r="Q47" i="32"/>
  <c r="P47" i="32"/>
  <c r="E47" i="32"/>
  <c r="U47" i="32" s="1"/>
  <c r="S46" i="32"/>
  <c r="R46" i="32"/>
  <c r="Q46" i="32"/>
  <c r="P46" i="32"/>
  <c r="E46" i="32"/>
  <c r="S45" i="32"/>
  <c r="R45" i="32"/>
  <c r="Q45" i="32"/>
  <c r="P45" i="32"/>
  <c r="E45" i="32"/>
  <c r="U44" i="32"/>
  <c r="S44" i="32"/>
  <c r="R44" i="32"/>
  <c r="Q44" i="32"/>
  <c r="P44" i="32"/>
  <c r="E44" i="32"/>
  <c r="T44" i="32" s="1"/>
  <c r="S43" i="32"/>
  <c r="R43" i="32"/>
  <c r="Q43" i="32"/>
  <c r="P43" i="32"/>
  <c r="E43" i="32"/>
  <c r="U43" i="32" s="1"/>
  <c r="S42" i="32"/>
  <c r="R42" i="32"/>
  <c r="Q42" i="32"/>
  <c r="P42" i="32"/>
  <c r="E42" i="32"/>
  <c r="T42" i="32" s="1"/>
  <c r="V40" i="32"/>
  <c r="S40" i="32"/>
  <c r="O40" i="32"/>
  <c r="N40" i="32"/>
  <c r="M40" i="32"/>
  <c r="L40" i="32"/>
  <c r="R40" i="32" s="1"/>
  <c r="K40" i="32"/>
  <c r="J40" i="32"/>
  <c r="I40" i="32"/>
  <c r="H40" i="32"/>
  <c r="G40" i="32"/>
  <c r="F40" i="32"/>
  <c r="C40" i="32"/>
  <c r="B40" i="32"/>
  <c r="E40" i="32" s="1"/>
  <c r="T39" i="32"/>
  <c r="S39" i="32"/>
  <c r="R39" i="32"/>
  <c r="Q39" i="32"/>
  <c r="P39" i="32"/>
  <c r="E39" i="32"/>
  <c r="U39" i="32" s="1"/>
  <c r="S38" i="32"/>
  <c r="R38" i="32"/>
  <c r="Q38" i="32"/>
  <c r="P38" i="32"/>
  <c r="E38" i="32"/>
  <c r="T38" i="32" s="1"/>
  <c r="T37" i="32"/>
  <c r="S37" i="32"/>
  <c r="R37" i="32"/>
  <c r="Q37" i="32"/>
  <c r="P37" i="32"/>
  <c r="E37" i="32"/>
  <c r="U37" i="32" s="1"/>
  <c r="S36" i="32"/>
  <c r="R36" i="32"/>
  <c r="Q36" i="32"/>
  <c r="P36" i="32"/>
  <c r="E36" i="32"/>
  <c r="S35" i="32"/>
  <c r="R35" i="32"/>
  <c r="Q35" i="32"/>
  <c r="P35" i="32"/>
  <c r="E35" i="32"/>
  <c r="U35" i="32" s="1"/>
  <c r="V33" i="32"/>
  <c r="O33" i="32"/>
  <c r="N33" i="32"/>
  <c r="M33" i="32"/>
  <c r="S33" i="32" s="1"/>
  <c r="L33" i="32"/>
  <c r="K33" i="32"/>
  <c r="J33" i="32"/>
  <c r="I33" i="32"/>
  <c r="H33" i="32"/>
  <c r="G33" i="32"/>
  <c r="F33" i="32"/>
  <c r="E33" i="32"/>
  <c r="C33" i="32"/>
  <c r="B33" i="32"/>
  <c r="S32" i="32"/>
  <c r="R32" i="32"/>
  <c r="Q32" i="32"/>
  <c r="P32" i="32"/>
  <c r="E32" i="32"/>
  <c r="V30" i="32"/>
  <c r="O30" i="32"/>
  <c r="N30" i="32"/>
  <c r="M30" i="32"/>
  <c r="S30" i="32" s="1"/>
  <c r="L30" i="32"/>
  <c r="R30" i="32" s="1"/>
  <c r="K30" i="32"/>
  <c r="J30" i="32"/>
  <c r="I30" i="32"/>
  <c r="H30" i="32"/>
  <c r="G30" i="32"/>
  <c r="F30" i="32"/>
  <c r="C30" i="32"/>
  <c r="B30" i="32"/>
  <c r="U29" i="32"/>
  <c r="T29" i="32"/>
  <c r="S29" i="32"/>
  <c r="R29" i="32"/>
  <c r="Q29" i="32"/>
  <c r="P29" i="32"/>
  <c r="E29" i="32"/>
  <c r="T28" i="32"/>
  <c r="S28" i="32"/>
  <c r="R28" i="32"/>
  <c r="Q28" i="32"/>
  <c r="P28" i="32"/>
  <c r="E28" i="32"/>
  <c r="U28" i="32" s="1"/>
  <c r="S27" i="32"/>
  <c r="R27" i="32"/>
  <c r="Q27" i="32"/>
  <c r="P27" i="32"/>
  <c r="E27" i="32"/>
  <c r="U27" i="32" s="1"/>
  <c r="S26" i="32"/>
  <c r="R26" i="32"/>
  <c r="Q26" i="32"/>
  <c r="P26" i="32"/>
  <c r="E26" i="32"/>
  <c r="V24" i="32"/>
  <c r="O24" i="32"/>
  <c r="N24" i="32"/>
  <c r="M24" i="32"/>
  <c r="S24" i="32" s="1"/>
  <c r="L24" i="32"/>
  <c r="R24" i="32" s="1"/>
  <c r="K24" i="32"/>
  <c r="J24" i="32"/>
  <c r="I24" i="32"/>
  <c r="H24" i="32"/>
  <c r="P24" i="32" s="1"/>
  <c r="G24" i="32"/>
  <c r="F24" i="32"/>
  <c r="C24" i="32"/>
  <c r="B24" i="32"/>
  <c r="E24" i="32" s="1"/>
  <c r="S23" i="32"/>
  <c r="R23" i="32"/>
  <c r="Q23" i="32"/>
  <c r="P23" i="32"/>
  <c r="E23" i="32"/>
  <c r="U23" i="32" s="1"/>
  <c r="S22" i="32"/>
  <c r="R22" i="32"/>
  <c r="Q22" i="32"/>
  <c r="P22" i="32"/>
  <c r="E22" i="32"/>
  <c r="U21" i="32"/>
  <c r="S21" i="32"/>
  <c r="R21" i="32"/>
  <c r="Q21" i="32"/>
  <c r="P21" i="32"/>
  <c r="E21" i="32"/>
  <c r="T21" i="32" s="1"/>
  <c r="S20" i="32"/>
  <c r="R20" i="32"/>
  <c r="Q20" i="32"/>
  <c r="P20" i="32"/>
  <c r="E20" i="32"/>
  <c r="T20" i="32" s="1"/>
  <c r="S19" i="32"/>
  <c r="R19" i="32"/>
  <c r="Q19" i="32"/>
  <c r="P19" i="32"/>
  <c r="E19" i="32"/>
  <c r="S18" i="32"/>
  <c r="R18" i="32"/>
  <c r="Q18" i="32"/>
  <c r="P18" i="32"/>
  <c r="E18" i="32"/>
  <c r="U18" i="32" s="1"/>
  <c r="T17" i="32"/>
  <c r="S17" i="32"/>
  <c r="R17" i="32"/>
  <c r="Q17" i="32"/>
  <c r="P17" i="32"/>
  <c r="E17" i="32"/>
  <c r="U17" i="32" s="1"/>
  <c r="V15" i="32"/>
  <c r="O15" i="32"/>
  <c r="N15" i="32"/>
  <c r="M15" i="32"/>
  <c r="L15" i="32"/>
  <c r="K15" i="32"/>
  <c r="J15" i="32"/>
  <c r="I15" i="32"/>
  <c r="H15" i="32"/>
  <c r="G15" i="32"/>
  <c r="F15" i="32"/>
  <c r="C15" i="32"/>
  <c r="B15" i="32"/>
  <c r="S14" i="32"/>
  <c r="R14" i="32"/>
  <c r="Q14" i="32"/>
  <c r="P14" i="32"/>
  <c r="E14" i="32"/>
  <c r="U14" i="32" s="1"/>
  <c r="U13" i="32"/>
  <c r="T13" i="32"/>
  <c r="S13" i="32"/>
  <c r="R13" i="32"/>
  <c r="Q13" i="32"/>
  <c r="P13" i="32"/>
  <c r="E13" i="32"/>
  <c r="T12" i="32"/>
  <c r="S12" i="32"/>
  <c r="R12" i="32"/>
  <c r="Q12" i="32"/>
  <c r="P12" i="32"/>
  <c r="E12" i="32"/>
  <c r="U12" i="32" s="1"/>
  <c r="S11" i="32"/>
  <c r="R11" i="32"/>
  <c r="Q11" i="32"/>
  <c r="P11" i="32"/>
  <c r="E11" i="32"/>
  <c r="U11" i="32" s="1"/>
  <c r="S10" i="32"/>
  <c r="R10" i="32"/>
  <c r="Q10" i="32"/>
  <c r="P10" i="32"/>
  <c r="E10" i="32"/>
  <c r="U9" i="32"/>
  <c r="T9" i="32"/>
  <c r="S9" i="32"/>
  <c r="R9" i="32"/>
  <c r="Q9" i="32"/>
  <c r="P9" i="32"/>
  <c r="E9" i="32"/>
  <c r="T94" i="31"/>
  <c r="S94" i="31"/>
  <c r="R94" i="31"/>
  <c r="Q94" i="31"/>
  <c r="P94" i="31"/>
  <c r="E94" i="31"/>
  <c r="U94" i="31" s="1"/>
  <c r="T93" i="31"/>
  <c r="S93" i="31"/>
  <c r="R93" i="31"/>
  <c r="Q93" i="31"/>
  <c r="P93" i="31"/>
  <c r="E93" i="31"/>
  <c r="U93" i="31" s="1"/>
  <c r="S92" i="31"/>
  <c r="R92" i="31"/>
  <c r="Q92" i="31"/>
  <c r="P92" i="31"/>
  <c r="E92" i="31"/>
  <c r="U92" i="31" s="1"/>
  <c r="U91" i="31"/>
  <c r="T91" i="31"/>
  <c r="S91" i="31"/>
  <c r="R91" i="31"/>
  <c r="Q91" i="31"/>
  <c r="P91" i="31"/>
  <c r="E91" i="31"/>
  <c r="U90" i="31"/>
  <c r="T90" i="31"/>
  <c r="S90" i="31"/>
  <c r="R90" i="31"/>
  <c r="Q90" i="31"/>
  <c r="P90" i="31"/>
  <c r="E90" i="31"/>
  <c r="S89" i="31"/>
  <c r="R89" i="31"/>
  <c r="Q89" i="31"/>
  <c r="P89" i="31"/>
  <c r="E89" i="31"/>
  <c r="U89" i="31" s="1"/>
  <c r="S88" i="31"/>
  <c r="R88" i="31"/>
  <c r="Q88" i="31"/>
  <c r="P88" i="31"/>
  <c r="E88" i="31"/>
  <c r="U87" i="31"/>
  <c r="T87" i="31"/>
  <c r="S87" i="31"/>
  <c r="R87" i="31"/>
  <c r="Q87" i="31"/>
  <c r="P87" i="31"/>
  <c r="E87" i="31"/>
  <c r="V73" i="31"/>
  <c r="S73" i="31"/>
  <c r="O73" i="31"/>
  <c r="N73" i="31"/>
  <c r="M73" i="31"/>
  <c r="L73" i="31"/>
  <c r="K73" i="31"/>
  <c r="J73" i="31"/>
  <c r="I73" i="31"/>
  <c r="H73" i="31"/>
  <c r="G73" i="31"/>
  <c r="F73" i="31"/>
  <c r="C73" i="31"/>
  <c r="B73" i="31"/>
  <c r="V72" i="31"/>
  <c r="O72" i="31"/>
  <c r="N72" i="31"/>
  <c r="R72" i="31" s="1"/>
  <c r="M72" i="31"/>
  <c r="S72" i="31" s="1"/>
  <c r="L72" i="31"/>
  <c r="K72" i="31"/>
  <c r="J72" i="31"/>
  <c r="I72" i="31"/>
  <c r="H72" i="31"/>
  <c r="G72" i="31"/>
  <c r="F72" i="31"/>
  <c r="E72" i="31"/>
  <c r="C72" i="31"/>
  <c r="B72" i="31"/>
  <c r="V71" i="31"/>
  <c r="O71" i="31"/>
  <c r="N71" i="31"/>
  <c r="M71" i="31"/>
  <c r="S71" i="31" s="1"/>
  <c r="L71" i="31"/>
  <c r="R71" i="31" s="1"/>
  <c r="K71" i="31"/>
  <c r="J71" i="31"/>
  <c r="I71" i="31"/>
  <c r="H71" i="31"/>
  <c r="G71" i="31"/>
  <c r="F71" i="31"/>
  <c r="C71" i="31"/>
  <c r="B71" i="31"/>
  <c r="E71" i="31" s="1"/>
  <c r="S70" i="31"/>
  <c r="R70" i="31"/>
  <c r="Q70" i="31"/>
  <c r="P70" i="31"/>
  <c r="E70" i="31"/>
  <c r="U70" i="31" s="1"/>
  <c r="S69" i="31"/>
  <c r="R69" i="31"/>
  <c r="Q69" i="31"/>
  <c r="P69" i="31"/>
  <c r="E69" i="31"/>
  <c r="T69" i="31" s="1"/>
  <c r="V67" i="31"/>
  <c r="O67" i="31"/>
  <c r="N67" i="31"/>
  <c r="M67" i="31"/>
  <c r="S67" i="31" s="1"/>
  <c r="L67" i="31"/>
  <c r="R67" i="31" s="1"/>
  <c r="K67" i="31"/>
  <c r="J67" i="31"/>
  <c r="I67" i="31"/>
  <c r="H67" i="31"/>
  <c r="G67" i="31"/>
  <c r="F67" i="31"/>
  <c r="C67" i="31"/>
  <c r="B67" i="31"/>
  <c r="V66" i="31"/>
  <c r="R66" i="31"/>
  <c r="O66" i="31"/>
  <c r="N66" i="31"/>
  <c r="M66" i="31"/>
  <c r="S66" i="31" s="1"/>
  <c r="L66" i="31"/>
  <c r="K66" i="31"/>
  <c r="J66" i="31"/>
  <c r="I66" i="31"/>
  <c r="H66" i="31"/>
  <c r="G66" i="31"/>
  <c r="F66" i="31"/>
  <c r="C66" i="31"/>
  <c r="B66" i="31"/>
  <c r="E66" i="31" s="1"/>
  <c r="U65" i="31"/>
  <c r="T65" i="31"/>
  <c r="S65" i="31"/>
  <c r="R65" i="31"/>
  <c r="Q65" i="31"/>
  <c r="P65" i="31"/>
  <c r="E65" i="31"/>
  <c r="T64" i="31"/>
  <c r="S64" i="31"/>
  <c r="R64" i="31"/>
  <c r="Q64" i="31"/>
  <c r="P64" i="31"/>
  <c r="E64" i="31"/>
  <c r="U64" i="31" s="1"/>
  <c r="S63" i="31"/>
  <c r="R63" i="31"/>
  <c r="Q63" i="31"/>
  <c r="P63" i="31"/>
  <c r="E63" i="31"/>
  <c r="U63" i="31" s="1"/>
  <c r="S62" i="31"/>
  <c r="R62" i="31"/>
  <c r="Q62" i="31"/>
  <c r="P62" i="31"/>
  <c r="E62" i="31"/>
  <c r="S61" i="31"/>
  <c r="R61" i="31"/>
  <c r="Q61" i="31"/>
  <c r="P61" i="31"/>
  <c r="E61" i="31"/>
  <c r="V59" i="31"/>
  <c r="O59" i="31"/>
  <c r="N59" i="31"/>
  <c r="M59" i="31"/>
  <c r="S59" i="31" s="1"/>
  <c r="L59" i="31"/>
  <c r="R59" i="31" s="1"/>
  <c r="K59" i="31"/>
  <c r="J59" i="31"/>
  <c r="I59" i="31"/>
  <c r="H59" i="31"/>
  <c r="G59" i="31"/>
  <c r="F59" i="31"/>
  <c r="C59" i="31"/>
  <c r="B59" i="31"/>
  <c r="T58" i="31"/>
  <c r="S58" i="31"/>
  <c r="R58" i="31"/>
  <c r="Q58" i="31"/>
  <c r="P58" i="31"/>
  <c r="E58" i="31"/>
  <c r="U58" i="31" s="1"/>
  <c r="U57" i="31"/>
  <c r="S57" i="31"/>
  <c r="R57" i="31"/>
  <c r="Q57" i="31"/>
  <c r="P57" i="31"/>
  <c r="E57" i="31"/>
  <c r="T57" i="31" s="1"/>
  <c r="S56" i="31"/>
  <c r="R56" i="31"/>
  <c r="Q56" i="31"/>
  <c r="P56" i="31"/>
  <c r="E56" i="31"/>
  <c r="U56" i="31" s="1"/>
  <c r="S55" i="31"/>
  <c r="R55" i="31"/>
  <c r="Q55" i="31"/>
  <c r="P55" i="31"/>
  <c r="E55" i="31"/>
  <c r="V53" i="31"/>
  <c r="O53" i="31"/>
  <c r="N53" i="31"/>
  <c r="M53" i="31"/>
  <c r="S53" i="31" s="1"/>
  <c r="L53" i="31"/>
  <c r="K53" i="31"/>
  <c r="J53" i="31"/>
  <c r="I53" i="31"/>
  <c r="H53" i="31"/>
  <c r="G53" i="31"/>
  <c r="F53" i="31"/>
  <c r="C53" i="31"/>
  <c r="B53" i="31"/>
  <c r="E53" i="31" s="1"/>
  <c r="S52" i="31"/>
  <c r="R52" i="31"/>
  <c r="Q52" i="31"/>
  <c r="P52" i="31"/>
  <c r="E52" i="31"/>
  <c r="U52" i="31" s="1"/>
  <c r="S51" i="31"/>
  <c r="R51" i="31"/>
  <c r="Q51" i="31"/>
  <c r="P51" i="31"/>
  <c r="E51" i="31"/>
  <c r="T50" i="31"/>
  <c r="S50" i="31"/>
  <c r="R50" i="31"/>
  <c r="Q50" i="31"/>
  <c r="P50" i="31"/>
  <c r="E50" i="31"/>
  <c r="U50" i="31" s="1"/>
  <c r="U49" i="31"/>
  <c r="S49" i="31"/>
  <c r="R49" i="31"/>
  <c r="Q49" i="31"/>
  <c r="P49" i="31"/>
  <c r="E49" i="31"/>
  <c r="T49" i="31" s="1"/>
  <c r="S48" i="31"/>
  <c r="R48" i="31"/>
  <c r="Q48" i="31"/>
  <c r="P48" i="31"/>
  <c r="E48" i="31"/>
  <c r="S47" i="31"/>
  <c r="R47" i="31"/>
  <c r="Q47" i="31"/>
  <c r="P47" i="31"/>
  <c r="E47" i="31"/>
  <c r="U47" i="31" s="1"/>
  <c r="T46" i="31"/>
  <c r="S46" i="31"/>
  <c r="R46" i="31"/>
  <c r="Q46" i="31"/>
  <c r="P46" i="31"/>
  <c r="E46" i="31"/>
  <c r="U46" i="31" s="1"/>
  <c r="U45" i="31"/>
  <c r="S45" i="31"/>
  <c r="R45" i="31"/>
  <c r="Q45" i="31"/>
  <c r="P45" i="31"/>
  <c r="E45" i="31"/>
  <c r="T45" i="31" s="1"/>
  <c r="S44" i="31"/>
  <c r="R44" i="31"/>
  <c r="Q44" i="31"/>
  <c r="P44" i="31"/>
  <c r="E44" i="31"/>
  <c r="U44" i="31" s="1"/>
  <c r="S43" i="31"/>
  <c r="R43" i="31"/>
  <c r="Q43" i="31"/>
  <c r="P43" i="31"/>
  <c r="E43" i="31"/>
  <c r="T42" i="31"/>
  <c r="S42" i="31"/>
  <c r="R42" i="31"/>
  <c r="Q42" i="31"/>
  <c r="P42" i="31"/>
  <c r="E42" i="31"/>
  <c r="U42" i="31" s="1"/>
  <c r="V40" i="31"/>
  <c r="O40" i="31"/>
  <c r="N40" i="31"/>
  <c r="M40" i="31"/>
  <c r="S40" i="31" s="1"/>
  <c r="L40" i="31"/>
  <c r="R40" i="31" s="1"/>
  <c r="K40" i="31"/>
  <c r="J40" i="31"/>
  <c r="I40" i="31"/>
  <c r="H40" i="31"/>
  <c r="G40" i="31"/>
  <c r="F40" i="31"/>
  <c r="C40" i="31"/>
  <c r="B40" i="31"/>
  <c r="S39" i="31"/>
  <c r="R39" i="31"/>
  <c r="Q39" i="31"/>
  <c r="P39" i="31"/>
  <c r="E39" i="31"/>
  <c r="U38" i="31"/>
  <c r="T38" i="31"/>
  <c r="S38" i="31"/>
  <c r="R38" i="31"/>
  <c r="Q38" i="31"/>
  <c r="P38" i="31"/>
  <c r="E38" i="31"/>
  <c r="U37" i="31"/>
  <c r="T37" i="31"/>
  <c r="S37" i="31"/>
  <c r="R37" i="31"/>
  <c r="Q37" i="31"/>
  <c r="P37" i="31"/>
  <c r="E37" i="31"/>
  <c r="S36" i="31"/>
  <c r="R36" i="31"/>
  <c r="Q36" i="31"/>
  <c r="P36" i="31"/>
  <c r="E36" i="31"/>
  <c r="U36" i="31" s="1"/>
  <c r="S35" i="31"/>
  <c r="R35" i="31"/>
  <c r="Q35" i="31"/>
  <c r="P35" i="31"/>
  <c r="E35" i="31"/>
  <c r="U35" i="31" s="1"/>
  <c r="V33" i="31"/>
  <c r="O33" i="31"/>
  <c r="N33" i="31"/>
  <c r="M33" i="31"/>
  <c r="S33" i="31" s="1"/>
  <c r="L33" i="31"/>
  <c r="R33" i="31" s="1"/>
  <c r="K33" i="31"/>
  <c r="J33" i="31"/>
  <c r="I33" i="31"/>
  <c r="Q33" i="31" s="1"/>
  <c r="H33" i="31"/>
  <c r="G33" i="31"/>
  <c r="F33" i="31"/>
  <c r="C33" i="31"/>
  <c r="E33" i="31" s="1"/>
  <c r="B33" i="31"/>
  <c r="S32" i="31"/>
  <c r="R32" i="31"/>
  <c r="Q32" i="31"/>
  <c r="P32" i="31"/>
  <c r="E32" i="31"/>
  <c r="U32" i="31" s="1"/>
  <c r="V30" i="31"/>
  <c r="R30" i="31"/>
  <c r="O30" i="31"/>
  <c r="N30" i="31"/>
  <c r="M30" i="31"/>
  <c r="S30" i="31" s="1"/>
  <c r="L30" i="31"/>
  <c r="K30" i="31"/>
  <c r="J30" i="31"/>
  <c r="I30" i="31"/>
  <c r="H30" i="31"/>
  <c r="G30" i="31"/>
  <c r="F30" i="31"/>
  <c r="E30" i="31"/>
  <c r="C30" i="31"/>
  <c r="B30" i="31"/>
  <c r="U29" i="31"/>
  <c r="T29" i="31"/>
  <c r="S29" i="31"/>
  <c r="R29" i="31"/>
  <c r="Q29" i="31"/>
  <c r="P29" i="31"/>
  <c r="E29" i="31"/>
  <c r="S28" i="31"/>
  <c r="R28" i="31"/>
  <c r="Q28" i="31"/>
  <c r="P28" i="31"/>
  <c r="E28" i="31"/>
  <c r="S27" i="31"/>
  <c r="R27" i="31"/>
  <c r="Q27" i="31"/>
  <c r="P27" i="31"/>
  <c r="E27" i="31"/>
  <c r="U27" i="31" s="1"/>
  <c r="U26" i="31"/>
  <c r="S26" i="31"/>
  <c r="R26" i="31"/>
  <c r="Q26" i="31"/>
  <c r="P26" i="31"/>
  <c r="E26" i="31"/>
  <c r="T26" i="31" s="1"/>
  <c r="V24" i="31"/>
  <c r="O24" i="31"/>
  <c r="N24" i="31"/>
  <c r="M24" i="31"/>
  <c r="S24" i="31" s="1"/>
  <c r="L24" i="31"/>
  <c r="R24" i="31" s="1"/>
  <c r="K24" i="31"/>
  <c r="J24" i="31"/>
  <c r="I24" i="31"/>
  <c r="H24" i="31"/>
  <c r="G24" i="31"/>
  <c r="F24" i="31"/>
  <c r="C24" i="31"/>
  <c r="B24" i="31"/>
  <c r="S23" i="31"/>
  <c r="R23" i="31"/>
  <c r="Q23" i="31"/>
  <c r="P23" i="31"/>
  <c r="E23" i="31"/>
  <c r="U23" i="31" s="1"/>
  <c r="U22" i="31"/>
  <c r="T22" i="31"/>
  <c r="S22" i="31"/>
  <c r="R22" i="31"/>
  <c r="Q22" i="31"/>
  <c r="P22" i="31"/>
  <c r="E22" i="31"/>
  <c r="T21" i="31"/>
  <c r="S21" i="31"/>
  <c r="R21" i="31"/>
  <c r="Q21" i="31"/>
  <c r="P21" i="31"/>
  <c r="E21" i="31"/>
  <c r="U21" i="31" s="1"/>
  <c r="S20" i="31"/>
  <c r="R20" i="31"/>
  <c r="Q20" i="31"/>
  <c r="P20" i="31"/>
  <c r="E20" i="31"/>
  <c r="U20" i="31" s="1"/>
  <c r="S19" i="31"/>
  <c r="R19" i="31"/>
  <c r="Q19" i="31"/>
  <c r="P19" i="31"/>
  <c r="E19" i="31"/>
  <c r="U18" i="31"/>
  <c r="T18" i="31"/>
  <c r="S18" i="31"/>
  <c r="R18" i="31"/>
  <c r="Q18" i="31"/>
  <c r="P18" i="31"/>
  <c r="E18" i="31"/>
  <c r="T17" i="31"/>
  <c r="S17" i="31"/>
  <c r="R17" i="31"/>
  <c r="Q17" i="31"/>
  <c r="P17" i="31"/>
  <c r="E17" i="31"/>
  <c r="U17" i="31" s="1"/>
  <c r="V15" i="31"/>
  <c r="O15" i="31"/>
  <c r="N15" i="31"/>
  <c r="R15" i="31" s="1"/>
  <c r="M15" i="31"/>
  <c r="S15" i="31" s="1"/>
  <c r="L15" i="31"/>
  <c r="K15" i="31"/>
  <c r="J15" i="31"/>
  <c r="I15" i="31"/>
  <c r="H15" i="31"/>
  <c r="G15" i="31"/>
  <c r="F15" i="31"/>
  <c r="C15" i="31"/>
  <c r="B15" i="31"/>
  <c r="E15" i="31" s="1"/>
  <c r="U14" i="31"/>
  <c r="T14" i="31"/>
  <c r="S14" i="31"/>
  <c r="R14" i="31"/>
  <c r="Q14" i="31"/>
  <c r="P14" i="31"/>
  <c r="E14" i="31"/>
  <c r="S13" i="31"/>
  <c r="R13" i="31"/>
  <c r="Q13" i="31"/>
  <c r="P13" i="31"/>
  <c r="E13" i="31"/>
  <c r="T12" i="31"/>
  <c r="S12" i="31"/>
  <c r="R12" i="31"/>
  <c r="Q12" i="31"/>
  <c r="P12" i="31"/>
  <c r="E12" i="31"/>
  <c r="U12" i="31" s="1"/>
  <c r="S11" i="31"/>
  <c r="R11" i="31"/>
  <c r="Q11" i="31"/>
  <c r="P11" i="31"/>
  <c r="E11" i="31"/>
  <c r="U11" i="31" s="1"/>
  <c r="T10" i="31"/>
  <c r="S10" i="31"/>
  <c r="R10" i="31"/>
  <c r="Q10" i="31"/>
  <c r="U10" i="31" s="1"/>
  <c r="P10" i="31"/>
  <c r="E10" i="31"/>
  <c r="T9" i="31"/>
  <c r="S9" i="31"/>
  <c r="R9" i="31"/>
  <c r="Q9" i="31"/>
  <c r="P9" i="31"/>
  <c r="E9" i="31"/>
  <c r="U9" i="31" s="1"/>
  <c r="S94" i="30"/>
  <c r="R94" i="30"/>
  <c r="Q94" i="30"/>
  <c r="P94" i="30"/>
  <c r="E94" i="30"/>
  <c r="U94" i="30" s="1"/>
  <c r="S93" i="30"/>
  <c r="R93" i="30"/>
  <c r="Q93" i="30"/>
  <c r="P93" i="30"/>
  <c r="E93" i="30"/>
  <c r="U92" i="30"/>
  <c r="T92" i="30"/>
  <c r="S92" i="30"/>
  <c r="R92" i="30"/>
  <c r="Q92" i="30"/>
  <c r="P92" i="30"/>
  <c r="E92" i="30"/>
  <c r="T91" i="30"/>
  <c r="S91" i="30"/>
  <c r="R91" i="30"/>
  <c r="Q91" i="30"/>
  <c r="P91" i="30"/>
  <c r="E91" i="30"/>
  <c r="U91" i="30" s="1"/>
  <c r="S90" i="30"/>
  <c r="R90" i="30"/>
  <c r="Q90" i="30"/>
  <c r="P90" i="30"/>
  <c r="E90" i="30"/>
  <c r="S89" i="30"/>
  <c r="R89" i="30"/>
  <c r="Q89" i="30"/>
  <c r="P89" i="30"/>
  <c r="E89" i="30"/>
  <c r="U89" i="30" s="1"/>
  <c r="U88" i="30"/>
  <c r="S88" i="30"/>
  <c r="R88" i="30"/>
  <c r="Q88" i="30"/>
  <c r="P88" i="30"/>
  <c r="E88" i="30"/>
  <c r="T88" i="30" s="1"/>
  <c r="U87" i="30"/>
  <c r="T87" i="30"/>
  <c r="S87" i="30"/>
  <c r="R87" i="30"/>
  <c r="Q87" i="30"/>
  <c r="P87" i="30"/>
  <c r="E87" i="30"/>
  <c r="V73" i="30"/>
  <c r="O73" i="30"/>
  <c r="N73" i="30"/>
  <c r="M73" i="30"/>
  <c r="S73" i="30" s="1"/>
  <c r="L73" i="30"/>
  <c r="R73" i="30" s="1"/>
  <c r="K73" i="30"/>
  <c r="J73" i="30"/>
  <c r="I73" i="30"/>
  <c r="H73" i="30"/>
  <c r="G73" i="30"/>
  <c r="F73" i="30"/>
  <c r="C73" i="30"/>
  <c r="B73" i="30"/>
  <c r="V72" i="30"/>
  <c r="O72" i="30"/>
  <c r="N72" i="30"/>
  <c r="M72" i="30"/>
  <c r="S72" i="30" s="1"/>
  <c r="L72" i="30"/>
  <c r="R72" i="30" s="1"/>
  <c r="K72" i="30"/>
  <c r="J72" i="30"/>
  <c r="I72" i="30"/>
  <c r="Q72" i="30" s="1"/>
  <c r="H72" i="30"/>
  <c r="G72" i="30"/>
  <c r="F72" i="30"/>
  <c r="C72" i="30"/>
  <c r="E72" i="30" s="1"/>
  <c r="B72" i="30"/>
  <c r="V71" i="30"/>
  <c r="S71" i="30"/>
  <c r="R71" i="30"/>
  <c r="O71" i="30"/>
  <c r="N71" i="30"/>
  <c r="M71" i="30"/>
  <c r="L71" i="30"/>
  <c r="K71" i="30"/>
  <c r="J71" i="30"/>
  <c r="I71" i="30"/>
  <c r="Q71" i="30" s="1"/>
  <c r="H71" i="30"/>
  <c r="G71" i="30"/>
  <c r="F71" i="30"/>
  <c r="C71" i="30"/>
  <c r="B71" i="30"/>
  <c r="E71" i="30" s="1"/>
  <c r="U70" i="30"/>
  <c r="S70" i="30"/>
  <c r="R70" i="30"/>
  <c r="Q70" i="30"/>
  <c r="P70" i="30"/>
  <c r="E70" i="30"/>
  <c r="T70" i="30" s="1"/>
  <c r="S69" i="30"/>
  <c r="R69" i="30"/>
  <c r="Q69" i="30"/>
  <c r="U69" i="30" s="1"/>
  <c r="P69" i="30"/>
  <c r="T69" i="30" s="1"/>
  <c r="E69" i="30"/>
  <c r="V67" i="30"/>
  <c r="O67" i="30"/>
  <c r="N67" i="30"/>
  <c r="M67" i="30"/>
  <c r="S67" i="30" s="1"/>
  <c r="L67" i="30"/>
  <c r="K67" i="30"/>
  <c r="J67" i="30"/>
  <c r="I67" i="30"/>
  <c r="H67" i="30"/>
  <c r="G67" i="30"/>
  <c r="F67" i="30"/>
  <c r="C67" i="30"/>
  <c r="B67" i="30"/>
  <c r="V66" i="30"/>
  <c r="O66" i="30"/>
  <c r="N66" i="30"/>
  <c r="M66" i="30"/>
  <c r="S66" i="30" s="1"/>
  <c r="L66" i="30"/>
  <c r="R66" i="30" s="1"/>
  <c r="K66" i="30"/>
  <c r="J66" i="30"/>
  <c r="I66" i="30"/>
  <c r="H66" i="30"/>
  <c r="P66" i="30" s="1"/>
  <c r="G66" i="30"/>
  <c r="F66" i="30"/>
  <c r="C66" i="30"/>
  <c r="B66" i="30"/>
  <c r="E66" i="30" s="1"/>
  <c r="S65" i="30"/>
  <c r="R65" i="30"/>
  <c r="Q65" i="30"/>
  <c r="P65" i="30"/>
  <c r="E65" i="30"/>
  <c r="U65" i="30" s="1"/>
  <c r="S64" i="30"/>
  <c r="R64" i="30"/>
  <c r="Q64" i="30"/>
  <c r="P64" i="30"/>
  <c r="E64" i="30"/>
  <c r="U63" i="30"/>
  <c r="T63" i="30"/>
  <c r="S63" i="30"/>
  <c r="R63" i="30"/>
  <c r="Q63" i="30"/>
  <c r="P63" i="30"/>
  <c r="E63" i="30"/>
  <c r="T62" i="30"/>
  <c r="S62" i="30"/>
  <c r="R62" i="30"/>
  <c r="Q62" i="30"/>
  <c r="P62" i="30"/>
  <c r="E62" i="30"/>
  <c r="U62" i="30" s="1"/>
  <c r="T61" i="30"/>
  <c r="S61" i="30"/>
  <c r="R61" i="30"/>
  <c r="Q61" i="30"/>
  <c r="P61" i="30"/>
  <c r="E61" i="30"/>
  <c r="V59" i="30"/>
  <c r="O59" i="30"/>
  <c r="N59" i="30"/>
  <c r="M59" i="30"/>
  <c r="S59" i="30" s="1"/>
  <c r="L59" i="30"/>
  <c r="R59" i="30" s="1"/>
  <c r="K59" i="30"/>
  <c r="J59" i="30"/>
  <c r="I59" i="30"/>
  <c r="H59" i="30"/>
  <c r="G59" i="30"/>
  <c r="F59" i="30"/>
  <c r="C59" i="30"/>
  <c r="B59" i="30"/>
  <c r="E59" i="30" s="1"/>
  <c r="S58" i="30"/>
  <c r="R58" i="30"/>
  <c r="Q58" i="30"/>
  <c r="P58" i="30"/>
  <c r="E58" i="30"/>
  <c r="U58" i="30" s="1"/>
  <c r="S57" i="30"/>
  <c r="R57" i="30"/>
  <c r="Q57" i="30"/>
  <c r="P57" i="30"/>
  <c r="E57" i="30"/>
  <c r="U57" i="30" s="1"/>
  <c r="S56" i="30"/>
  <c r="R56" i="30"/>
  <c r="Q56" i="30"/>
  <c r="P56" i="30"/>
  <c r="E56" i="30"/>
  <c r="U56" i="30" s="1"/>
  <c r="U55" i="30"/>
  <c r="S55" i="30"/>
  <c r="R55" i="30"/>
  <c r="Q55" i="30"/>
  <c r="P55" i="30"/>
  <c r="E55" i="30"/>
  <c r="T55" i="30" s="1"/>
  <c r="V53" i="30"/>
  <c r="O53" i="30"/>
  <c r="N53" i="30"/>
  <c r="M53" i="30"/>
  <c r="S53" i="30" s="1"/>
  <c r="L53" i="30"/>
  <c r="K53" i="30"/>
  <c r="J53" i="30"/>
  <c r="I53" i="30"/>
  <c r="H53" i="30"/>
  <c r="G53" i="30"/>
  <c r="F53" i="30"/>
  <c r="C53" i="30"/>
  <c r="B53" i="30"/>
  <c r="S52" i="30"/>
  <c r="R52" i="30"/>
  <c r="Q52" i="30"/>
  <c r="P52" i="30"/>
  <c r="E52" i="30"/>
  <c r="U52" i="30" s="1"/>
  <c r="S51" i="30"/>
  <c r="R51" i="30"/>
  <c r="Q51" i="30"/>
  <c r="P51" i="30"/>
  <c r="E51" i="30"/>
  <c r="U50" i="30"/>
  <c r="S50" i="30"/>
  <c r="R50" i="30"/>
  <c r="Q50" i="30"/>
  <c r="P50" i="30"/>
  <c r="E50" i="30"/>
  <c r="T50" i="30" s="1"/>
  <c r="T49" i="30"/>
  <c r="S49" i="30"/>
  <c r="R49" i="30"/>
  <c r="Q49" i="30"/>
  <c r="P49" i="30"/>
  <c r="E49" i="30"/>
  <c r="U49" i="30" s="1"/>
  <c r="S48" i="30"/>
  <c r="R48" i="30"/>
  <c r="Q48" i="30"/>
  <c r="P48" i="30"/>
  <c r="E48" i="30"/>
  <c r="S47" i="30"/>
  <c r="R47" i="30"/>
  <c r="Q47" i="30"/>
  <c r="P47" i="30"/>
  <c r="E47" i="30"/>
  <c r="T47" i="30" s="1"/>
  <c r="U46" i="30"/>
  <c r="S46" i="30"/>
  <c r="R46" i="30"/>
  <c r="Q46" i="30"/>
  <c r="P46" i="30"/>
  <c r="E46" i="30"/>
  <c r="T46" i="30" s="1"/>
  <c r="S45" i="30"/>
  <c r="R45" i="30"/>
  <c r="Q45" i="30"/>
  <c r="P45" i="30"/>
  <c r="E45" i="30"/>
  <c r="U45" i="30" s="1"/>
  <c r="S44" i="30"/>
  <c r="R44" i="30"/>
  <c r="Q44" i="30"/>
  <c r="P44" i="30"/>
  <c r="E44" i="30"/>
  <c r="U43" i="30"/>
  <c r="T43" i="30"/>
  <c r="S43" i="30"/>
  <c r="R43" i="30"/>
  <c r="Q43" i="30"/>
  <c r="P43" i="30"/>
  <c r="E43" i="30"/>
  <c r="T42" i="30"/>
  <c r="S42" i="30"/>
  <c r="R42" i="30"/>
  <c r="Q42" i="30"/>
  <c r="P42" i="30"/>
  <c r="E42" i="30"/>
  <c r="U42" i="30" s="1"/>
  <c r="V40" i="30"/>
  <c r="S40" i="30"/>
  <c r="O40" i="30"/>
  <c r="Q40" i="30" s="1"/>
  <c r="N40" i="30"/>
  <c r="M40" i="30"/>
  <c r="L40" i="30"/>
  <c r="R40" i="30" s="1"/>
  <c r="K40" i="30"/>
  <c r="J40" i="30"/>
  <c r="I40" i="30"/>
  <c r="H40" i="30"/>
  <c r="G40" i="30"/>
  <c r="F40" i="30"/>
  <c r="C40" i="30"/>
  <c r="E40" i="30" s="1"/>
  <c r="B40" i="30"/>
  <c r="S39" i="30"/>
  <c r="R39" i="30"/>
  <c r="Q39" i="30"/>
  <c r="P39" i="30"/>
  <c r="E39" i="30"/>
  <c r="S38" i="30"/>
  <c r="R38" i="30"/>
  <c r="Q38" i="30"/>
  <c r="P38" i="30"/>
  <c r="E38" i="30"/>
  <c r="U38" i="30" s="1"/>
  <c r="U37" i="30"/>
  <c r="S37" i="30"/>
  <c r="R37" i="30"/>
  <c r="Q37" i="30"/>
  <c r="P37" i="30"/>
  <c r="E37" i="30"/>
  <c r="T37" i="30" s="1"/>
  <c r="T36" i="30"/>
  <c r="S36" i="30"/>
  <c r="R36" i="30"/>
  <c r="Q36" i="30"/>
  <c r="P36" i="30"/>
  <c r="E36" i="30"/>
  <c r="U36" i="30" s="1"/>
  <c r="T35" i="30"/>
  <c r="S35" i="30"/>
  <c r="R35" i="30"/>
  <c r="Q35" i="30"/>
  <c r="P35" i="30"/>
  <c r="E35" i="30"/>
  <c r="U35" i="30" s="1"/>
  <c r="V33" i="30"/>
  <c r="O33" i="30"/>
  <c r="N33" i="30"/>
  <c r="M33" i="30"/>
  <c r="S33" i="30" s="1"/>
  <c r="L33" i="30"/>
  <c r="R33" i="30" s="1"/>
  <c r="K33" i="30"/>
  <c r="J33" i="30"/>
  <c r="I33" i="30"/>
  <c r="H33" i="30"/>
  <c r="G33" i="30"/>
  <c r="F33" i="30"/>
  <c r="C33" i="30"/>
  <c r="B33" i="30"/>
  <c r="U32" i="30"/>
  <c r="S32" i="30"/>
  <c r="R32" i="30"/>
  <c r="Q32" i="30"/>
  <c r="P32" i="30"/>
  <c r="E32" i="30"/>
  <c r="V30" i="30"/>
  <c r="S30" i="30"/>
  <c r="O30" i="30"/>
  <c r="N30" i="30"/>
  <c r="M30" i="30"/>
  <c r="L30" i="30"/>
  <c r="R30" i="30" s="1"/>
  <c r="K30" i="30"/>
  <c r="J30" i="30"/>
  <c r="I30" i="30"/>
  <c r="H30" i="30"/>
  <c r="P30" i="30" s="1"/>
  <c r="G30" i="30"/>
  <c r="F30" i="30"/>
  <c r="C30" i="30"/>
  <c r="B30" i="30"/>
  <c r="T29" i="30"/>
  <c r="S29" i="30"/>
  <c r="R29" i="30"/>
  <c r="Q29" i="30"/>
  <c r="P29" i="30"/>
  <c r="E29" i="30"/>
  <c r="U29" i="30" s="1"/>
  <c r="S28" i="30"/>
  <c r="R28" i="30"/>
  <c r="Q28" i="30"/>
  <c r="P28" i="30"/>
  <c r="E28" i="30"/>
  <c r="U27" i="30"/>
  <c r="T27" i="30"/>
  <c r="S27" i="30"/>
  <c r="R27" i="30"/>
  <c r="Q27" i="30"/>
  <c r="P27" i="30"/>
  <c r="E27" i="30"/>
  <c r="U26" i="30"/>
  <c r="S26" i="30"/>
  <c r="R26" i="30"/>
  <c r="Q26" i="30"/>
  <c r="P26" i="30"/>
  <c r="E26" i="30"/>
  <c r="T26" i="30" s="1"/>
  <c r="V24" i="30"/>
  <c r="R24" i="30"/>
  <c r="O24" i="30"/>
  <c r="Q24" i="30" s="1"/>
  <c r="N24" i="30"/>
  <c r="M24" i="30"/>
  <c r="S24" i="30" s="1"/>
  <c r="L24" i="30"/>
  <c r="K24" i="30"/>
  <c r="J24" i="30"/>
  <c r="I24" i="30"/>
  <c r="H24" i="30"/>
  <c r="P24" i="30" s="1"/>
  <c r="G24" i="30"/>
  <c r="F24" i="30"/>
  <c r="C24" i="30"/>
  <c r="B24" i="30"/>
  <c r="E24" i="30" s="1"/>
  <c r="U23" i="30"/>
  <c r="T23" i="30"/>
  <c r="S23" i="30"/>
  <c r="R23" i="30"/>
  <c r="Q23" i="30"/>
  <c r="P23" i="30"/>
  <c r="E23" i="30"/>
  <c r="S22" i="30"/>
  <c r="R22" i="30"/>
  <c r="Q22" i="30"/>
  <c r="P22" i="30"/>
  <c r="E22" i="30"/>
  <c r="S21" i="30"/>
  <c r="R21" i="30"/>
  <c r="Q21" i="30"/>
  <c r="P21" i="30"/>
  <c r="E21" i="30"/>
  <c r="S20" i="30"/>
  <c r="R20" i="30"/>
  <c r="Q20" i="30"/>
  <c r="P20" i="30"/>
  <c r="T20" i="30" s="1"/>
  <c r="E20" i="30"/>
  <c r="S19" i="30"/>
  <c r="R19" i="30"/>
  <c r="Q19" i="30"/>
  <c r="P19" i="30"/>
  <c r="E19" i="30"/>
  <c r="T18" i="30"/>
  <c r="S18" i="30"/>
  <c r="R18" i="30"/>
  <c r="Q18" i="30"/>
  <c r="P18" i="30"/>
  <c r="E18" i="30"/>
  <c r="U18" i="30" s="1"/>
  <c r="S17" i="30"/>
  <c r="R17" i="30"/>
  <c r="Q17" i="30"/>
  <c r="P17" i="30"/>
  <c r="E17" i="30"/>
  <c r="T17" i="30" s="1"/>
  <c r="V15" i="30"/>
  <c r="O15" i="30"/>
  <c r="N15" i="30"/>
  <c r="M15" i="30"/>
  <c r="S15" i="30" s="1"/>
  <c r="L15" i="30"/>
  <c r="K15" i="30"/>
  <c r="J15" i="30"/>
  <c r="I15" i="30"/>
  <c r="H15" i="30"/>
  <c r="G15" i="30"/>
  <c r="F15" i="30"/>
  <c r="C15" i="30"/>
  <c r="B15" i="30"/>
  <c r="S14" i="30"/>
  <c r="R14" i="30"/>
  <c r="Q14" i="30"/>
  <c r="P14" i="30"/>
  <c r="E14" i="30"/>
  <c r="U13" i="30"/>
  <c r="S13" i="30"/>
  <c r="R13" i="30"/>
  <c r="Q13" i="30"/>
  <c r="P13" i="30"/>
  <c r="E13" i="30"/>
  <c r="T13" i="30" s="1"/>
  <c r="S12" i="30"/>
  <c r="R12" i="30"/>
  <c r="Q12" i="30"/>
  <c r="P12" i="30"/>
  <c r="E12" i="30"/>
  <c r="U12" i="30" s="1"/>
  <c r="U11" i="30"/>
  <c r="S11" i="30"/>
  <c r="R11" i="30"/>
  <c r="Q11" i="30"/>
  <c r="P11" i="30"/>
  <c r="E11" i="30"/>
  <c r="T11" i="30" s="1"/>
  <c r="S10" i="30"/>
  <c r="R10" i="30"/>
  <c r="Q10" i="30"/>
  <c r="P10" i="30"/>
  <c r="E10" i="30"/>
  <c r="U10" i="30" s="1"/>
  <c r="S9" i="30"/>
  <c r="R9" i="30"/>
  <c r="Q9" i="30"/>
  <c r="P9" i="30"/>
  <c r="E9" i="30"/>
  <c r="U94" i="29"/>
  <c r="S94" i="29"/>
  <c r="R94" i="29"/>
  <c r="Q94" i="29"/>
  <c r="P94" i="29"/>
  <c r="E94" i="29"/>
  <c r="T94" i="29" s="1"/>
  <c r="S93" i="29"/>
  <c r="R93" i="29"/>
  <c r="Q93" i="29"/>
  <c r="P93" i="29"/>
  <c r="E93" i="29"/>
  <c r="T93" i="29" s="1"/>
  <c r="T92" i="29"/>
  <c r="S92" i="29"/>
  <c r="R92" i="29"/>
  <c r="Q92" i="29"/>
  <c r="P92" i="29"/>
  <c r="E92" i="29"/>
  <c r="U92" i="29" s="1"/>
  <c r="U91" i="29"/>
  <c r="S91" i="29"/>
  <c r="R91" i="29"/>
  <c r="Q91" i="29"/>
  <c r="P91" i="29"/>
  <c r="E91" i="29"/>
  <c r="T91" i="29" s="1"/>
  <c r="T90" i="29"/>
  <c r="S90" i="29"/>
  <c r="R90" i="29"/>
  <c r="Q90" i="29"/>
  <c r="P90" i="29"/>
  <c r="E90" i="29"/>
  <c r="U90" i="29" s="1"/>
  <c r="S89" i="29"/>
  <c r="R89" i="29"/>
  <c r="Q89" i="29"/>
  <c r="P89" i="29"/>
  <c r="E89" i="29"/>
  <c r="S88" i="29"/>
  <c r="R88" i="29"/>
  <c r="Q88" i="29"/>
  <c r="P88" i="29"/>
  <c r="E88" i="29"/>
  <c r="S87" i="29"/>
  <c r="R87" i="29"/>
  <c r="Q87" i="29"/>
  <c r="P87" i="29"/>
  <c r="E87" i="29"/>
  <c r="V73" i="29"/>
  <c r="O73" i="29"/>
  <c r="N73" i="29"/>
  <c r="M73" i="29"/>
  <c r="L73" i="29"/>
  <c r="K73" i="29"/>
  <c r="J73" i="29"/>
  <c r="I73" i="29"/>
  <c r="H73" i="29"/>
  <c r="G73" i="29"/>
  <c r="F73" i="29"/>
  <c r="C73" i="29"/>
  <c r="B73" i="29"/>
  <c r="V72" i="29"/>
  <c r="O72" i="29"/>
  <c r="S72" i="29" s="1"/>
  <c r="N72" i="29"/>
  <c r="M72" i="29"/>
  <c r="L72" i="29"/>
  <c r="R72" i="29" s="1"/>
  <c r="K72" i="29"/>
  <c r="J72" i="29"/>
  <c r="I72" i="29"/>
  <c r="H72" i="29"/>
  <c r="G72" i="29"/>
  <c r="F72" i="29"/>
  <c r="C72" i="29"/>
  <c r="B72" i="29"/>
  <c r="E72" i="29" s="1"/>
  <c r="V71" i="29"/>
  <c r="O71" i="29"/>
  <c r="N71" i="29"/>
  <c r="M71" i="29"/>
  <c r="S71" i="29" s="1"/>
  <c r="L71" i="29"/>
  <c r="R71" i="29" s="1"/>
  <c r="K71" i="29"/>
  <c r="J71" i="29"/>
  <c r="I71" i="29"/>
  <c r="H71" i="29"/>
  <c r="G71" i="29"/>
  <c r="F71" i="29"/>
  <c r="C71" i="29"/>
  <c r="B71" i="29"/>
  <c r="T70" i="29"/>
  <c r="S70" i="29"/>
  <c r="R70" i="29"/>
  <c r="Q70" i="29"/>
  <c r="P70" i="29"/>
  <c r="E70" i="29"/>
  <c r="U70" i="29" s="1"/>
  <c r="S69" i="29"/>
  <c r="R69" i="29"/>
  <c r="Q69" i="29"/>
  <c r="U69" i="29" s="1"/>
  <c r="P69" i="29"/>
  <c r="E69" i="29"/>
  <c r="V67" i="29"/>
  <c r="O67" i="29"/>
  <c r="N67" i="29"/>
  <c r="M67" i="29"/>
  <c r="L67" i="29"/>
  <c r="K67" i="29"/>
  <c r="J67" i="29"/>
  <c r="I67" i="29"/>
  <c r="H67" i="29"/>
  <c r="G67" i="29"/>
  <c r="F67" i="29"/>
  <c r="C67" i="29"/>
  <c r="B67" i="29"/>
  <c r="V66" i="29"/>
  <c r="S66" i="29"/>
  <c r="O66" i="29"/>
  <c r="N66" i="29"/>
  <c r="M66" i="29"/>
  <c r="L66" i="29"/>
  <c r="R66" i="29" s="1"/>
  <c r="K66" i="29"/>
  <c r="J66" i="29"/>
  <c r="I66" i="29"/>
  <c r="Q66" i="29" s="1"/>
  <c r="H66" i="29"/>
  <c r="G66" i="29"/>
  <c r="F66" i="29"/>
  <c r="E66" i="29"/>
  <c r="C66" i="29"/>
  <c r="B66" i="29"/>
  <c r="U65" i="29"/>
  <c r="T65" i="29"/>
  <c r="S65" i="29"/>
  <c r="R65" i="29"/>
  <c r="Q65" i="29"/>
  <c r="P65" i="29"/>
  <c r="E65" i="29"/>
  <c r="S64" i="29"/>
  <c r="R64" i="29"/>
  <c r="Q64" i="29"/>
  <c r="P64" i="29"/>
  <c r="E64" i="29"/>
  <c r="T64" i="29" s="1"/>
  <c r="S63" i="29"/>
  <c r="R63" i="29"/>
  <c r="Q63" i="29"/>
  <c r="P63" i="29"/>
  <c r="E63" i="29"/>
  <c r="S62" i="29"/>
  <c r="R62" i="29"/>
  <c r="Q62" i="29"/>
  <c r="P62" i="29"/>
  <c r="E62" i="29"/>
  <c r="T62" i="29" s="1"/>
  <c r="T61" i="29"/>
  <c r="S61" i="29"/>
  <c r="R61" i="29"/>
  <c r="Q61" i="29"/>
  <c r="P61" i="29"/>
  <c r="E61" i="29"/>
  <c r="U61" i="29" s="1"/>
  <c r="V59" i="29"/>
  <c r="R59" i="29"/>
  <c r="O59" i="29"/>
  <c r="N59" i="29"/>
  <c r="M59" i="29"/>
  <c r="S59" i="29" s="1"/>
  <c r="L59" i="29"/>
  <c r="K59" i="29"/>
  <c r="J59" i="29"/>
  <c r="I59" i="29"/>
  <c r="H59" i="29"/>
  <c r="G59" i="29"/>
  <c r="F59" i="29"/>
  <c r="C59" i="29"/>
  <c r="B59" i="29"/>
  <c r="S58" i="29"/>
  <c r="R58" i="29"/>
  <c r="Q58" i="29"/>
  <c r="P58" i="29"/>
  <c r="E58" i="29"/>
  <c r="T58" i="29" s="1"/>
  <c r="S57" i="29"/>
  <c r="R57" i="29"/>
  <c r="Q57" i="29"/>
  <c r="P57" i="29"/>
  <c r="E57" i="29"/>
  <c r="U57" i="29" s="1"/>
  <c r="U56" i="29"/>
  <c r="S56" i="29"/>
  <c r="R56" i="29"/>
  <c r="Q56" i="29"/>
  <c r="P56" i="29"/>
  <c r="E56" i="29"/>
  <c r="T56" i="29" s="1"/>
  <c r="S55" i="29"/>
  <c r="R55" i="29"/>
  <c r="Q55" i="29"/>
  <c r="P55" i="29"/>
  <c r="E55" i="29"/>
  <c r="V53" i="29"/>
  <c r="O53" i="29"/>
  <c r="N53" i="29"/>
  <c r="M53" i="29"/>
  <c r="S53" i="29" s="1"/>
  <c r="L53" i="29"/>
  <c r="R53" i="29" s="1"/>
  <c r="K53" i="29"/>
  <c r="J53" i="29"/>
  <c r="I53" i="29"/>
  <c r="H53" i="29"/>
  <c r="G53" i="29"/>
  <c r="F53" i="29"/>
  <c r="C53" i="29"/>
  <c r="B53" i="29"/>
  <c r="S52" i="29"/>
  <c r="R52" i="29"/>
  <c r="Q52" i="29"/>
  <c r="U52" i="29" s="1"/>
  <c r="P52" i="29"/>
  <c r="E52" i="29"/>
  <c r="T52" i="29" s="1"/>
  <c r="S51" i="29"/>
  <c r="R51" i="29"/>
  <c r="Q51" i="29"/>
  <c r="P51" i="29"/>
  <c r="E51" i="29"/>
  <c r="S50" i="29"/>
  <c r="R50" i="29"/>
  <c r="Q50" i="29"/>
  <c r="P50" i="29"/>
  <c r="E50" i="29"/>
  <c r="T49" i="29"/>
  <c r="S49" i="29"/>
  <c r="R49" i="29"/>
  <c r="Q49" i="29"/>
  <c r="P49" i="29"/>
  <c r="E49" i="29"/>
  <c r="U49" i="29" s="1"/>
  <c r="U48" i="29"/>
  <c r="S48" i="29"/>
  <c r="R48" i="29"/>
  <c r="Q48" i="29"/>
  <c r="P48" i="29"/>
  <c r="E48" i="29"/>
  <c r="T48" i="29" s="1"/>
  <c r="S47" i="29"/>
  <c r="R47" i="29"/>
  <c r="Q47" i="29"/>
  <c r="P47" i="29"/>
  <c r="E47" i="29"/>
  <c r="U47" i="29" s="1"/>
  <c r="U46" i="29"/>
  <c r="S46" i="29"/>
  <c r="R46" i="29"/>
  <c r="Q46" i="29"/>
  <c r="P46" i="29"/>
  <c r="E46" i="29"/>
  <c r="T46" i="29" s="1"/>
  <c r="T45" i="29"/>
  <c r="S45" i="29"/>
  <c r="R45" i="29"/>
  <c r="Q45" i="29"/>
  <c r="P45" i="29"/>
  <c r="E45" i="29"/>
  <c r="U45" i="29" s="1"/>
  <c r="U44" i="29"/>
  <c r="S44" i="29"/>
  <c r="R44" i="29"/>
  <c r="Q44" i="29"/>
  <c r="P44" i="29"/>
  <c r="E44" i="29"/>
  <c r="T44" i="29" s="1"/>
  <c r="S43" i="29"/>
  <c r="R43" i="29"/>
  <c r="Q43" i="29"/>
  <c r="P43" i="29"/>
  <c r="E43" i="29"/>
  <c r="S42" i="29"/>
  <c r="R42" i="29"/>
  <c r="Q42" i="29"/>
  <c r="P42" i="29"/>
  <c r="E42" i="29"/>
  <c r="V40" i="29"/>
  <c r="O40" i="29"/>
  <c r="N40" i="29"/>
  <c r="M40" i="29"/>
  <c r="S40" i="29" s="1"/>
  <c r="L40" i="29"/>
  <c r="K40" i="29"/>
  <c r="J40" i="29"/>
  <c r="I40" i="29"/>
  <c r="H40" i="29"/>
  <c r="G40" i="29"/>
  <c r="F40" i="29"/>
  <c r="E40" i="29"/>
  <c r="C40" i="29"/>
  <c r="B40" i="29"/>
  <c r="S39" i="29"/>
  <c r="R39" i="29"/>
  <c r="Q39" i="29"/>
  <c r="P39" i="29"/>
  <c r="E39" i="29"/>
  <c r="S38" i="29"/>
  <c r="R38" i="29"/>
  <c r="Q38" i="29"/>
  <c r="P38" i="29"/>
  <c r="E38" i="29"/>
  <c r="T37" i="29"/>
  <c r="S37" i="29"/>
  <c r="R37" i="29"/>
  <c r="Q37" i="29"/>
  <c r="P37" i="29"/>
  <c r="E37" i="29"/>
  <c r="U37" i="29" s="1"/>
  <c r="S36" i="29"/>
  <c r="R36" i="29"/>
  <c r="Q36" i="29"/>
  <c r="U36" i="29" s="1"/>
  <c r="P36" i="29"/>
  <c r="E36" i="29"/>
  <c r="T36" i="29" s="1"/>
  <c r="S35" i="29"/>
  <c r="R35" i="29"/>
  <c r="Q35" i="29"/>
  <c r="P35" i="29"/>
  <c r="E35" i="29"/>
  <c r="V33" i="29"/>
  <c r="O33" i="29"/>
  <c r="N33" i="29"/>
  <c r="R33" i="29" s="1"/>
  <c r="M33" i="29"/>
  <c r="S33" i="29" s="1"/>
  <c r="L33" i="29"/>
  <c r="K33" i="29"/>
  <c r="J33" i="29"/>
  <c r="I33" i="29"/>
  <c r="H33" i="29"/>
  <c r="G33" i="29"/>
  <c r="F33" i="29"/>
  <c r="C33" i="29"/>
  <c r="E33" i="29" s="1"/>
  <c r="B33" i="29"/>
  <c r="S32" i="29"/>
  <c r="R32" i="29"/>
  <c r="Q32" i="29"/>
  <c r="P32" i="29"/>
  <c r="E32" i="29"/>
  <c r="V30" i="29"/>
  <c r="R30" i="29"/>
  <c r="O30" i="29"/>
  <c r="N30" i="29"/>
  <c r="M30" i="29"/>
  <c r="S30" i="29" s="1"/>
  <c r="L30" i="29"/>
  <c r="K30" i="29"/>
  <c r="J30" i="29"/>
  <c r="I30" i="29"/>
  <c r="H30" i="29"/>
  <c r="G30" i="29"/>
  <c r="F30" i="29"/>
  <c r="C30" i="29"/>
  <c r="B30" i="29"/>
  <c r="S29" i="29"/>
  <c r="R29" i="29"/>
  <c r="Q29" i="29"/>
  <c r="P29" i="29"/>
  <c r="E29" i="29"/>
  <c r="S28" i="29"/>
  <c r="R28" i="29"/>
  <c r="Q28" i="29"/>
  <c r="P28" i="29"/>
  <c r="E28" i="29"/>
  <c r="T28" i="29" s="1"/>
  <c r="T27" i="29"/>
  <c r="S27" i="29"/>
  <c r="R27" i="29"/>
  <c r="Q27" i="29"/>
  <c r="P27" i="29"/>
  <c r="E27" i="29"/>
  <c r="U27" i="29" s="1"/>
  <c r="U26" i="29"/>
  <c r="S26" i="29"/>
  <c r="R26" i="29"/>
  <c r="Q26" i="29"/>
  <c r="P26" i="29"/>
  <c r="E26" i="29"/>
  <c r="T26" i="29" s="1"/>
  <c r="V24" i="29"/>
  <c r="O24" i="29"/>
  <c r="N24" i="29"/>
  <c r="M24" i="29"/>
  <c r="S24" i="29" s="1"/>
  <c r="L24" i="29"/>
  <c r="R24" i="29" s="1"/>
  <c r="K24" i="29"/>
  <c r="Q24" i="29" s="1"/>
  <c r="J24" i="29"/>
  <c r="I24" i="29"/>
  <c r="H24" i="29"/>
  <c r="G24" i="29"/>
  <c r="F24" i="29"/>
  <c r="C24" i="29"/>
  <c r="B24" i="29"/>
  <c r="E24" i="29" s="1"/>
  <c r="T23" i="29"/>
  <c r="S23" i="29"/>
  <c r="R23" i="29"/>
  <c r="Q23" i="29"/>
  <c r="P23" i="29"/>
  <c r="E23" i="29"/>
  <c r="U23" i="29" s="1"/>
  <c r="S22" i="29"/>
  <c r="R22" i="29"/>
  <c r="Q22" i="29"/>
  <c r="P22" i="29"/>
  <c r="E22" i="29"/>
  <c r="T22" i="29" s="1"/>
  <c r="T21" i="29"/>
  <c r="S21" i="29"/>
  <c r="R21" i="29"/>
  <c r="Q21" i="29"/>
  <c r="P21" i="29"/>
  <c r="E21" i="29"/>
  <c r="U21" i="29" s="1"/>
  <c r="S20" i="29"/>
  <c r="R20" i="29"/>
  <c r="Q20" i="29"/>
  <c r="P20" i="29"/>
  <c r="E20" i="29"/>
  <c r="T19" i="29"/>
  <c r="S19" i="29"/>
  <c r="R19" i="29"/>
  <c r="Q19" i="29"/>
  <c r="P19" i="29"/>
  <c r="E19" i="29"/>
  <c r="U19" i="29" s="1"/>
  <c r="S18" i="29"/>
  <c r="R18" i="29"/>
  <c r="Q18" i="29"/>
  <c r="P18" i="29"/>
  <c r="E18" i="29"/>
  <c r="T17" i="29"/>
  <c r="S17" i="29"/>
  <c r="R17" i="29"/>
  <c r="Q17" i="29"/>
  <c r="P17" i="29"/>
  <c r="E17" i="29"/>
  <c r="U17" i="29" s="1"/>
  <c r="V15" i="29"/>
  <c r="O15" i="29"/>
  <c r="N15" i="29"/>
  <c r="M15" i="29"/>
  <c r="L15" i="29"/>
  <c r="K15" i="29"/>
  <c r="J15" i="29"/>
  <c r="I15" i="29"/>
  <c r="H15" i="29"/>
  <c r="G15" i="29"/>
  <c r="F15" i="29"/>
  <c r="C15" i="29"/>
  <c r="B15" i="29"/>
  <c r="S14" i="29"/>
  <c r="R14" i="29"/>
  <c r="Q14" i="29"/>
  <c r="P14" i="29"/>
  <c r="E14" i="29"/>
  <c r="U13" i="29"/>
  <c r="T13" i="29"/>
  <c r="S13" i="29"/>
  <c r="R13" i="29"/>
  <c r="Q13" i="29"/>
  <c r="P13" i="29"/>
  <c r="E13" i="29"/>
  <c r="S12" i="29"/>
  <c r="R12" i="29"/>
  <c r="Q12" i="29"/>
  <c r="P12" i="29"/>
  <c r="E12" i="29"/>
  <c r="T12" i="29" s="1"/>
  <c r="T11" i="29"/>
  <c r="S11" i="29"/>
  <c r="R11" i="29"/>
  <c r="Q11" i="29"/>
  <c r="P11" i="29"/>
  <c r="E11" i="29"/>
  <c r="U11" i="29" s="1"/>
  <c r="S10" i="29"/>
  <c r="R10" i="29"/>
  <c r="Q10" i="29"/>
  <c r="P10" i="29"/>
  <c r="E10" i="29"/>
  <c r="T10" i="29" s="1"/>
  <c r="U9" i="29"/>
  <c r="T9" i="29"/>
  <c r="S9" i="29"/>
  <c r="R9" i="29"/>
  <c r="Q9" i="29"/>
  <c r="P9" i="29"/>
  <c r="E9" i="29"/>
  <c r="S94" i="28"/>
  <c r="R94" i="28"/>
  <c r="Q94" i="28"/>
  <c r="P94" i="28"/>
  <c r="E94" i="28"/>
  <c r="T93" i="28"/>
  <c r="S93" i="28"/>
  <c r="R93" i="28"/>
  <c r="Q93" i="28"/>
  <c r="P93" i="28"/>
  <c r="E93" i="28"/>
  <c r="U93" i="28" s="1"/>
  <c r="S92" i="28"/>
  <c r="R92" i="28"/>
  <c r="Q92" i="28"/>
  <c r="P92" i="28"/>
  <c r="E92" i="28"/>
  <c r="U91" i="28"/>
  <c r="T91" i="28"/>
  <c r="S91" i="28"/>
  <c r="R91" i="28"/>
  <c r="Q91" i="28"/>
  <c r="P91" i="28"/>
  <c r="E91" i="28"/>
  <c r="S90" i="28"/>
  <c r="R90" i="28"/>
  <c r="Q90" i="28"/>
  <c r="P90" i="28"/>
  <c r="E90" i="28"/>
  <c r="T89" i="28"/>
  <c r="S89" i="28"/>
  <c r="R89" i="28"/>
  <c r="Q89" i="28"/>
  <c r="P89" i="28"/>
  <c r="E89" i="28"/>
  <c r="U89" i="28" s="1"/>
  <c r="U88" i="28"/>
  <c r="S88" i="28"/>
  <c r="R88" i="28"/>
  <c r="Q88" i="28"/>
  <c r="P88" i="28"/>
  <c r="E88" i="28"/>
  <c r="T88" i="28" s="1"/>
  <c r="U87" i="28"/>
  <c r="S87" i="28"/>
  <c r="R87" i="28"/>
  <c r="Q87" i="28"/>
  <c r="P87" i="28"/>
  <c r="E87" i="28"/>
  <c r="T87" i="28" s="1"/>
  <c r="V73" i="28"/>
  <c r="O73" i="28"/>
  <c r="N73" i="28"/>
  <c r="R73" i="28" s="1"/>
  <c r="M73" i="28"/>
  <c r="L73" i="28"/>
  <c r="K73" i="28"/>
  <c r="J73" i="28"/>
  <c r="I73" i="28"/>
  <c r="H73" i="28"/>
  <c r="G73" i="28"/>
  <c r="F73" i="28"/>
  <c r="C73" i="28"/>
  <c r="B73" i="28"/>
  <c r="V72" i="28"/>
  <c r="O72" i="28"/>
  <c r="N72" i="28"/>
  <c r="M72" i="28"/>
  <c r="S72" i="28" s="1"/>
  <c r="L72" i="28"/>
  <c r="R72" i="28" s="1"/>
  <c r="K72" i="28"/>
  <c r="J72" i="28"/>
  <c r="I72" i="28"/>
  <c r="H72" i="28"/>
  <c r="G72" i="28"/>
  <c r="F72" i="28"/>
  <c r="C72" i="28"/>
  <c r="B72" i="28"/>
  <c r="V71" i="28"/>
  <c r="O71" i="28"/>
  <c r="N71" i="28"/>
  <c r="M71" i="28"/>
  <c r="S71" i="28" s="1"/>
  <c r="L71" i="28"/>
  <c r="R71" i="28" s="1"/>
  <c r="K71" i="28"/>
  <c r="J71" i="28"/>
  <c r="I71" i="28"/>
  <c r="Q71" i="28" s="1"/>
  <c r="H71" i="28"/>
  <c r="G71" i="28"/>
  <c r="F71" i="28"/>
  <c r="C71" i="28"/>
  <c r="B71" i="28"/>
  <c r="S70" i="28"/>
  <c r="R70" i="28"/>
  <c r="Q70" i="28"/>
  <c r="P70" i="28"/>
  <c r="E70" i="28"/>
  <c r="T69" i="28"/>
  <c r="S69" i="28"/>
  <c r="R69" i="28"/>
  <c r="Q69" i="28"/>
  <c r="P69" i="28"/>
  <c r="E69" i="28"/>
  <c r="U69" i="28" s="1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V66" i="28"/>
  <c r="R66" i="28"/>
  <c r="O66" i="28"/>
  <c r="N66" i="28"/>
  <c r="M66" i="28"/>
  <c r="S66" i="28" s="1"/>
  <c r="L66" i="28"/>
  <c r="K66" i="28"/>
  <c r="J66" i="28"/>
  <c r="I66" i="28"/>
  <c r="Q66" i="28" s="1"/>
  <c r="H66" i="28"/>
  <c r="P66" i="28" s="1"/>
  <c r="G66" i="28"/>
  <c r="F66" i="28"/>
  <c r="C66" i="28"/>
  <c r="B66" i="28"/>
  <c r="E66" i="28" s="1"/>
  <c r="T65" i="28"/>
  <c r="S65" i="28"/>
  <c r="R65" i="28"/>
  <c r="Q65" i="28"/>
  <c r="P65" i="28"/>
  <c r="E65" i="28"/>
  <c r="U65" i="28" s="1"/>
  <c r="T64" i="28"/>
  <c r="S64" i="28"/>
  <c r="R64" i="28"/>
  <c r="Q64" i="28"/>
  <c r="P64" i="28"/>
  <c r="E64" i="28"/>
  <c r="U64" i="28" s="1"/>
  <c r="S63" i="28"/>
  <c r="R63" i="28"/>
  <c r="Q63" i="28"/>
  <c r="P63" i="28"/>
  <c r="E63" i="28"/>
  <c r="U62" i="28"/>
  <c r="S62" i="28"/>
  <c r="R62" i="28"/>
  <c r="Q62" i="28"/>
  <c r="P62" i="28"/>
  <c r="E62" i="28"/>
  <c r="T62" i="28" s="1"/>
  <c r="S61" i="28"/>
  <c r="R61" i="28"/>
  <c r="Q61" i="28"/>
  <c r="P61" i="28"/>
  <c r="E61" i="28"/>
  <c r="V59" i="28"/>
  <c r="R59" i="28"/>
  <c r="O59" i="28"/>
  <c r="N59" i="28"/>
  <c r="M59" i="28"/>
  <c r="S59" i="28" s="1"/>
  <c r="L59" i="28"/>
  <c r="K59" i="28"/>
  <c r="J59" i="28"/>
  <c r="I59" i="28"/>
  <c r="H59" i="28"/>
  <c r="G59" i="28"/>
  <c r="F59" i="28"/>
  <c r="C59" i="28"/>
  <c r="B59" i="28"/>
  <c r="S58" i="28"/>
  <c r="R58" i="28"/>
  <c r="Q58" i="28"/>
  <c r="P58" i="28"/>
  <c r="E58" i="28"/>
  <c r="S57" i="28"/>
  <c r="R57" i="28"/>
  <c r="Q57" i="28"/>
  <c r="P57" i="28"/>
  <c r="E57" i="28"/>
  <c r="T57" i="28" s="1"/>
  <c r="T56" i="28"/>
  <c r="S56" i="28"/>
  <c r="R56" i="28"/>
  <c r="Q56" i="28"/>
  <c r="P56" i="28"/>
  <c r="E56" i="28"/>
  <c r="U56" i="28" s="1"/>
  <c r="S55" i="28"/>
  <c r="R55" i="28"/>
  <c r="Q55" i="28"/>
  <c r="P55" i="28"/>
  <c r="E55" i="28"/>
  <c r="V53" i="28"/>
  <c r="O53" i="28"/>
  <c r="N53" i="28"/>
  <c r="M53" i="28"/>
  <c r="S53" i="28" s="1"/>
  <c r="L53" i="28"/>
  <c r="K53" i="28"/>
  <c r="J53" i="28"/>
  <c r="I53" i="28"/>
  <c r="H53" i="28"/>
  <c r="G53" i="28"/>
  <c r="F53" i="28"/>
  <c r="C53" i="28"/>
  <c r="B53" i="28"/>
  <c r="T52" i="28"/>
  <c r="S52" i="28"/>
  <c r="R52" i="28"/>
  <c r="Q52" i="28"/>
  <c r="P52" i="28"/>
  <c r="E52" i="28"/>
  <c r="U52" i="28" s="1"/>
  <c r="U51" i="28"/>
  <c r="S51" i="28"/>
  <c r="R51" i="28"/>
  <c r="Q51" i="28"/>
  <c r="P51" i="28"/>
  <c r="E51" i="28"/>
  <c r="T51" i="28" s="1"/>
  <c r="T50" i="28"/>
  <c r="S50" i="28"/>
  <c r="R50" i="28"/>
  <c r="Q50" i="28"/>
  <c r="P50" i="28"/>
  <c r="E50" i="28"/>
  <c r="U50" i="28" s="1"/>
  <c r="S49" i="28"/>
  <c r="R49" i="28"/>
  <c r="Q49" i="28"/>
  <c r="P49" i="28"/>
  <c r="E49" i="28"/>
  <c r="S48" i="28"/>
  <c r="R48" i="28"/>
  <c r="Q48" i="28"/>
  <c r="P48" i="28"/>
  <c r="E48" i="28"/>
  <c r="U48" i="28" s="1"/>
  <c r="S47" i="28"/>
  <c r="R47" i="28"/>
  <c r="Q47" i="28"/>
  <c r="P47" i="28"/>
  <c r="E47" i="28"/>
  <c r="U46" i="28"/>
  <c r="T46" i="28"/>
  <c r="S46" i="28"/>
  <c r="R46" i="28"/>
  <c r="Q46" i="28"/>
  <c r="P46" i="28"/>
  <c r="E46" i="28"/>
  <c r="S45" i="28"/>
  <c r="R45" i="28"/>
  <c r="Q45" i="28"/>
  <c r="P45" i="28"/>
  <c r="E45" i="28"/>
  <c r="S44" i="28"/>
  <c r="R44" i="28"/>
  <c r="Q44" i="28"/>
  <c r="P44" i="28"/>
  <c r="E44" i="28"/>
  <c r="U44" i="28" s="1"/>
  <c r="U43" i="28"/>
  <c r="S43" i="28"/>
  <c r="R43" i="28"/>
  <c r="Q43" i="28"/>
  <c r="P43" i="28"/>
  <c r="E43" i="28"/>
  <c r="T43" i="28" s="1"/>
  <c r="U42" i="28"/>
  <c r="T42" i="28"/>
  <c r="S42" i="28"/>
  <c r="R42" i="28"/>
  <c r="Q42" i="28"/>
  <c r="P42" i="28"/>
  <c r="E42" i="28"/>
  <c r="V40" i="28"/>
  <c r="O40" i="28"/>
  <c r="N40" i="28"/>
  <c r="R40" i="28" s="1"/>
  <c r="M40" i="28"/>
  <c r="L40" i="28"/>
  <c r="K40" i="28"/>
  <c r="J40" i="28"/>
  <c r="I40" i="28"/>
  <c r="H40" i="28"/>
  <c r="G40" i="28"/>
  <c r="F40" i="28"/>
  <c r="C40" i="28"/>
  <c r="B40" i="28"/>
  <c r="S39" i="28"/>
  <c r="R39" i="28"/>
  <c r="Q39" i="28"/>
  <c r="P39" i="28"/>
  <c r="E39" i="28"/>
  <c r="T38" i="28"/>
  <c r="S38" i="28"/>
  <c r="R38" i="28"/>
  <c r="Q38" i="28"/>
  <c r="P38" i="28"/>
  <c r="E38" i="28"/>
  <c r="T37" i="28"/>
  <c r="S37" i="28"/>
  <c r="R37" i="28"/>
  <c r="Q37" i="28"/>
  <c r="P37" i="28"/>
  <c r="E37" i="28"/>
  <c r="U37" i="28" s="1"/>
  <c r="T36" i="28"/>
  <c r="S36" i="28"/>
  <c r="R36" i="28"/>
  <c r="Q36" i="28"/>
  <c r="P36" i="28"/>
  <c r="E36" i="28"/>
  <c r="U36" i="28" s="1"/>
  <c r="S35" i="28"/>
  <c r="R35" i="28"/>
  <c r="Q35" i="28"/>
  <c r="P35" i="28"/>
  <c r="E35" i="28"/>
  <c r="V33" i="28"/>
  <c r="O33" i="28"/>
  <c r="N33" i="28"/>
  <c r="M33" i="28"/>
  <c r="S33" i="28" s="1"/>
  <c r="L33" i="28"/>
  <c r="R33" i="28" s="1"/>
  <c r="K33" i="28"/>
  <c r="J33" i="28"/>
  <c r="I33" i="28"/>
  <c r="H33" i="28"/>
  <c r="P33" i="28" s="1"/>
  <c r="G33" i="28"/>
  <c r="F33" i="28"/>
  <c r="C33" i="28"/>
  <c r="B33" i="28"/>
  <c r="E33" i="28" s="1"/>
  <c r="S32" i="28"/>
  <c r="R32" i="28"/>
  <c r="Q32" i="28"/>
  <c r="P32" i="28"/>
  <c r="E32" i="28"/>
  <c r="V30" i="28"/>
  <c r="O30" i="28"/>
  <c r="N30" i="28"/>
  <c r="M30" i="28"/>
  <c r="S30" i="28" s="1"/>
  <c r="L30" i="28"/>
  <c r="R30" i="28" s="1"/>
  <c r="K30" i="28"/>
  <c r="J30" i="28"/>
  <c r="I30" i="28"/>
  <c r="H30" i="28"/>
  <c r="G30" i="28"/>
  <c r="F30" i="28"/>
  <c r="E30" i="28"/>
  <c r="C30" i="28"/>
  <c r="B30" i="28"/>
  <c r="S29" i="28"/>
  <c r="R29" i="28"/>
  <c r="Q29" i="28"/>
  <c r="P29" i="28"/>
  <c r="E29" i="28"/>
  <c r="S28" i="28"/>
  <c r="R28" i="28"/>
  <c r="Q28" i="28"/>
  <c r="P28" i="28"/>
  <c r="E28" i="28"/>
  <c r="U28" i="28" s="1"/>
  <c r="S27" i="28"/>
  <c r="R27" i="28"/>
  <c r="Q27" i="28"/>
  <c r="P27" i="28"/>
  <c r="E27" i="28"/>
  <c r="U26" i="28"/>
  <c r="T26" i="28"/>
  <c r="S26" i="28"/>
  <c r="R26" i="28"/>
  <c r="Q26" i="28"/>
  <c r="P26" i="28"/>
  <c r="E26" i="28"/>
  <c r="V24" i="28"/>
  <c r="O24" i="28"/>
  <c r="S24" i="28" s="1"/>
  <c r="N24" i="28"/>
  <c r="M24" i="28"/>
  <c r="L24" i="28"/>
  <c r="K24" i="28"/>
  <c r="J24" i="28"/>
  <c r="I24" i="28"/>
  <c r="H24" i="28"/>
  <c r="G24" i="28"/>
  <c r="F24" i="28"/>
  <c r="C24" i="28"/>
  <c r="B24" i="28"/>
  <c r="E24" i="28" s="1"/>
  <c r="S23" i="28"/>
  <c r="R23" i="28"/>
  <c r="Q23" i="28"/>
  <c r="P23" i="28"/>
  <c r="E23" i="28"/>
  <c r="U22" i="28"/>
  <c r="S22" i="28"/>
  <c r="R22" i="28"/>
  <c r="Q22" i="28"/>
  <c r="P22" i="28"/>
  <c r="E22" i="28"/>
  <c r="T22" i="28" s="1"/>
  <c r="S21" i="28"/>
  <c r="R21" i="28"/>
  <c r="Q21" i="28"/>
  <c r="P21" i="28"/>
  <c r="E21" i="28"/>
  <c r="S20" i="28"/>
  <c r="R20" i="28"/>
  <c r="Q20" i="28"/>
  <c r="P20" i="28"/>
  <c r="E20" i="28"/>
  <c r="U20" i="28" s="1"/>
  <c r="U19" i="28"/>
  <c r="S19" i="28"/>
  <c r="R19" i="28"/>
  <c r="Q19" i="28"/>
  <c r="P19" i="28"/>
  <c r="E19" i="28"/>
  <c r="T19" i="28" s="1"/>
  <c r="U18" i="28"/>
  <c r="S18" i="28"/>
  <c r="R18" i="28"/>
  <c r="Q18" i="28"/>
  <c r="P18" i="28"/>
  <c r="E18" i="28"/>
  <c r="T18" i="28" s="1"/>
  <c r="S17" i="28"/>
  <c r="R17" i="28"/>
  <c r="Q17" i="28"/>
  <c r="U17" i="28" s="1"/>
  <c r="P17" i="28"/>
  <c r="E17" i="28"/>
  <c r="V15" i="28"/>
  <c r="O15" i="28"/>
  <c r="S15" i="28" s="1"/>
  <c r="N15" i="28"/>
  <c r="M15" i="28"/>
  <c r="L15" i="28"/>
  <c r="R15" i="28" s="1"/>
  <c r="K15" i="28"/>
  <c r="J15" i="28"/>
  <c r="I15" i="28"/>
  <c r="H15" i="28"/>
  <c r="G15" i="28"/>
  <c r="F15" i="28"/>
  <c r="C15" i="28"/>
  <c r="B15" i="28"/>
  <c r="E15" i="28" s="1"/>
  <c r="U14" i="28"/>
  <c r="T14" i="28"/>
  <c r="S14" i="28"/>
  <c r="R14" i="28"/>
  <c r="Q14" i="28"/>
  <c r="P14" i="28"/>
  <c r="E14" i="28"/>
  <c r="U13" i="28"/>
  <c r="T13" i="28"/>
  <c r="S13" i="28"/>
  <c r="R13" i="28"/>
  <c r="Q13" i="28"/>
  <c r="P13" i="28"/>
  <c r="E13" i="28"/>
  <c r="S12" i="28"/>
  <c r="R12" i="28"/>
  <c r="Q12" i="28"/>
  <c r="P12" i="28"/>
  <c r="E12" i="28"/>
  <c r="U12" i="28" s="1"/>
  <c r="S11" i="28"/>
  <c r="R11" i="28"/>
  <c r="Q11" i="28"/>
  <c r="P11" i="28"/>
  <c r="E11" i="28"/>
  <c r="S10" i="28"/>
  <c r="R10" i="28"/>
  <c r="Q10" i="28"/>
  <c r="P10" i="28"/>
  <c r="T10" i="28" s="1"/>
  <c r="E10" i="28"/>
  <c r="S9" i="28"/>
  <c r="R9" i="28"/>
  <c r="Q9" i="28"/>
  <c r="P9" i="28"/>
  <c r="E9" i="28"/>
  <c r="U9" i="28" s="1"/>
  <c r="S94" i="27"/>
  <c r="R94" i="27"/>
  <c r="Q94" i="27"/>
  <c r="P94" i="27"/>
  <c r="E94" i="27"/>
  <c r="U93" i="27"/>
  <c r="S93" i="27"/>
  <c r="R93" i="27"/>
  <c r="Q93" i="27"/>
  <c r="P93" i="27"/>
  <c r="E93" i="27"/>
  <c r="T93" i="27" s="1"/>
  <c r="U92" i="27"/>
  <c r="T92" i="27"/>
  <c r="S92" i="27"/>
  <c r="R92" i="27"/>
  <c r="Q92" i="27"/>
  <c r="P92" i="27"/>
  <c r="E92" i="27"/>
  <c r="T91" i="27"/>
  <c r="S91" i="27"/>
  <c r="R91" i="27"/>
  <c r="Q91" i="27"/>
  <c r="P91" i="27"/>
  <c r="E91" i="27"/>
  <c r="U91" i="27" s="1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U88" i="27"/>
  <c r="T88" i="27"/>
  <c r="S88" i="27"/>
  <c r="R88" i="27"/>
  <c r="Q88" i="27"/>
  <c r="P88" i="27"/>
  <c r="E88" i="27"/>
  <c r="U87" i="27"/>
  <c r="S87" i="27"/>
  <c r="R87" i="27"/>
  <c r="Q87" i="27"/>
  <c r="P87" i="27"/>
  <c r="E87" i="27"/>
  <c r="T87" i="27" s="1"/>
  <c r="V73" i="27"/>
  <c r="O73" i="27"/>
  <c r="N73" i="27"/>
  <c r="R73" i="27" s="1"/>
  <c r="M73" i="27"/>
  <c r="L73" i="27"/>
  <c r="K73" i="27"/>
  <c r="J73" i="27"/>
  <c r="I73" i="27"/>
  <c r="H73" i="27"/>
  <c r="G73" i="27"/>
  <c r="F73" i="27"/>
  <c r="C73" i="27"/>
  <c r="B73" i="27"/>
  <c r="V72" i="27"/>
  <c r="O72" i="27"/>
  <c r="N72" i="27"/>
  <c r="M72" i="27"/>
  <c r="S72" i="27" s="1"/>
  <c r="L72" i="27"/>
  <c r="R72" i="27" s="1"/>
  <c r="K72" i="27"/>
  <c r="J72" i="27"/>
  <c r="I72" i="27"/>
  <c r="H72" i="27"/>
  <c r="G72" i="27"/>
  <c r="F72" i="27"/>
  <c r="C72" i="27"/>
  <c r="B72" i="27"/>
  <c r="E72" i="27" s="1"/>
  <c r="V71" i="27"/>
  <c r="S71" i="27"/>
  <c r="O71" i="27"/>
  <c r="N71" i="27"/>
  <c r="M71" i="27"/>
  <c r="L71" i="27"/>
  <c r="R71" i="27" s="1"/>
  <c r="K71" i="27"/>
  <c r="J71" i="27"/>
  <c r="I71" i="27"/>
  <c r="H71" i="27"/>
  <c r="G71" i="27"/>
  <c r="F71" i="27"/>
  <c r="C71" i="27"/>
  <c r="B71" i="27"/>
  <c r="U70" i="27"/>
  <c r="T70" i="27"/>
  <c r="S70" i="27"/>
  <c r="R70" i="27"/>
  <c r="Q70" i="27"/>
  <c r="P70" i="27"/>
  <c r="E70" i="27"/>
  <c r="T69" i="27"/>
  <c r="S69" i="27"/>
  <c r="R69" i="27"/>
  <c r="Q69" i="27"/>
  <c r="P69" i="27"/>
  <c r="E69" i="27"/>
  <c r="U69" i="27" s="1"/>
  <c r="V67" i="27"/>
  <c r="O67" i="27"/>
  <c r="N67" i="27"/>
  <c r="R67" i="27" s="1"/>
  <c r="M67" i="27"/>
  <c r="L67" i="27"/>
  <c r="K67" i="27"/>
  <c r="J67" i="27"/>
  <c r="I67" i="27"/>
  <c r="H67" i="27"/>
  <c r="G67" i="27"/>
  <c r="F67" i="27"/>
  <c r="C67" i="27"/>
  <c r="B67" i="27"/>
  <c r="V66" i="27"/>
  <c r="O66" i="27"/>
  <c r="N66" i="27"/>
  <c r="M66" i="27"/>
  <c r="S66" i="27" s="1"/>
  <c r="L66" i="27"/>
  <c r="R66" i="27" s="1"/>
  <c r="K66" i="27"/>
  <c r="J66" i="27"/>
  <c r="I66" i="27"/>
  <c r="H66" i="27"/>
  <c r="G66" i="27"/>
  <c r="F66" i="27"/>
  <c r="C66" i="27"/>
  <c r="B66" i="27"/>
  <c r="T65" i="27"/>
  <c r="S65" i="27"/>
  <c r="R65" i="27"/>
  <c r="Q65" i="27"/>
  <c r="P65" i="27"/>
  <c r="E65" i="27"/>
  <c r="U65" i="27" s="1"/>
  <c r="S64" i="27"/>
  <c r="R64" i="27"/>
  <c r="Q64" i="27"/>
  <c r="P64" i="27"/>
  <c r="E64" i="27"/>
  <c r="T64" i="27" s="1"/>
  <c r="U63" i="27"/>
  <c r="T63" i="27"/>
  <c r="S63" i="27"/>
  <c r="R63" i="27"/>
  <c r="Q63" i="27"/>
  <c r="P63" i="27"/>
  <c r="E63" i="27"/>
  <c r="S62" i="27"/>
  <c r="R62" i="27"/>
  <c r="Q62" i="27"/>
  <c r="P62" i="27"/>
  <c r="E62" i="27"/>
  <c r="S61" i="27"/>
  <c r="R61" i="27"/>
  <c r="Q61" i="27"/>
  <c r="P61" i="27"/>
  <c r="E61" i="27"/>
  <c r="V59" i="27"/>
  <c r="O59" i="27"/>
  <c r="N59" i="27"/>
  <c r="M59" i="27"/>
  <c r="S59" i="27" s="1"/>
  <c r="L59" i="27"/>
  <c r="R59" i="27" s="1"/>
  <c r="K59" i="27"/>
  <c r="J59" i="27"/>
  <c r="I59" i="27"/>
  <c r="H59" i="27"/>
  <c r="G59" i="27"/>
  <c r="F59" i="27"/>
  <c r="C59" i="27"/>
  <c r="B59" i="27"/>
  <c r="E59" i="27" s="1"/>
  <c r="S58" i="27"/>
  <c r="R58" i="27"/>
  <c r="Q58" i="27"/>
  <c r="P58" i="27"/>
  <c r="E58" i="27"/>
  <c r="U58" i="27" s="1"/>
  <c r="T57" i="27"/>
  <c r="S57" i="27"/>
  <c r="R57" i="27"/>
  <c r="Q57" i="27"/>
  <c r="P57" i="27"/>
  <c r="E57" i="27"/>
  <c r="U57" i="27" s="1"/>
  <c r="S56" i="27"/>
  <c r="R56" i="27"/>
  <c r="Q56" i="27"/>
  <c r="P56" i="27"/>
  <c r="E56" i="27"/>
  <c r="U55" i="27"/>
  <c r="T55" i="27"/>
  <c r="S55" i="27"/>
  <c r="R55" i="27"/>
  <c r="Q55" i="27"/>
  <c r="P55" i="27"/>
  <c r="E55" i="27"/>
  <c r="V53" i="27"/>
  <c r="O53" i="27"/>
  <c r="N53" i="27"/>
  <c r="M53" i="27"/>
  <c r="S53" i="27" s="1"/>
  <c r="L53" i="27"/>
  <c r="R53" i="27" s="1"/>
  <c r="K53" i="27"/>
  <c r="J53" i="27"/>
  <c r="I53" i="27"/>
  <c r="H53" i="27"/>
  <c r="G53" i="27"/>
  <c r="F53" i="27"/>
  <c r="C53" i="27"/>
  <c r="B53" i="27"/>
  <c r="S52" i="27"/>
  <c r="R52" i="27"/>
  <c r="Q52" i="27"/>
  <c r="P52" i="27"/>
  <c r="E52" i="27"/>
  <c r="T51" i="27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S49" i="27"/>
  <c r="R49" i="27"/>
  <c r="Q49" i="27"/>
  <c r="P49" i="27"/>
  <c r="E49" i="27"/>
  <c r="U48" i="27"/>
  <c r="S48" i="27"/>
  <c r="R48" i="27"/>
  <c r="Q48" i="27"/>
  <c r="P48" i="27"/>
  <c r="E48" i="27"/>
  <c r="T48" i="27" s="1"/>
  <c r="S47" i="27"/>
  <c r="R47" i="27"/>
  <c r="Q47" i="27"/>
  <c r="P47" i="27"/>
  <c r="E47" i="27"/>
  <c r="T47" i="27" s="1"/>
  <c r="U46" i="27"/>
  <c r="T46" i="27"/>
  <c r="S46" i="27"/>
  <c r="R46" i="27"/>
  <c r="Q46" i="27"/>
  <c r="P46" i="27"/>
  <c r="E46" i="27"/>
  <c r="S45" i="27"/>
  <c r="R45" i="27"/>
  <c r="Q45" i="27"/>
  <c r="P45" i="27"/>
  <c r="E45" i="27"/>
  <c r="U45" i="27" s="1"/>
  <c r="S44" i="27"/>
  <c r="R44" i="27"/>
  <c r="Q44" i="27"/>
  <c r="P44" i="27"/>
  <c r="E44" i="27"/>
  <c r="U43" i="27"/>
  <c r="S43" i="27"/>
  <c r="R43" i="27"/>
  <c r="Q43" i="27"/>
  <c r="P43" i="27"/>
  <c r="E43" i="27"/>
  <c r="T43" i="27" s="1"/>
  <c r="S42" i="27"/>
  <c r="R42" i="27"/>
  <c r="Q42" i="27"/>
  <c r="P42" i="27"/>
  <c r="E42" i="27"/>
  <c r="T42" i="27" s="1"/>
  <c r="V40" i="27"/>
  <c r="O40" i="27"/>
  <c r="N40" i="27"/>
  <c r="M40" i="27"/>
  <c r="S40" i="27" s="1"/>
  <c r="L40" i="27"/>
  <c r="R40" i="27" s="1"/>
  <c r="K40" i="27"/>
  <c r="J40" i="27"/>
  <c r="I40" i="27"/>
  <c r="H40" i="27"/>
  <c r="G40" i="27"/>
  <c r="F40" i="27"/>
  <c r="C40" i="27"/>
  <c r="B40" i="27"/>
  <c r="U39" i="27"/>
  <c r="S39" i="27"/>
  <c r="R39" i="27"/>
  <c r="Q39" i="27"/>
  <c r="P39" i="27"/>
  <c r="E39" i="27"/>
  <c r="T39" i="27" s="1"/>
  <c r="U38" i="27"/>
  <c r="T38" i="27"/>
  <c r="S38" i="27"/>
  <c r="R38" i="27"/>
  <c r="Q38" i="27"/>
  <c r="P38" i="27"/>
  <c r="E38" i="27"/>
  <c r="S37" i="27"/>
  <c r="R37" i="27"/>
  <c r="Q37" i="27"/>
  <c r="P37" i="27"/>
  <c r="E37" i="27"/>
  <c r="U37" i="27" s="1"/>
  <c r="S36" i="27"/>
  <c r="R36" i="27"/>
  <c r="Q36" i="27"/>
  <c r="P36" i="27"/>
  <c r="E36" i="27"/>
  <c r="S35" i="27"/>
  <c r="R35" i="27"/>
  <c r="Q35" i="27"/>
  <c r="P35" i="27"/>
  <c r="E35" i="27"/>
  <c r="V33" i="27"/>
  <c r="O33" i="27"/>
  <c r="N33" i="27"/>
  <c r="M33" i="27"/>
  <c r="S33" i="27" s="1"/>
  <c r="L33" i="27"/>
  <c r="R33" i="27" s="1"/>
  <c r="K33" i="27"/>
  <c r="J33" i="27"/>
  <c r="I33" i="27"/>
  <c r="H33" i="27"/>
  <c r="G33" i="27"/>
  <c r="F33" i="27"/>
  <c r="C33" i="27"/>
  <c r="B33" i="27"/>
  <c r="S32" i="27"/>
  <c r="R32" i="27"/>
  <c r="Q32" i="27"/>
  <c r="P32" i="27"/>
  <c r="E32" i="27"/>
  <c r="T32" i="27" s="1"/>
  <c r="V30" i="27"/>
  <c r="O30" i="27"/>
  <c r="N30" i="27"/>
  <c r="M30" i="27"/>
  <c r="L30" i="27"/>
  <c r="K30" i="27"/>
  <c r="J30" i="27"/>
  <c r="I30" i="27"/>
  <c r="H30" i="27"/>
  <c r="G30" i="27"/>
  <c r="F30" i="27"/>
  <c r="C30" i="27"/>
  <c r="B30" i="27"/>
  <c r="E30" i="27" s="1"/>
  <c r="S29" i="27"/>
  <c r="R29" i="27"/>
  <c r="Q29" i="27"/>
  <c r="P29" i="27"/>
  <c r="E29" i="27"/>
  <c r="S28" i="27"/>
  <c r="R28" i="27"/>
  <c r="Q28" i="27"/>
  <c r="P28" i="27"/>
  <c r="E28" i="27"/>
  <c r="T28" i="27" s="1"/>
  <c r="U27" i="27"/>
  <c r="S27" i="27"/>
  <c r="R27" i="27"/>
  <c r="Q27" i="27"/>
  <c r="P27" i="27"/>
  <c r="E27" i="27"/>
  <c r="T27" i="27" s="1"/>
  <c r="U26" i="27"/>
  <c r="T26" i="27"/>
  <c r="S26" i="27"/>
  <c r="R26" i="27"/>
  <c r="Q26" i="27"/>
  <c r="P26" i="27"/>
  <c r="E26" i="27"/>
  <c r="V24" i="27"/>
  <c r="O24" i="27"/>
  <c r="N24" i="27"/>
  <c r="M24" i="27"/>
  <c r="S24" i="27" s="1"/>
  <c r="L24" i="27"/>
  <c r="R24" i="27" s="1"/>
  <c r="K24" i="27"/>
  <c r="J24" i="27"/>
  <c r="I24" i="27"/>
  <c r="H24" i="27"/>
  <c r="G24" i="27"/>
  <c r="F24" i="27"/>
  <c r="C24" i="27"/>
  <c r="B24" i="27"/>
  <c r="E24" i="27" s="1"/>
  <c r="S23" i="27"/>
  <c r="R23" i="27"/>
  <c r="Q23" i="27"/>
  <c r="P23" i="27"/>
  <c r="E23" i="27"/>
  <c r="S22" i="27"/>
  <c r="R22" i="27"/>
  <c r="Q22" i="27"/>
  <c r="P22" i="27"/>
  <c r="E22" i="27"/>
  <c r="T22" i="27" s="1"/>
  <c r="S21" i="27"/>
  <c r="R21" i="27"/>
  <c r="Q21" i="27"/>
  <c r="P21" i="27"/>
  <c r="E21" i="27"/>
  <c r="U21" i="27" s="1"/>
  <c r="S20" i="27"/>
  <c r="R20" i="27"/>
  <c r="Q20" i="27"/>
  <c r="P20" i="27"/>
  <c r="E20" i="27"/>
  <c r="T20" i="27" s="1"/>
  <c r="S19" i="27"/>
  <c r="R19" i="27"/>
  <c r="Q19" i="27"/>
  <c r="P19" i="27"/>
  <c r="E19" i="27"/>
  <c r="S18" i="27"/>
  <c r="R18" i="27"/>
  <c r="Q18" i="27"/>
  <c r="P18" i="27"/>
  <c r="E18" i="27"/>
  <c r="S17" i="27"/>
  <c r="R17" i="27"/>
  <c r="Q17" i="27"/>
  <c r="P17" i="27"/>
  <c r="E17" i="27"/>
  <c r="V15" i="27"/>
  <c r="O15" i="27"/>
  <c r="N15" i="27"/>
  <c r="M15" i="27"/>
  <c r="L15" i="27"/>
  <c r="K15" i="27"/>
  <c r="J15" i="27"/>
  <c r="I15" i="27"/>
  <c r="H15" i="27"/>
  <c r="G15" i="27"/>
  <c r="F15" i="27"/>
  <c r="C15" i="27"/>
  <c r="B15" i="27"/>
  <c r="S14" i="27"/>
  <c r="R14" i="27"/>
  <c r="Q14" i="27"/>
  <c r="P14" i="27"/>
  <c r="E14" i="27"/>
  <c r="T13" i="27"/>
  <c r="S13" i="27"/>
  <c r="R13" i="27"/>
  <c r="Q13" i="27"/>
  <c r="P13" i="27"/>
  <c r="E13" i="27"/>
  <c r="U13" i="27" s="1"/>
  <c r="S12" i="27"/>
  <c r="R12" i="27"/>
  <c r="Q12" i="27"/>
  <c r="P12" i="27"/>
  <c r="E12" i="27"/>
  <c r="T12" i="27" s="1"/>
  <c r="S11" i="27"/>
  <c r="R11" i="27"/>
  <c r="Q11" i="27"/>
  <c r="P11" i="27"/>
  <c r="E11" i="27"/>
  <c r="T10" i="27"/>
  <c r="S10" i="27"/>
  <c r="R10" i="27"/>
  <c r="Q10" i="27"/>
  <c r="U10" i="27" s="1"/>
  <c r="P10" i="27"/>
  <c r="E10" i="27"/>
  <c r="S9" i="27"/>
  <c r="R9" i="27"/>
  <c r="Q9" i="27"/>
  <c r="P9" i="27"/>
  <c r="E9" i="27"/>
  <c r="U9" i="27" s="1"/>
  <c r="S94" i="26"/>
  <c r="R94" i="26"/>
  <c r="Q94" i="26"/>
  <c r="P94" i="26"/>
  <c r="E94" i="26"/>
  <c r="U93" i="26"/>
  <c r="S93" i="26"/>
  <c r="R93" i="26"/>
  <c r="Q93" i="26"/>
  <c r="P93" i="26"/>
  <c r="E93" i="26"/>
  <c r="T93" i="26" s="1"/>
  <c r="U92" i="26"/>
  <c r="T92" i="26"/>
  <c r="S92" i="26"/>
  <c r="R92" i="26"/>
  <c r="Q92" i="26"/>
  <c r="P92" i="26"/>
  <c r="E92" i="26"/>
  <c r="S91" i="26"/>
  <c r="R91" i="26"/>
  <c r="Q91" i="26"/>
  <c r="P91" i="26"/>
  <c r="E91" i="26"/>
  <c r="U91" i="26" s="1"/>
  <c r="S90" i="26"/>
  <c r="R90" i="26"/>
  <c r="Q90" i="26"/>
  <c r="P90" i="26"/>
  <c r="E90" i="26"/>
  <c r="T90" i="26" s="1"/>
  <c r="U89" i="26"/>
  <c r="S89" i="26"/>
  <c r="R89" i="26"/>
  <c r="Q89" i="26"/>
  <c r="P89" i="26"/>
  <c r="E89" i="26"/>
  <c r="T89" i="26" s="1"/>
  <c r="U88" i="26"/>
  <c r="T88" i="26"/>
  <c r="S88" i="26"/>
  <c r="R88" i="26"/>
  <c r="Q88" i="26"/>
  <c r="P88" i="26"/>
  <c r="E88" i="26"/>
  <c r="S87" i="26"/>
  <c r="R87" i="26"/>
  <c r="Q87" i="26"/>
  <c r="P87" i="26"/>
  <c r="E87" i="26"/>
  <c r="U87" i="26" s="1"/>
  <c r="V73" i="26"/>
  <c r="O73" i="26"/>
  <c r="N73" i="26"/>
  <c r="M73" i="26"/>
  <c r="L73" i="26"/>
  <c r="K73" i="26"/>
  <c r="J73" i="26"/>
  <c r="I73" i="26"/>
  <c r="H73" i="26"/>
  <c r="G73" i="26"/>
  <c r="F73" i="26"/>
  <c r="C73" i="26"/>
  <c r="B73" i="26"/>
  <c r="E73" i="26" s="1"/>
  <c r="V72" i="26"/>
  <c r="O72" i="26"/>
  <c r="N72" i="26"/>
  <c r="M72" i="26"/>
  <c r="S72" i="26" s="1"/>
  <c r="L72" i="26"/>
  <c r="K72" i="26"/>
  <c r="J72" i="26"/>
  <c r="I72" i="26"/>
  <c r="Q72" i="26" s="1"/>
  <c r="H72" i="26"/>
  <c r="G72" i="26"/>
  <c r="F72" i="26"/>
  <c r="C72" i="26"/>
  <c r="B72" i="26"/>
  <c r="V71" i="26"/>
  <c r="O71" i="26"/>
  <c r="N71" i="26"/>
  <c r="M71" i="26"/>
  <c r="L71" i="26"/>
  <c r="R71" i="26" s="1"/>
  <c r="K71" i="26"/>
  <c r="J71" i="26"/>
  <c r="I71" i="26"/>
  <c r="H71" i="26"/>
  <c r="G71" i="26"/>
  <c r="F71" i="26"/>
  <c r="C71" i="26"/>
  <c r="B71" i="26"/>
  <c r="E71" i="26" s="1"/>
  <c r="T70" i="26"/>
  <c r="S70" i="26"/>
  <c r="R70" i="26"/>
  <c r="Q70" i="26"/>
  <c r="P70" i="26"/>
  <c r="E70" i="26"/>
  <c r="U70" i="26" s="1"/>
  <c r="S69" i="26"/>
  <c r="R69" i="26"/>
  <c r="Q69" i="26"/>
  <c r="P69" i="26"/>
  <c r="E69" i="26"/>
  <c r="V67" i="26"/>
  <c r="O67" i="26"/>
  <c r="N67" i="26"/>
  <c r="M67" i="26"/>
  <c r="L67" i="26"/>
  <c r="R67" i="26" s="1"/>
  <c r="K67" i="26"/>
  <c r="J67" i="26"/>
  <c r="I67" i="26"/>
  <c r="H67" i="26"/>
  <c r="G67" i="26"/>
  <c r="F67" i="26"/>
  <c r="C67" i="26"/>
  <c r="B67" i="26"/>
  <c r="V66" i="26"/>
  <c r="S66" i="26"/>
  <c r="O66" i="26"/>
  <c r="N66" i="26"/>
  <c r="M66" i="26"/>
  <c r="L66" i="26"/>
  <c r="R66" i="26" s="1"/>
  <c r="K66" i="26"/>
  <c r="J66" i="26"/>
  <c r="I66" i="26"/>
  <c r="Q66" i="26" s="1"/>
  <c r="H66" i="26"/>
  <c r="G66" i="26"/>
  <c r="F66" i="26"/>
  <c r="C66" i="26"/>
  <c r="B66" i="26"/>
  <c r="S65" i="26"/>
  <c r="R65" i="26"/>
  <c r="Q65" i="26"/>
  <c r="P65" i="26"/>
  <c r="E65" i="26"/>
  <c r="S64" i="26"/>
  <c r="R64" i="26"/>
  <c r="Q64" i="26"/>
  <c r="P64" i="26"/>
  <c r="E64" i="26"/>
  <c r="U64" i="26" s="1"/>
  <c r="S63" i="26"/>
  <c r="R63" i="26"/>
  <c r="Q63" i="26"/>
  <c r="P63" i="26"/>
  <c r="E63" i="26"/>
  <c r="S62" i="26"/>
  <c r="R62" i="26"/>
  <c r="Q62" i="26"/>
  <c r="P62" i="26"/>
  <c r="E62" i="26"/>
  <c r="U62" i="26" s="1"/>
  <c r="S61" i="26"/>
  <c r="R61" i="26"/>
  <c r="Q61" i="26"/>
  <c r="P61" i="26"/>
  <c r="E61" i="26"/>
  <c r="U61" i="26" s="1"/>
  <c r="V59" i="26"/>
  <c r="O59" i="26"/>
  <c r="N59" i="26"/>
  <c r="M59" i="26"/>
  <c r="S59" i="26" s="1"/>
  <c r="L59" i="26"/>
  <c r="R59" i="26" s="1"/>
  <c r="K59" i="26"/>
  <c r="J59" i="26"/>
  <c r="I59" i="26"/>
  <c r="H59" i="26"/>
  <c r="G59" i="26"/>
  <c r="F59" i="26"/>
  <c r="C59" i="26"/>
  <c r="B59" i="26"/>
  <c r="S58" i="26"/>
  <c r="R58" i="26"/>
  <c r="Q58" i="26"/>
  <c r="P58" i="26"/>
  <c r="E58" i="26"/>
  <c r="S57" i="26"/>
  <c r="R57" i="26"/>
  <c r="Q57" i="26"/>
  <c r="P57" i="26"/>
  <c r="E57" i="26"/>
  <c r="T57" i="26" s="1"/>
  <c r="T56" i="26"/>
  <c r="S56" i="26"/>
  <c r="R56" i="26"/>
  <c r="Q56" i="26"/>
  <c r="P56" i="26"/>
  <c r="E56" i="26"/>
  <c r="U56" i="26" s="1"/>
  <c r="U55" i="26"/>
  <c r="S55" i="26"/>
  <c r="R55" i="26"/>
  <c r="Q55" i="26"/>
  <c r="P55" i="26"/>
  <c r="E55" i="26"/>
  <c r="T55" i="26" s="1"/>
  <c r="V53" i="26"/>
  <c r="O53" i="26"/>
  <c r="N53" i="26"/>
  <c r="M53" i="26"/>
  <c r="L53" i="26"/>
  <c r="R53" i="26" s="1"/>
  <c r="K53" i="26"/>
  <c r="J53" i="26"/>
  <c r="I53" i="26"/>
  <c r="H53" i="26"/>
  <c r="G53" i="26"/>
  <c r="F53" i="26"/>
  <c r="C53" i="26"/>
  <c r="B53" i="26"/>
  <c r="U52" i="26"/>
  <c r="S52" i="26"/>
  <c r="R52" i="26"/>
  <c r="Q52" i="26"/>
  <c r="P52" i="26"/>
  <c r="E52" i="26"/>
  <c r="T52" i="26" s="1"/>
  <c r="S51" i="26"/>
  <c r="R51" i="26"/>
  <c r="Q51" i="26"/>
  <c r="U51" i="26" s="1"/>
  <c r="P51" i="26"/>
  <c r="E51" i="26"/>
  <c r="T51" i="26" s="1"/>
  <c r="S50" i="26"/>
  <c r="R50" i="26"/>
  <c r="Q50" i="26"/>
  <c r="P50" i="26"/>
  <c r="E50" i="26"/>
  <c r="U50" i="26" s="1"/>
  <c r="S49" i="26"/>
  <c r="R49" i="26"/>
  <c r="Q49" i="26"/>
  <c r="P49" i="26"/>
  <c r="E49" i="26"/>
  <c r="U48" i="26"/>
  <c r="T48" i="26"/>
  <c r="S48" i="26"/>
  <c r="R48" i="26"/>
  <c r="Q48" i="26"/>
  <c r="P48" i="26"/>
  <c r="E48" i="26"/>
  <c r="U47" i="26"/>
  <c r="S47" i="26"/>
  <c r="R47" i="26"/>
  <c r="Q47" i="26"/>
  <c r="P47" i="26"/>
  <c r="E47" i="26"/>
  <c r="T47" i="26" s="1"/>
  <c r="S46" i="26"/>
  <c r="R46" i="26"/>
  <c r="Q46" i="26"/>
  <c r="P46" i="26"/>
  <c r="E46" i="26"/>
  <c r="S45" i="26"/>
  <c r="R45" i="26"/>
  <c r="Q45" i="26"/>
  <c r="P45" i="26"/>
  <c r="E45" i="26"/>
  <c r="T45" i="26" s="1"/>
  <c r="S44" i="26"/>
  <c r="R44" i="26"/>
  <c r="Q44" i="26"/>
  <c r="P44" i="26"/>
  <c r="E44" i="26"/>
  <c r="T44" i="26" s="1"/>
  <c r="U43" i="26"/>
  <c r="T43" i="26"/>
  <c r="S43" i="26"/>
  <c r="R43" i="26"/>
  <c r="Q43" i="26"/>
  <c r="P43" i="26"/>
  <c r="E43" i="26"/>
  <c r="S42" i="26"/>
  <c r="R42" i="26"/>
  <c r="Q42" i="26"/>
  <c r="P42" i="26"/>
  <c r="E42" i="26"/>
  <c r="U42" i="26" s="1"/>
  <c r="V40" i="26"/>
  <c r="O40" i="26"/>
  <c r="N40" i="26"/>
  <c r="M40" i="26"/>
  <c r="L40" i="26"/>
  <c r="K40" i="26"/>
  <c r="J40" i="26"/>
  <c r="I40" i="26"/>
  <c r="Q40" i="26" s="1"/>
  <c r="H40" i="26"/>
  <c r="G40" i="26"/>
  <c r="F40" i="26"/>
  <c r="C40" i="26"/>
  <c r="E40" i="26" s="1"/>
  <c r="B40" i="26"/>
  <c r="S39" i="26"/>
  <c r="R39" i="26"/>
  <c r="Q39" i="26"/>
  <c r="P39" i="26"/>
  <c r="E39" i="26"/>
  <c r="U39" i="26" s="1"/>
  <c r="S38" i="26"/>
  <c r="R38" i="26"/>
  <c r="Q38" i="26"/>
  <c r="P38" i="26"/>
  <c r="E38" i="26"/>
  <c r="U38" i="26" s="1"/>
  <c r="S37" i="26"/>
  <c r="R37" i="26"/>
  <c r="Q37" i="26"/>
  <c r="P37" i="26"/>
  <c r="E37" i="26"/>
  <c r="S36" i="26"/>
  <c r="R36" i="26"/>
  <c r="Q36" i="26"/>
  <c r="U36" i="26" s="1"/>
  <c r="P36" i="26"/>
  <c r="E36" i="26"/>
  <c r="S35" i="26"/>
  <c r="R35" i="26"/>
  <c r="Q35" i="26"/>
  <c r="P35" i="26"/>
  <c r="T35" i="26" s="1"/>
  <c r="E35" i="26"/>
  <c r="U35" i="26" s="1"/>
  <c r="V33" i="26"/>
  <c r="O33" i="26"/>
  <c r="N33" i="26"/>
  <c r="M33" i="26"/>
  <c r="S33" i="26" s="1"/>
  <c r="L33" i="26"/>
  <c r="R33" i="26" s="1"/>
  <c r="K33" i="26"/>
  <c r="J33" i="26"/>
  <c r="I33" i="26"/>
  <c r="H33" i="26"/>
  <c r="G33" i="26"/>
  <c r="F33" i="26"/>
  <c r="C33" i="26"/>
  <c r="B33" i="26"/>
  <c r="E33" i="26" s="1"/>
  <c r="S32" i="26"/>
  <c r="R32" i="26"/>
  <c r="Q32" i="26"/>
  <c r="P32" i="26"/>
  <c r="E32" i="26"/>
  <c r="V30" i="26"/>
  <c r="S30" i="26"/>
  <c r="O30" i="26"/>
  <c r="N30" i="26"/>
  <c r="M30" i="26"/>
  <c r="L30" i="26"/>
  <c r="R30" i="26" s="1"/>
  <c r="K30" i="26"/>
  <c r="J30" i="26"/>
  <c r="I30" i="26"/>
  <c r="H30" i="26"/>
  <c r="G30" i="26"/>
  <c r="F30" i="26"/>
  <c r="C30" i="26"/>
  <c r="B30" i="26"/>
  <c r="S29" i="26"/>
  <c r="R29" i="26"/>
  <c r="Q29" i="26"/>
  <c r="P29" i="26"/>
  <c r="E29" i="26"/>
  <c r="U28" i="26"/>
  <c r="S28" i="26"/>
  <c r="R28" i="26"/>
  <c r="Q28" i="26"/>
  <c r="P28" i="26"/>
  <c r="E28" i="26"/>
  <c r="T28" i="26" s="1"/>
  <c r="T27" i="26"/>
  <c r="S27" i="26"/>
  <c r="R27" i="26"/>
  <c r="Q27" i="26"/>
  <c r="P27" i="26"/>
  <c r="E27" i="26"/>
  <c r="U27" i="26" s="1"/>
  <c r="S26" i="26"/>
  <c r="R26" i="26"/>
  <c r="Q26" i="26"/>
  <c r="P26" i="26"/>
  <c r="E26" i="26"/>
  <c r="U26" i="26" s="1"/>
  <c r="V24" i="26"/>
  <c r="O24" i="26"/>
  <c r="N24" i="26"/>
  <c r="M24" i="26"/>
  <c r="S24" i="26" s="1"/>
  <c r="L24" i="26"/>
  <c r="R24" i="26" s="1"/>
  <c r="K24" i="26"/>
  <c r="J24" i="26"/>
  <c r="I24" i="26"/>
  <c r="H24" i="26"/>
  <c r="G24" i="26"/>
  <c r="F24" i="26"/>
  <c r="E24" i="26"/>
  <c r="C24" i="26"/>
  <c r="B24" i="26"/>
  <c r="S23" i="26"/>
  <c r="R23" i="26"/>
  <c r="Q23" i="26"/>
  <c r="P23" i="26"/>
  <c r="E23" i="26"/>
  <c r="U23" i="26" s="1"/>
  <c r="T22" i="26"/>
  <c r="S22" i="26"/>
  <c r="R22" i="26"/>
  <c r="Q22" i="26"/>
  <c r="P22" i="26"/>
  <c r="E22" i="26"/>
  <c r="U22" i="26" s="1"/>
  <c r="U21" i="26"/>
  <c r="S21" i="26"/>
  <c r="R21" i="26"/>
  <c r="Q21" i="26"/>
  <c r="P21" i="26"/>
  <c r="E21" i="26"/>
  <c r="T21" i="26" s="1"/>
  <c r="S20" i="26"/>
  <c r="R20" i="26"/>
  <c r="Q20" i="26"/>
  <c r="P20" i="26"/>
  <c r="E20" i="26"/>
  <c r="U20" i="26" s="1"/>
  <c r="U19" i="26"/>
  <c r="S19" i="26"/>
  <c r="R19" i="26"/>
  <c r="Q19" i="26"/>
  <c r="P19" i="26"/>
  <c r="E19" i="26"/>
  <c r="T19" i="26" s="1"/>
  <c r="S18" i="26"/>
  <c r="R18" i="26"/>
  <c r="Q18" i="26"/>
  <c r="P18" i="26"/>
  <c r="E18" i="26"/>
  <c r="U18" i="26" s="1"/>
  <c r="S17" i="26"/>
  <c r="R17" i="26"/>
  <c r="Q17" i="26"/>
  <c r="P17" i="26"/>
  <c r="E17" i="26"/>
  <c r="V15" i="26"/>
  <c r="O15" i="26"/>
  <c r="N15" i="26"/>
  <c r="M15" i="26"/>
  <c r="S15" i="26" s="1"/>
  <c r="L15" i="26"/>
  <c r="K15" i="26"/>
  <c r="J15" i="26"/>
  <c r="I15" i="26"/>
  <c r="H15" i="26"/>
  <c r="G15" i="26"/>
  <c r="F15" i="26"/>
  <c r="C15" i="26"/>
  <c r="E15" i="26" s="1"/>
  <c r="B15" i="26"/>
  <c r="S14" i="26"/>
  <c r="R14" i="26"/>
  <c r="Q14" i="26"/>
  <c r="P14" i="26"/>
  <c r="E14" i="26"/>
  <c r="U14" i="26" s="1"/>
  <c r="S13" i="26"/>
  <c r="R13" i="26"/>
  <c r="Q13" i="26"/>
  <c r="P13" i="26"/>
  <c r="E13" i="26"/>
  <c r="S12" i="26"/>
  <c r="R12" i="26"/>
  <c r="Q12" i="26"/>
  <c r="P12" i="26"/>
  <c r="E12" i="26"/>
  <c r="U12" i="26" s="1"/>
  <c r="U11" i="26"/>
  <c r="S11" i="26"/>
  <c r="R11" i="26"/>
  <c r="Q11" i="26"/>
  <c r="P11" i="26"/>
  <c r="E11" i="26"/>
  <c r="T11" i="26" s="1"/>
  <c r="S10" i="26"/>
  <c r="R10" i="26"/>
  <c r="Q10" i="26"/>
  <c r="P10" i="26"/>
  <c r="E10" i="26"/>
  <c r="U10" i="26" s="1"/>
  <c r="U9" i="26"/>
  <c r="S9" i="26"/>
  <c r="R9" i="26"/>
  <c r="Q9" i="26"/>
  <c r="P9" i="26"/>
  <c r="E9" i="26"/>
  <c r="T94" i="25"/>
  <c r="S94" i="25"/>
  <c r="R94" i="25"/>
  <c r="Q94" i="25"/>
  <c r="P94" i="25"/>
  <c r="E94" i="25"/>
  <c r="U94" i="25" s="1"/>
  <c r="S93" i="25"/>
  <c r="R93" i="25"/>
  <c r="Q93" i="25"/>
  <c r="P93" i="25"/>
  <c r="E93" i="25"/>
  <c r="U93" i="25" s="1"/>
  <c r="S92" i="25"/>
  <c r="R92" i="25"/>
  <c r="Q92" i="25"/>
  <c r="P92" i="25"/>
  <c r="E92" i="25"/>
  <c r="U92" i="25" s="1"/>
  <c r="S91" i="25"/>
  <c r="R91" i="25"/>
  <c r="Q91" i="25"/>
  <c r="P91" i="25"/>
  <c r="E91" i="25"/>
  <c r="T90" i="25"/>
  <c r="S90" i="25"/>
  <c r="R90" i="25"/>
  <c r="Q90" i="25"/>
  <c r="P90" i="25"/>
  <c r="E90" i="25"/>
  <c r="U90" i="25" s="1"/>
  <c r="U89" i="25"/>
  <c r="S89" i="25"/>
  <c r="R89" i="25"/>
  <c r="Q89" i="25"/>
  <c r="P89" i="25"/>
  <c r="E89" i="25"/>
  <c r="T89" i="25" s="1"/>
  <c r="S88" i="25"/>
  <c r="R88" i="25"/>
  <c r="Q88" i="25"/>
  <c r="P88" i="25"/>
  <c r="E88" i="25"/>
  <c r="U88" i="25" s="1"/>
  <c r="S87" i="25"/>
  <c r="R87" i="25"/>
  <c r="Q87" i="25"/>
  <c r="P87" i="25"/>
  <c r="E87" i="25"/>
  <c r="V73" i="25"/>
  <c r="O73" i="25"/>
  <c r="N73" i="25"/>
  <c r="M73" i="25"/>
  <c r="L73" i="25"/>
  <c r="K73" i="25"/>
  <c r="J73" i="25"/>
  <c r="I73" i="25"/>
  <c r="Q73" i="25" s="1"/>
  <c r="H73" i="25"/>
  <c r="G73" i="25"/>
  <c r="F73" i="25"/>
  <c r="C73" i="25"/>
  <c r="B73" i="25"/>
  <c r="E73" i="25" s="1"/>
  <c r="V72" i="25"/>
  <c r="R72" i="25"/>
  <c r="O72" i="25"/>
  <c r="N72" i="25"/>
  <c r="M72" i="25"/>
  <c r="S72" i="25" s="1"/>
  <c r="L72" i="25"/>
  <c r="K72" i="25"/>
  <c r="J72" i="25"/>
  <c r="I72" i="25"/>
  <c r="H72" i="25"/>
  <c r="G72" i="25"/>
  <c r="F72" i="25"/>
  <c r="C72" i="25"/>
  <c r="B72" i="25"/>
  <c r="V71" i="25"/>
  <c r="O71" i="25"/>
  <c r="N71" i="25"/>
  <c r="M71" i="25"/>
  <c r="S71" i="25" s="1"/>
  <c r="L71" i="25"/>
  <c r="R71" i="25" s="1"/>
  <c r="K71" i="25"/>
  <c r="J71" i="25"/>
  <c r="I71" i="25"/>
  <c r="H71" i="25"/>
  <c r="G71" i="25"/>
  <c r="F71" i="25"/>
  <c r="E71" i="25"/>
  <c r="C71" i="25"/>
  <c r="B71" i="25"/>
  <c r="S70" i="25"/>
  <c r="R70" i="25"/>
  <c r="Q70" i="25"/>
  <c r="P70" i="25"/>
  <c r="E70" i="25"/>
  <c r="U70" i="25" s="1"/>
  <c r="S69" i="25"/>
  <c r="R69" i="25"/>
  <c r="Q69" i="25"/>
  <c r="P69" i="25"/>
  <c r="E69" i="25"/>
  <c r="V67" i="25"/>
  <c r="O67" i="25"/>
  <c r="N67" i="25"/>
  <c r="M67" i="25"/>
  <c r="S67" i="25" s="1"/>
  <c r="L67" i="25"/>
  <c r="K67" i="25"/>
  <c r="J67" i="25"/>
  <c r="I67" i="25"/>
  <c r="H67" i="25"/>
  <c r="G67" i="25"/>
  <c r="F67" i="25"/>
  <c r="E67" i="25"/>
  <c r="C67" i="25"/>
  <c r="B67" i="25"/>
  <c r="V66" i="25"/>
  <c r="O66" i="25"/>
  <c r="N66" i="25"/>
  <c r="M66" i="25"/>
  <c r="S66" i="25" s="1"/>
  <c r="L66" i="25"/>
  <c r="R66" i="25" s="1"/>
  <c r="K66" i="25"/>
  <c r="J66" i="25"/>
  <c r="I66" i="25"/>
  <c r="H66" i="25"/>
  <c r="G66" i="25"/>
  <c r="F66" i="25"/>
  <c r="C66" i="25"/>
  <c r="B66" i="25"/>
  <c r="S65" i="25"/>
  <c r="R65" i="25"/>
  <c r="Q65" i="25"/>
  <c r="P65" i="25"/>
  <c r="E65" i="25"/>
  <c r="U64" i="25"/>
  <c r="T64" i="25"/>
  <c r="S64" i="25"/>
  <c r="R64" i="25"/>
  <c r="Q64" i="25"/>
  <c r="P64" i="25"/>
  <c r="E64" i="25"/>
  <c r="S63" i="25"/>
  <c r="R63" i="25"/>
  <c r="Q63" i="25"/>
  <c r="P63" i="25"/>
  <c r="E63" i="25"/>
  <c r="U63" i="25" s="1"/>
  <c r="S62" i="25"/>
  <c r="R62" i="25"/>
  <c r="Q62" i="25"/>
  <c r="P62" i="25"/>
  <c r="E62" i="25"/>
  <c r="S61" i="25"/>
  <c r="R61" i="25"/>
  <c r="Q61" i="25"/>
  <c r="P61" i="25"/>
  <c r="E61" i="25"/>
  <c r="V59" i="25"/>
  <c r="O59" i="25"/>
  <c r="N59" i="25"/>
  <c r="M59" i="25"/>
  <c r="S59" i="25" s="1"/>
  <c r="L59" i="25"/>
  <c r="R59" i="25" s="1"/>
  <c r="K59" i="25"/>
  <c r="J59" i="25"/>
  <c r="I59" i="25"/>
  <c r="H59" i="25"/>
  <c r="G59" i="25"/>
  <c r="F59" i="25"/>
  <c r="C59" i="25"/>
  <c r="B59" i="25"/>
  <c r="S58" i="25"/>
  <c r="R58" i="25"/>
  <c r="Q58" i="25"/>
  <c r="P58" i="25"/>
  <c r="E58" i="25"/>
  <c r="U57" i="25"/>
  <c r="S57" i="25"/>
  <c r="R57" i="25"/>
  <c r="Q57" i="25"/>
  <c r="P57" i="25"/>
  <c r="E57" i="25"/>
  <c r="T57" i="25" s="1"/>
  <c r="S56" i="25"/>
  <c r="R56" i="25"/>
  <c r="Q56" i="25"/>
  <c r="P56" i="25"/>
  <c r="E56" i="25"/>
  <c r="T55" i="25"/>
  <c r="S55" i="25"/>
  <c r="R55" i="25"/>
  <c r="Q55" i="25"/>
  <c r="P55" i="25"/>
  <c r="E55" i="25"/>
  <c r="U55" i="25" s="1"/>
  <c r="V53" i="25"/>
  <c r="R53" i="25"/>
  <c r="O53" i="25"/>
  <c r="N53" i="25"/>
  <c r="M53" i="25"/>
  <c r="L53" i="25"/>
  <c r="K53" i="25"/>
  <c r="J53" i="25"/>
  <c r="I53" i="25"/>
  <c r="H53" i="25"/>
  <c r="G53" i="25"/>
  <c r="F53" i="25"/>
  <c r="C53" i="25"/>
  <c r="B53" i="25"/>
  <c r="S52" i="25"/>
  <c r="R52" i="25"/>
  <c r="Q52" i="25"/>
  <c r="P52" i="25"/>
  <c r="E52" i="25"/>
  <c r="U52" i="25" s="1"/>
  <c r="S51" i="25"/>
  <c r="R51" i="25"/>
  <c r="Q51" i="25"/>
  <c r="P51" i="25"/>
  <c r="E51" i="25"/>
  <c r="U50" i="25"/>
  <c r="S50" i="25"/>
  <c r="R50" i="25"/>
  <c r="Q50" i="25"/>
  <c r="P50" i="25"/>
  <c r="E50" i="25"/>
  <c r="T50" i="25" s="1"/>
  <c r="T49" i="25"/>
  <c r="S49" i="25"/>
  <c r="R49" i="25"/>
  <c r="Q49" i="25"/>
  <c r="P49" i="25"/>
  <c r="E49" i="25"/>
  <c r="U49" i="25" s="1"/>
  <c r="U48" i="25"/>
  <c r="S48" i="25"/>
  <c r="R48" i="25"/>
  <c r="Q48" i="25"/>
  <c r="P48" i="25"/>
  <c r="E48" i="25"/>
  <c r="T48" i="25" s="1"/>
  <c r="S47" i="25"/>
  <c r="R47" i="25"/>
  <c r="Q47" i="25"/>
  <c r="P47" i="25"/>
  <c r="E47" i="25"/>
  <c r="U47" i="25" s="1"/>
  <c r="S46" i="25"/>
  <c r="R46" i="25"/>
  <c r="Q46" i="25"/>
  <c r="P46" i="25"/>
  <c r="E46" i="25"/>
  <c r="S45" i="25"/>
  <c r="R45" i="25"/>
  <c r="Q45" i="25"/>
  <c r="P45" i="25"/>
  <c r="E45" i="25"/>
  <c r="T45" i="25" s="1"/>
  <c r="S44" i="25"/>
  <c r="R44" i="25"/>
  <c r="Q44" i="25"/>
  <c r="P44" i="25"/>
  <c r="E44" i="25"/>
  <c r="U44" i="25" s="1"/>
  <c r="S43" i="25"/>
  <c r="R43" i="25"/>
  <c r="Q43" i="25"/>
  <c r="P43" i="25"/>
  <c r="E43" i="25"/>
  <c r="U42" i="25"/>
  <c r="S42" i="25"/>
  <c r="R42" i="25"/>
  <c r="Q42" i="25"/>
  <c r="P42" i="25"/>
  <c r="E42" i="25"/>
  <c r="T42" i="25" s="1"/>
  <c r="V40" i="25"/>
  <c r="S40" i="25"/>
  <c r="O40" i="25"/>
  <c r="N40" i="25"/>
  <c r="M40" i="25"/>
  <c r="L40" i="25"/>
  <c r="R40" i="25" s="1"/>
  <c r="K40" i="25"/>
  <c r="J40" i="25"/>
  <c r="I40" i="25"/>
  <c r="H40" i="25"/>
  <c r="P40" i="25" s="1"/>
  <c r="G40" i="25"/>
  <c r="F40" i="25"/>
  <c r="C40" i="25"/>
  <c r="B40" i="25"/>
  <c r="S39" i="25"/>
  <c r="R39" i="25"/>
  <c r="Q39" i="25"/>
  <c r="P39" i="25"/>
  <c r="E39" i="25"/>
  <c r="U39" i="25" s="1"/>
  <c r="S38" i="25"/>
  <c r="R38" i="25"/>
  <c r="Q38" i="25"/>
  <c r="P38" i="25"/>
  <c r="E38" i="25"/>
  <c r="U37" i="25"/>
  <c r="T37" i="25"/>
  <c r="S37" i="25"/>
  <c r="R37" i="25"/>
  <c r="Q37" i="25"/>
  <c r="P37" i="25"/>
  <c r="E37" i="25"/>
  <c r="U36" i="25"/>
  <c r="T36" i="25"/>
  <c r="S36" i="25"/>
  <c r="R36" i="25"/>
  <c r="Q36" i="25"/>
  <c r="P36" i="25"/>
  <c r="E36" i="25"/>
  <c r="S35" i="25"/>
  <c r="R35" i="25"/>
  <c r="Q35" i="25"/>
  <c r="P35" i="25"/>
  <c r="E35" i="25"/>
  <c r="U35" i="25" s="1"/>
  <c r="V33" i="25"/>
  <c r="O33" i="25"/>
  <c r="N33" i="25"/>
  <c r="M33" i="25"/>
  <c r="S33" i="25" s="1"/>
  <c r="L33" i="25"/>
  <c r="R33" i="25" s="1"/>
  <c r="K33" i="25"/>
  <c r="Q33" i="25" s="1"/>
  <c r="J33" i="25"/>
  <c r="I33" i="25"/>
  <c r="H33" i="25"/>
  <c r="G33" i="25"/>
  <c r="F33" i="25"/>
  <c r="C33" i="25"/>
  <c r="B33" i="25"/>
  <c r="E33" i="25" s="1"/>
  <c r="S32" i="25"/>
  <c r="R32" i="25"/>
  <c r="Q32" i="25"/>
  <c r="P32" i="25"/>
  <c r="E32" i="25"/>
  <c r="V30" i="25"/>
  <c r="S30" i="25"/>
  <c r="O30" i="25"/>
  <c r="N30" i="25"/>
  <c r="M30" i="25"/>
  <c r="L30" i="25"/>
  <c r="R30" i="25" s="1"/>
  <c r="K30" i="25"/>
  <c r="J30" i="25"/>
  <c r="I30" i="25"/>
  <c r="H30" i="25"/>
  <c r="G30" i="25"/>
  <c r="F30" i="25"/>
  <c r="C30" i="25"/>
  <c r="B30" i="25"/>
  <c r="E30" i="25" s="1"/>
  <c r="U29" i="25"/>
  <c r="T29" i="25"/>
  <c r="S29" i="25"/>
  <c r="R29" i="25"/>
  <c r="Q29" i="25"/>
  <c r="P29" i="25"/>
  <c r="E29" i="25"/>
  <c r="U28" i="25"/>
  <c r="T28" i="25"/>
  <c r="S28" i="25"/>
  <c r="R28" i="25"/>
  <c r="Q28" i="25"/>
  <c r="P28" i="25"/>
  <c r="E28" i="25"/>
  <c r="S27" i="25"/>
  <c r="R27" i="25"/>
  <c r="Q27" i="25"/>
  <c r="P27" i="25"/>
  <c r="E27" i="25"/>
  <c r="U27" i="25" s="1"/>
  <c r="S26" i="25"/>
  <c r="R26" i="25"/>
  <c r="Q26" i="25"/>
  <c r="P26" i="25"/>
  <c r="E26" i="25"/>
  <c r="V24" i="25"/>
  <c r="O24" i="25"/>
  <c r="N24" i="25"/>
  <c r="M24" i="25"/>
  <c r="S24" i="25" s="1"/>
  <c r="L24" i="25"/>
  <c r="R24" i="25" s="1"/>
  <c r="K24" i="25"/>
  <c r="J24" i="25"/>
  <c r="I24" i="25"/>
  <c r="H24" i="25"/>
  <c r="G24" i="25"/>
  <c r="F24" i="25"/>
  <c r="C24" i="25"/>
  <c r="B24" i="25"/>
  <c r="E24" i="25" s="1"/>
  <c r="S23" i="25"/>
  <c r="R23" i="25"/>
  <c r="Q23" i="25"/>
  <c r="P23" i="25"/>
  <c r="E23" i="25"/>
  <c r="U23" i="25" s="1"/>
  <c r="S22" i="25"/>
  <c r="R22" i="25"/>
  <c r="Q22" i="25"/>
  <c r="P22" i="25"/>
  <c r="E22" i="25"/>
  <c r="U21" i="25"/>
  <c r="S21" i="25"/>
  <c r="R21" i="25"/>
  <c r="Q21" i="25"/>
  <c r="P21" i="25"/>
  <c r="E21" i="25"/>
  <c r="T21" i="25" s="1"/>
  <c r="T20" i="25"/>
  <c r="S20" i="25"/>
  <c r="R20" i="25"/>
  <c r="Q20" i="25"/>
  <c r="P20" i="25"/>
  <c r="E20" i="25"/>
  <c r="U20" i="25" s="1"/>
  <c r="S19" i="25"/>
  <c r="R19" i="25"/>
  <c r="Q19" i="25"/>
  <c r="P19" i="25"/>
  <c r="E19" i="25"/>
  <c r="U19" i="25" s="1"/>
  <c r="S18" i="25"/>
  <c r="R18" i="25"/>
  <c r="Q18" i="25"/>
  <c r="P18" i="25"/>
  <c r="E18" i="25"/>
  <c r="T18" i="25" s="1"/>
  <c r="S17" i="25"/>
  <c r="R17" i="25"/>
  <c r="Q17" i="25"/>
  <c r="P17" i="25"/>
  <c r="E17" i="25"/>
  <c r="V15" i="25"/>
  <c r="S15" i="25"/>
  <c r="R15" i="25"/>
  <c r="O15" i="25"/>
  <c r="N15" i="25"/>
  <c r="M15" i="25"/>
  <c r="L15" i="25"/>
  <c r="K15" i="25"/>
  <c r="J15" i="25"/>
  <c r="I15" i="25"/>
  <c r="H15" i="25"/>
  <c r="P15" i="25" s="1"/>
  <c r="G15" i="25"/>
  <c r="F15" i="25"/>
  <c r="C15" i="25"/>
  <c r="B15" i="25"/>
  <c r="U14" i="25"/>
  <c r="S14" i="25"/>
  <c r="R14" i="25"/>
  <c r="Q14" i="25"/>
  <c r="P14" i="25"/>
  <c r="E14" i="25"/>
  <c r="T14" i="25" s="1"/>
  <c r="U13" i="25"/>
  <c r="S13" i="25"/>
  <c r="R13" i="25"/>
  <c r="Q13" i="25"/>
  <c r="P13" i="25"/>
  <c r="E13" i="25"/>
  <c r="T13" i="25" s="1"/>
  <c r="S12" i="25"/>
  <c r="R12" i="25"/>
  <c r="Q12" i="25"/>
  <c r="P12" i="25"/>
  <c r="E12" i="25"/>
  <c r="U12" i="25" s="1"/>
  <c r="S11" i="25"/>
  <c r="R11" i="25"/>
  <c r="Q11" i="25"/>
  <c r="P11" i="25"/>
  <c r="E11" i="25"/>
  <c r="U11" i="25" s="1"/>
  <c r="S10" i="25"/>
  <c r="R10" i="25"/>
  <c r="Q10" i="25"/>
  <c r="P10" i="25"/>
  <c r="E10" i="25"/>
  <c r="S9" i="25"/>
  <c r="R9" i="25"/>
  <c r="Q9" i="25"/>
  <c r="P9" i="25"/>
  <c r="E9" i="25"/>
  <c r="T9" i="25" s="1"/>
  <c r="S94" i="24"/>
  <c r="R94" i="24"/>
  <c r="Q94" i="24"/>
  <c r="P94" i="24"/>
  <c r="E94" i="24"/>
  <c r="U94" i="24" s="1"/>
  <c r="S93" i="24"/>
  <c r="R93" i="24"/>
  <c r="Q93" i="24"/>
  <c r="P93" i="24"/>
  <c r="E93" i="24"/>
  <c r="S92" i="24"/>
  <c r="R92" i="24"/>
  <c r="Q92" i="24"/>
  <c r="P92" i="24"/>
  <c r="E92" i="24"/>
  <c r="T92" i="24" s="1"/>
  <c r="T91" i="24"/>
  <c r="S91" i="24"/>
  <c r="R91" i="24"/>
  <c r="Q91" i="24"/>
  <c r="P91" i="24"/>
  <c r="E91" i="24"/>
  <c r="U91" i="24" s="1"/>
  <c r="U90" i="24"/>
  <c r="S90" i="24"/>
  <c r="R90" i="24"/>
  <c r="Q90" i="24"/>
  <c r="P90" i="24"/>
  <c r="E90" i="24"/>
  <c r="T90" i="24" s="1"/>
  <c r="S89" i="24"/>
  <c r="R89" i="24"/>
  <c r="Q89" i="24"/>
  <c r="P89" i="24"/>
  <c r="E89" i="24"/>
  <c r="U89" i="24" s="1"/>
  <c r="S88" i="24"/>
  <c r="R88" i="24"/>
  <c r="Q88" i="24"/>
  <c r="P88" i="24"/>
  <c r="E88" i="24"/>
  <c r="S87" i="24"/>
  <c r="R87" i="24"/>
  <c r="Q87" i="24"/>
  <c r="P87" i="24"/>
  <c r="E87" i="24"/>
  <c r="T87" i="24" s="1"/>
  <c r="V73" i="24"/>
  <c r="O73" i="24"/>
  <c r="N73" i="24"/>
  <c r="M73" i="24"/>
  <c r="L73" i="24"/>
  <c r="R73" i="24" s="1"/>
  <c r="K73" i="24"/>
  <c r="J73" i="24"/>
  <c r="I73" i="24"/>
  <c r="H73" i="24"/>
  <c r="G73" i="24"/>
  <c r="F73" i="24"/>
  <c r="C73" i="24"/>
  <c r="B73" i="24"/>
  <c r="V72" i="24"/>
  <c r="O72" i="24"/>
  <c r="N72" i="24"/>
  <c r="R72" i="24" s="1"/>
  <c r="M72" i="24"/>
  <c r="S72" i="24" s="1"/>
  <c r="L72" i="24"/>
  <c r="K72" i="24"/>
  <c r="J72" i="24"/>
  <c r="I72" i="24"/>
  <c r="Q72" i="24" s="1"/>
  <c r="H72" i="24"/>
  <c r="P72" i="24" s="1"/>
  <c r="G72" i="24"/>
  <c r="F72" i="24"/>
  <c r="C72" i="24"/>
  <c r="B72" i="24"/>
  <c r="E72" i="24" s="1"/>
  <c r="V71" i="24"/>
  <c r="S71" i="24"/>
  <c r="R71" i="24"/>
  <c r="O71" i="24"/>
  <c r="N71" i="24"/>
  <c r="M71" i="24"/>
  <c r="L71" i="24"/>
  <c r="K71" i="24"/>
  <c r="J71" i="24"/>
  <c r="I71" i="24"/>
  <c r="H71" i="24"/>
  <c r="P71" i="24" s="1"/>
  <c r="G71" i="24"/>
  <c r="F71" i="24"/>
  <c r="C71" i="24"/>
  <c r="B71" i="24"/>
  <c r="U70" i="24"/>
  <c r="S70" i="24"/>
  <c r="R70" i="24"/>
  <c r="Q70" i="24"/>
  <c r="P70" i="24"/>
  <c r="E70" i="24"/>
  <c r="T70" i="24" s="1"/>
  <c r="S69" i="24"/>
  <c r="R69" i="24"/>
  <c r="Q69" i="24"/>
  <c r="U69" i="24" s="1"/>
  <c r="P69" i="24"/>
  <c r="E69" i="24"/>
  <c r="T69" i="24" s="1"/>
  <c r="V67" i="24"/>
  <c r="O67" i="24"/>
  <c r="N67" i="24"/>
  <c r="M67" i="24"/>
  <c r="S67" i="24" s="1"/>
  <c r="L67" i="24"/>
  <c r="K67" i="24"/>
  <c r="J67" i="24"/>
  <c r="I67" i="24"/>
  <c r="H67" i="24"/>
  <c r="G67" i="24"/>
  <c r="F67" i="24"/>
  <c r="C67" i="24"/>
  <c r="B67" i="24"/>
  <c r="V66" i="24"/>
  <c r="R66" i="24"/>
  <c r="O66" i="24"/>
  <c r="N66" i="24"/>
  <c r="M66" i="24"/>
  <c r="S66" i="24" s="1"/>
  <c r="L66" i="24"/>
  <c r="K66" i="24"/>
  <c r="J66" i="24"/>
  <c r="I66" i="24"/>
  <c r="H66" i="24"/>
  <c r="G66" i="24"/>
  <c r="F66" i="24"/>
  <c r="C66" i="24"/>
  <c r="B66" i="24"/>
  <c r="E66" i="24" s="1"/>
  <c r="T65" i="24"/>
  <c r="S65" i="24"/>
  <c r="R65" i="24"/>
  <c r="Q65" i="24"/>
  <c r="P65" i="24"/>
  <c r="E65" i="24"/>
  <c r="U65" i="24" s="1"/>
  <c r="T64" i="24"/>
  <c r="S64" i="24"/>
  <c r="R64" i="24"/>
  <c r="Q64" i="24"/>
  <c r="P64" i="24"/>
  <c r="E64" i="24"/>
  <c r="U64" i="24" s="1"/>
  <c r="S63" i="24"/>
  <c r="R63" i="24"/>
  <c r="Q63" i="24"/>
  <c r="P63" i="24"/>
  <c r="E63" i="24"/>
  <c r="T63" i="24" s="1"/>
  <c r="S62" i="24"/>
  <c r="R62" i="24"/>
  <c r="Q62" i="24"/>
  <c r="P62" i="24"/>
  <c r="E62" i="24"/>
  <c r="U62" i="24" s="1"/>
  <c r="U61" i="24"/>
  <c r="S61" i="24"/>
  <c r="R61" i="24"/>
  <c r="Q61" i="24"/>
  <c r="P61" i="24"/>
  <c r="E61" i="24"/>
  <c r="T61" i="24" s="1"/>
  <c r="V59" i="24"/>
  <c r="O59" i="24"/>
  <c r="N59" i="24"/>
  <c r="M59" i="24"/>
  <c r="S59" i="24" s="1"/>
  <c r="L59" i="24"/>
  <c r="R59" i="24" s="1"/>
  <c r="K59" i="24"/>
  <c r="J59" i="24"/>
  <c r="I59" i="24"/>
  <c r="H59" i="24"/>
  <c r="G59" i="24"/>
  <c r="F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T57" i="24" s="1"/>
  <c r="S56" i="24"/>
  <c r="R56" i="24"/>
  <c r="Q56" i="24"/>
  <c r="P56" i="24"/>
  <c r="E56" i="24"/>
  <c r="S55" i="24"/>
  <c r="R55" i="24"/>
  <c r="Q55" i="24"/>
  <c r="P55" i="24"/>
  <c r="E55" i="24"/>
  <c r="V53" i="24"/>
  <c r="O53" i="24"/>
  <c r="N53" i="24"/>
  <c r="M53" i="24"/>
  <c r="S53" i="24" s="1"/>
  <c r="L53" i="24"/>
  <c r="R53" i="24" s="1"/>
  <c r="K53" i="24"/>
  <c r="J53" i="24"/>
  <c r="I53" i="24"/>
  <c r="H53" i="24"/>
  <c r="G53" i="24"/>
  <c r="F53" i="24"/>
  <c r="C53" i="24"/>
  <c r="B53" i="24"/>
  <c r="E53" i="24" s="1"/>
  <c r="S52" i="24"/>
  <c r="R52" i="24"/>
  <c r="Q52" i="24"/>
  <c r="P52" i="24"/>
  <c r="E52" i="24"/>
  <c r="S51" i="24"/>
  <c r="R51" i="24"/>
  <c r="Q51" i="24"/>
  <c r="P51" i="24"/>
  <c r="E51" i="24"/>
  <c r="S50" i="24"/>
  <c r="R50" i="24"/>
  <c r="Q50" i="24"/>
  <c r="P50" i="24"/>
  <c r="E50" i="24"/>
  <c r="T49" i="24"/>
  <c r="S49" i="24"/>
  <c r="R49" i="24"/>
  <c r="Q49" i="24"/>
  <c r="P49" i="24"/>
  <c r="E49" i="24"/>
  <c r="U49" i="24" s="1"/>
  <c r="T48" i="24"/>
  <c r="S48" i="24"/>
  <c r="R48" i="24"/>
  <c r="Q48" i="24"/>
  <c r="P48" i="24"/>
  <c r="E48" i="24"/>
  <c r="U48" i="24" s="1"/>
  <c r="S47" i="24"/>
  <c r="R47" i="24"/>
  <c r="Q47" i="24"/>
  <c r="P47" i="24"/>
  <c r="E47" i="24"/>
  <c r="T47" i="24" s="1"/>
  <c r="S46" i="24"/>
  <c r="R46" i="24"/>
  <c r="Q46" i="24"/>
  <c r="P46" i="24"/>
  <c r="E46" i="24"/>
  <c r="U45" i="24"/>
  <c r="S45" i="24"/>
  <c r="R45" i="24"/>
  <c r="Q45" i="24"/>
  <c r="P45" i="24"/>
  <c r="E45" i="24"/>
  <c r="T45" i="24" s="1"/>
  <c r="S44" i="24"/>
  <c r="R44" i="24"/>
  <c r="Q44" i="24"/>
  <c r="P44" i="24"/>
  <c r="E44" i="24"/>
  <c r="S43" i="24"/>
  <c r="R43" i="24"/>
  <c r="Q43" i="24"/>
  <c r="P43" i="24"/>
  <c r="E43" i="24"/>
  <c r="S42" i="24"/>
  <c r="R42" i="24"/>
  <c r="Q42" i="24"/>
  <c r="P42" i="24"/>
  <c r="E42" i="24"/>
  <c r="T42" i="24" s="1"/>
  <c r="V40" i="24"/>
  <c r="S40" i="24"/>
  <c r="O40" i="24"/>
  <c r="N40" i="24"/>
  <c r="M40" i="24"/>
  <c r="L40" i="24"/>
  <c r="R40" i="24" s="1"/>
  <c r="K40" i="24"/>
  <c r="J40" i="24"/>
  <c r="I40" i="24"/>
  <c r="H40" i="24"/>
  <c r="P40" i="24" s="1"/>
  <c r="G40" i="24"/>
  <c r="F40" i="24"/>
  <c r="C40" i="24"/>
  <c r="B40" i="24"/>
  <c r="S39" i="24"/>
  <c r="R39" i="24"/>
  <c r="Q39" i="24"/>
  <c r="P39" i="24"/>
  <c r="E39" i="24"/>
  <c r="S38" i="24"/>
  <c r="R38" i="24"/>
  <c r="Q38" i="24"/>
  <c r="P38" i="24"/>
  <c r="E38" i="24"/>
  <c r="U37" i="24"/>
  <c r="T37" i="24"/>
  <c r="S37" i="24"/>
  <c r="R37" i="24"/>
  <c r="Q37" i="24"/>
  <c r="P37" i="24"/>
  <c r="E37" i="24"/>
  <c r="T36" i="24"/>
  <c r="S36" i="24"/>
  <c r="R36" i="24"/>
  <c r="Q36" i="24"/>
  <c r="P36" i="24"/>
  <c r="E36" i="24"/>
  <c r="U36" i="24" s="1"/>
  <c r="U35" i="24"/>
  <c r="S35" i="24"/>
  <c r="R35" i="24"/>
  <c r="Q35" i="24"/>
  <c r="P35" i="24"/>
  <c r="E35" i="24"/>
  <c r="V33" i="24"/>
  <c r="O33" i="24"/>
  <c r="N33" i="24"/>
  <c r="M33" i="24"/>
  <c r="S33" i="24" s="1"/>
  <c r="L33" i="24"/>
  <c r="R33" i="24" s="1"/>
  <c r="K33" i="24"/>
  <c r="J33" i="24"/>
  <c r="I33" i="24"/>
  <c r="H33" i="24"/>
  <c r="G33" i="24"/>
  <c r="F33" i="24"/>
  <c r="C33" i="24"/>
  <c r="B33" i="24"/>
  <c r="S32" i="24"/>
  <c r="R32" i="24"/>
  <c r="Q32" i="24"/>
  <c r="P32" i="24"/>
  <c r="E32" i="24"/>
  <c r="V30" i="24"/>
  <c r="O30" i="24"/>
  <c r="N30" i="24"/>
  <c r="M30" i="24"/>
  <c r="L30" i="24"/>
  <c r="R30" i="24" s="1"/>
  <c r="K30" i="24"/>
  <c r="J30" i="24"/>
  <c r="I30" i="24"/>
  <c r="H30" i="24"/>
  <c r="P30" i="24" s="1"/>
  <c r="G30" i="24"/>
  <c r="F30" i="24"/>
  <c r="C30" i="24"/>
  <c r="B30" i="24"/>
  <c r="E30" i="24" s="1"/>
  <c r="S29" i="24"/>
  <c r="R29" i="24"/>
  <c r="Q29" i="24"/>
  <c r="P29" i="24"/>
  <c r="E29" i="24"/>
  <c r="U29" i="24" s="1"/>
  <c r="S28" i="24"/>
  <c r="R28" i="24"/>
  <c r="Q28" i="24"/>
  <c r="P28" i="24"/>
  <c r="E28" i="24"/>
  <c r="U28" i="24" s="1"/>
  <c r="U27" i="24"/>
  <c r="S27" i="24"/>
  <c r="R27" i="24"/>
  <c r="Q27" i="24"/>
  <c r="P27" i="24"/>
  <c r="E27" i="24"/>
  <c r="T27" i="24" s="1"/>
  <c r="U26" i="24"/>
  <c r="S26" i="24"/>
  <c r="R26" i="24"/>
  <c r="Q26" i="24"/>
  <c r="P26" i="24"/>
  <c r="E26" i="24"/>
  <c r="T26" i="24" s="1"/>
  <c r="V24" i="24"/>
  <c r="S24" i="24"/>
  <c r="O24" i="24"/>
  <c r="N24" i="24"/>
  <c r="M24" i="24"/>
  <c r="L24" i="24"/>
  <c r="R24" i="24" s="1"/>
  <c r="K24" i="24"/>
  <c r="J24" i="24"/>
  <c r="I24" i="24"/>
  <c r="Q24" i="24" s="1"/>
  <c r="H24" i="24"/>
  <c r="G24" i="24"/>
  <c r="F24" i="24"/>
  <c r="C24" i="24"/>
  <c r="B24" i="24"/>
  <c r="E24" i="24" s="1"/>
  <c r="S23" i="24"/>
  <c r="R23" i="24"/>
  <c r="Q23" i="24"/>
  <c r="P23" i="24"/>
  <c r="E23" i="24"/>
  <c r="T23" i="24" s="1"/>
  <c r="S22" i="24"/>
  <c r="R22" i="24"/>
  <c r="Q22" i="24"/>
  <c r="P22" i="24"/>
  <c r="E22" i="24"/>
  <c r="U21" i="24"/>
  <c r="S21" i="24"/>
  <c r="R21" i="24"/>
  <c r="Q21" i="24"/>
  <c r="P21" i="24"/>
  <c r="E21" i="24"/>
  <c r="T21" i="24" s="1"/>
  <c r="T20" i="24"/>
  <c r="S20" i="24"/>
  <c r="R20" i="24"/>
  <c r="Q20" i="24"/>
  <c r="P20" i="24"/>
  <c r="E20" i="24"/>
  <c r="U20" i="24" s="1"/>
  <c r="S19" i="24"/>
  <c r="R19" i="24"/>
  <c r="Q19" i="24"/>
  <c r="P19" i="24"/>
  <c r="E19" i="24"/>
  <c r="S18" i="24"/>
  <c r="R18" i="24"/>
  <c r="Q18" i="24"/>
  <c r="P18" i="24"/>
  <c r="E18" i="24"/>
  <c r="S17" i="24"/>
  <c r="R17" i="24"/>
  <c r="Q17" i="24"/>
  <c r="P17" i="24"/>
  <c r="E17" i="24"/>
  <c r="V15" i="24"/>
  <c r="O15" i="24"/>
  <c r="N15" i="24"/>
  <c r="R15" i="24" s="1"/>
  <c r="M15" i="24"/>
  <c r="L15" i="24"/>
  <c r="K15" i="24"/>
  <c r="J15" i="24"/>
  <c r="I15" i="24"/>
  <c r="H15" i="24"/>
  <c r="G15" i="24"/>
  <c r="F15" i="24"/>
  <c r="C15" i="24"/>
  <c r="B15" i="24"/>
  <c r="S14" i="24"/>
  <c r="R14" i="24"/>
  <c r="Q14" i="24"/>
  <c r="P14" i="24"/>
  <c r="E14" i="24"/>
  <c r="U13" i="24"/>
  <c r="S13" i="24"/>
  <c r="R13" i="24"/>
  <c r="Q13" i="24"/>
  <c r="P13" i="24"/>
  <c r="E13" i="24"/>
  <c r="T13" i="24" s="1"/>
  <c r="T12" i="24"/>
  <c r="S12" i="24"/>
  <c r="R12" i="24"/>
  <c r="Q12" i="24"/>
  <c r="P12" i="24"/>
  <c r="E12" i="24"/>
  <c r="U12" i="24" s="1"/>
  <c r="U11" i="24"/>
  <c r="S11" i="24"/>
  <c r="R11" i="24"/>
  <c r="Q11" i="24"/>
  <c r="P11" i="24"/>
  <c r="E11" i="24"/>
  <c r="T11" i="24" s="1"/>
  <c r="S10" i="24"/>
  <c r="R10" i="24"/>
  <c r="Q10" i="24"/>
  <c r="U10" i="24" s="1"/>
  <c r="P10" i="24"/>
  <c r="E10" i="24"/>
  <c r="T10" i="24" s="1"/>
  <c r="S9" i="24"/>
  <c r="R9" i="24"/>
  <c r="Q9" i="24"/>
  <c r="P9" i="24"/>
  <c r="E9" i="24"/>
  <c r="U9" i="24" s="1"/>
  <c r="S94" i="23"/>
  <c r="R94" i="23"/>
  <c r="Q94" i="23"/>
  <c r="P94" i="23"/>
  <c r="E94" i="23"/>
  <c r="U94" i="23" s="1"/>
  <c r="S93" i="23"/>
  <c r="R93" i="23"/>
  <c r="Q93" i="23"/>
  <c r="P93" i="23"/>
  <c r="E93" i="23"/>
  <c r="S92" i="23"/>
  <c r="R92" i="23"/>
  <c r="Q92" i="23"/>
  <c r="P92" i="23"/>
  <c r="E92" i="23"/>
  <c r="T92" i="23" s="1"/>
  <c r="S91" i="23"/>
  <c r="R91" i="23"/>
  <c r="Q91" i="23"/>
  <c r="P91" i="23"/>
  <c r="E91" i="23"/>
  <c r="T91" i="23" s="1"/>
  <c r="T90" i="23"/>
  <c r="S90" i="23"/>
  <c r="R90" i="23"/>
  <c r="Q90" i="23"/>
  <c r="P90" i="23"/>
  <c r="E90" i="23"/>
  <c r="U90" i="23" s="1"/>
  <c r="U89" i="23"/>
  <c r="S89" i="23"/>
  <c r="R89" i="23"/>
  <c r="Q89" i="23"/>
  <c r="P89" i="23"/>
  <c r="E89" i="23"/>
  <c r="T89" i="23" s="1"/>
  <c r="U88" i="23"/>
  <c r="S88" i="23"/>
  <c r="R88" i="23"/>
  <c r="Q88" i="23"/>
  <c r="P88" i="23"/>
  <c r="E88" i="23"/>
  <c r="T88" i="23" s="1"/>
  <c r="S87" i="23"/>
  <c r="R87" i="23"/>
  <c r="Q87" i="23"/>
  <c r="P87" i="23"/>
  <c r="E87" i="23"/>
  <c r="U87" i="23" s="1"/>
  <c r="V73" i="23"/>
  <c r="O73" i="23"/>
  <c r="N73" i="23"/>
  <c r="R73" i="23" s="1"/>
  <c r="M73" i="23"/>
  <c r="S73" i="23" s="1"/>
  <c r="L73" i="23"/>
  <c r="K73" i="23"/>
  <c r="J73" i="23"/>
  <c r="I73" i="23"/>
  <c r="H73" i="23"/>
  <c r="G73" i="23"/>
  <c r="F73" i="23"/>
  <c r="C73" i="23"/>
  <c r="B73" i="23"/>
  <c r="V72" i="23"/>
  <c r="R72" i="23"/>
  <c r="O72" i="23"/>
  <c r="N72" i="23"/>
  <c r="M72" i="23"/>
  <c r="S72" i="23" s="1"/>
  <c r="L72" i="23"/>
  <c r="K72" i="23"/>
  <c r="J72" i="23"/>
  <c r="I72" i="23"/>
  <c r="Q72" i="23" s="1"/>
  <c r="H72" i="23"/>
  <c r="P72" i="23" s="1"/>
  <c r="G72" i="23"/>
  <c r="F72" i="23"/>
  <c r="C72" i="23"/>
  <c r="B72" i="23"/>
  <c r="E72" i="23" s="1"/>
  <c r="V71" i="23"/>
  <c r="S71" i="23"/>
  <c r="R71" i="23"/>
  <c r="O71" i="23"/>
  <c r="N71" i="23"/>
  <c r="M71" i="23"/>
  <c r="L71" i="23"/>
  <c r="K71" i="23"/>
  <c r="J71" i="23"/>
  <c r="I71" i="23"/>
  <c r="H71" i="23"/>
  <c r="P71" i="23" s="1"/>
  <c r="G71" i="23"/>
  <c r="F71" i="23"/>
  <c r="C71" i="23"/>
  <c r="B71" i="23"/>
  <c r="U70" i="23"/>
  <c r="S70" i="23"/>
  <c r="R70" i="23"/>
  <c r="Q70" i="23"/>
  <c r="P70" i="23"/>
  <c r="E70" i="23"/>
  <c r="T70" i="23" s="1"/>
  <c r="S69" i="23"/>
  <c r="R69" i="23"/>
  <c r="Q69" i="23"/>
  <c r="P69" i="23"/>
  <c r="E69" i="23"/>
  <c r="V67" i="23"/>
  <c r="O67" i="23"/>
  <c r="N67" i="23"/>
  <c r="M67" i="23"/>
  <c r="S67" i="23" s="1"/>
  <c r="L67" i="23"/>
  <c r="K67" i="23"/>
  <c r="J67" i="23"/>
  <c r="I67" i="23"/>
  <c r="H67" i="23"/>
  <c r="G67" i="23"/>
  <c r="F67" i="23"/>
  <c r="C67" i="23"/>
  <c r="E67" i="23" s="1"/>
  <c r="B67" i="23"/>
  <c r="V66" i="23"/>
  <c r="R66" i="23"/>
  <c r="O66" i="23"/>
  <c r="N66" i="23"/>
  <c r="M66" i="23"/>
  <c r="S66" i="23" s="1"/>
  <c r="L66" i="23"/>
  <c r="K66" i="23"/>
  <c r="J66" i="23"/>
  <c r="I66" i="23"/>
  <c r="Q66" i="23" s="1"/>
  <c r="H66" i="23"/>
  <c r="G66" i="23"/>
  <c r="F66" i="23"/>
  <c r="C66" i="23"/>
  <c r="B66" i="23"/>
  <c r="E66" i="23" s="1"/>
  <c r="U65" i="23"/>
  <c r="T65" i="23"/>
  <c r="S65" i="23"/>
  <c r="R65" i="23"/>
  <c r="Q65" i="23"/>
  <c r="P65" i="23"/>
  <c r="E65" i="23"/>
  <c r="S64" i="23"/>
  <c r="R64" i="23"/>
  <c r="Q64" i="23"/>
  <c r="P64" i="23"/>
  <c r="E64" i="23"/>
  <c r="S63" i="23"/>
  <c r="R63" i="23"/>
  <c r="Q63" i="23"/>
  <c r="P63" i="23"/>
  <c r="E63" i="23"/>
  <c r="T63" i="23" s="1"/>
  <c r="U62" i="23"/>
  <c r="T62" i="23"/>
  <c r="S62" i="23"/>
  <c r="R62" i="23"/>
  <c r="Q62" i="23"/>
  <c r="P62" i="23"/>
  <c r="E62" i="23"/>
  <c r="T61" i="23"/>
  <c r="S61" i="23"/>
  <c r="R61" i="23"/>
  <c r="Q61" i="23"/>
  <c r="P61" i="23"/>
  <c r="E61" i="23"/>
  <c r="U61" i="23" s="1"/>
  <c r="V59" i="23"/>
  <c r="O59" i="23"/>
  <c r="N59" i="23"/>
  <c r="M59" i="23"/>
  <c r="S59" i="23" s="1"/>
  <c r="L59" i="23"/>
  <c r="R59" i="23" s="1"/>
  <c r="K59" i="23"/>
  <c r="J59" i="23"/>
  <c r="I59" i="23"/>
  <c r="H59" i="23"/>
  <c r="G59" i="23"/>
  <c r="F59" i="23"/>
  <c r="C59" i="23"/>
  <c r="B59" i="23"/>
  <c r="E59" i="23" s="1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T56" i="23"/>
  <c r="S56" i="23"/>
  <c r="R56" i="23"/>
  <c r="Q56" i="23"/>
  <c r="P56" i="23"/>
  <c r="E56" i="23"/>
  <c r="U56" i="23" s="1"/>
  <c r="S55" i="23"/>
  <c r="R55" i="23"/>
  <c r="Q55" i="23"/>
  <c r="P55" i="23"/>
  <c r="E55" i="23"/>
  <c r="V53" i="23"/>
  <c r="R53" i="23"/>
  <c r="O53" i="23"/>
  <c r="N53" i="23"/>
  <c r="M53" i="23"/>
  <c r="S53" i="23" s="1"/>
  <c r="L53" i="23"/>
  <c r="K53" i="23"/>
  <c r="J53" i="23"/>
  <c r="I53" i="23"/>
  <c r="H53" i="23"/>
  <c r="G53" i="23"/>
  <c r="F53" i="23"/>
  <c r="C53" i="23"/>
  <c r="B53" i="23"/>
  <c r="E53" i="23" s="1"/>
  <c r="U52" i="23"/>
  <c r="S52" i="23"/>
  <c r="R52" i="23"/>
  <c r="Q52" i="23"/>
  <c r="P52" i="23"/>
  <c r="E52" i="23"/>
  <c r="T52" i="23" s="1"/>
  <c r="T51" i="23"/>
  <c r="S51" i="23"/>
  <c r="R51" i="23"/>
  <c r="Q51" i="23"/>
  <c r="P51" i="23"/>
  <c r="E51" i="23"/>
  <c r="U51" i="23" s="1"/>
  <c r="U50" i="23"/>
  <c r="S50" i="23"/>
  <c r="R50" i="23"/>
  <c r="Q50" i="23"/>
  <c r="P50" i="23"/>
  <c r="E50" i="23"/>
  <c r="T50" i="23" s="1"/>
  <c r="S49" i="23"/>
  <c r="R49" i="23"/>
  <c r="Q49" i="23"/>
  <c r="P49" i="23"/>
  <c r="E49" i="23"/>
  <c r="T49" i="23" s="1"/>
  <c r="S48" i="23"/>
  <c r="R48" i="23"/>
  <c r="Q48" i="23"/>
  <c r="P48" i="23"/>
  <c r="E48" i="23"/>
  <c r="U48" i="23" s="1"/>
  <c r="S47" i="23"/>
  <c r="R47" i="23"/>
  <c r="Q47" i="23"/>
  <c r="P47" i="23"/>
  <c r="E47" i="23"/>
  <c r="T47" i="23" s="1"/>
  <c r="U46" i="23"/>
  <c r="T46" i="23"/>
  <c r="S46" i="23"/>
  <c r="R46" i="23"/>
  <c r="Q46" i="23"/>
  <c r="P46" i="23"/>
  <c r="E46" i="23"/>
  <c r="S45" i="23"/>
  <c r="R45" i="23"/>
  <c r="Q45" i="23"/>
  <c r="P45" i="23"/>
  <c r="E45" i="23"/>
  <c r="S44" i="23"/>
  <c r="R44" i="23"/>
  <c r="Q44" i="23"/>
  <c r="P44" i="23"/>
  <c r="E44" i="23"/>
  <c r="S43" i="23"/>
  <c r="R43" i="23"/>
  <c r="Q43" i="23"/>
  <c r="P43" i="23"/>
  <c r="E43" i="23"/>
  <c r="U43" i="23" s="1"/>
  <c r="U42" i="23"/>
  <c r="S42" i="23"/>
  <c r="R42" i="23"/>
  <c r="Q42" i="23"/>
  <c r="P42" i="23"/>
  <c r="E42" i="23"/>
  <c r="T42" i="23" s="1"/>
  <c r="V40" i="23"/>
  <c r="S40" i="23"/>
  <c r="O40" i="23"/>
  <c r="N40" i="23"/>
  <c r="M40" i="23"/>
  <c r="L40" i="23"/>
  <c r="R40" i="23" s="1"/>
  <c r="K40" i="23"/>
  <c r="J40" i="23"/>
  <c r="I40" i="23"/>
  <c r="H40" i="23"/>
  <c r="G40" i="23"/>
  <c r="F40" i="23"/>
  <c r="C40" i="23"/>
  <c r="B40" i="23"/>
  <c r="E40" i="23" s="1"/>
  <c r="U39" i="23"/>
  <c r="S39" i="23"/>
  <c r="R39" i="23"/>
  <c r="Q39" i="23"/>
  <c r="P39" i="23"/>
  <c r="E39" i="23"/>
  <c r="T39" i="23" s="1"/>
  <c r="U38" i="23"/>
  <c r="S38" i="23"/>
  <c r="R38" i="23"/>
  <c r="Q38" i="23"/>
  <c r="P38" i="23"/>
  <c r="E38" i="23"/>
  <c r="T38" i="23" s="1"/>
  <c r="S37" i="23"/>
  <c r="R37" i="23"/>
  <c r="Q37" i="23"/>
  <c r="P37" i="23"/>
  <c r="E37" i="23"/>
  <c r="U37" i="23" s="1"/>
  <c r="T36" i="23"/>
  <c r="S36" i="23"/>
  <c r="R36" i="23"/>
  <c r="Q36" i="23"/>
  <c r="P36" i="23"/>
  <c r="E36" i="23"/>
  <c r="U36" i="23" s="1"/>
  <c r="U35" i="23"/>
  <c r="S35" i="23"/>
  <c r="R35" i="23"/>
  <c r="Q35" i="23"/>
  <c r="P35" i="23"/>
  <c r="E35" i="23"/>
  <c r="T35" i="23" s="1"/>
  <c r="V33" i="23"/>
  <c r="O33" i="23"/>
  <c r="N33" i="23"/>
  <c r="M33" i="23"/>
  <c r="S33" i="23" s="1"/>
  <c r="L33" i="23"/>
  <c r="R33" i="23" s="1"/>
  <c r="K33" i="23"/>
  <c r="J33" i="23"/>
  <c r="I33" i="23"/>
  <c r="H33" i="23"/>
  <c r="G33" i="23"/>
  <c r="F33" i="23"/>
  <c r="C33" i="23"/>
  <c r="B33" i="23"/>
  <c r="S32" i="23"/>
  <c r="R32" i="23"/>
  <c r="Q32" i="23"/>
  <c r="P32" i="23"/>
  <c r="E32" i="23"/>
  <c r="V30" i="23"/>
  <c r="O30" i="23"/>
  <c r="N30" i="23"/>
  <c r="M30" i="23"/>
  <c r="S30" i="23" s="1"/>
  <c r="L30" i="23"/>
  <c r="R30" i="23" s="1"/>
  <c r="K30" i="23"/>
  <c r="J30" i="23"/>
  <c r="I30" i="23"/>
  <c r="Q30" i="23" s="1"/>
  <c r="H30" i="23"/>
  <c r="G30" i="23"/>
  <c r="F30" i="23"/>
  <c r="C30" i="23"/>
  <c r="B30" i="23"/>
  <c r="E30" i="23" s="1"/>
  <c r="S29" i="23"/>
  <c r="R29" i="23"/>
  <c r="Q29" i="23"/>
  <c r="P29" i="23"/>
  <c r="E29" i="23"/>
  <c r="U29" i="23" s="1"/>
  <c r="T28" i="23"/>
  <c r="S28" i="23"/>
  <c r="R28" i="23"/>
  <c r="Q28" i="23"/>
  <c r="P28" i="23"/>
  <c r="E28" i="23"/>
  <c r="U28" i="23" s="1"/>
  <c r="U27" i="23"/>
  <c r="S27" i="23"/>
  <c r="R27" i="23"/>
  <c r="Q27" i="23"/>
  <c r="P27" i="23"/>
  <c r="E27" i="23"/>
  <c r="T27" i="23" s="1"/>
  <c r="S26" i="23"/>
  <c r="R26" i="23"/>
  <c r="Q26" i="23"/>
  <c r="P26" i="23"/>
  <c r="E26" i="23"/>
  <c r="V24" i="23"/>
  <c r="O24" i="23"/>
  <c r="N24" i="23"/>
  <c r="M24" i="23"/>
  <c r="S24" i="23" s="1"/>
  <c r="L24" i="23"/>
  <c r="R24" i="23" s="1"/>
  <c r="K24" i="23"/>
  <c r="J24" i="23"/>
  <c r="I24" i="23"/>
  <c r="Q24" i="23" s="1"/>
  <c r="H24" i="23"/>
  <c r="G24" i="23"/>
  <c r="F24" i="23"/>
  <c r="C24" i="23"/>
  <c r="E24" i="23" s="1"/>
  <c r="B24" i="23"/>
  <c r="S23" i="23"/>
  <c r="R23" i="23"/>
  <c r="Q23" i="23"/>
  <c r="P23" i="23"/>
  <c r="E23" i="23"/>
  <c r="S22" i="23"/>
  <c r="R22" i="23"/>
  <c r="Q22" i="23"/>
  <c r="P22" i="23"/>
  <c r="E22" i="23"/>
  <c r="U22" i="23" s="1"/>
  <c r="S21" i="23"/>
  <c r="R21" i="23"/>
  <c r="Q21" i="23"/>
  <c r="P21" i="23"/>
  <c r="E21" i="23"/>
  <c r="S20" i="23"/>
  <c r="R20" i="23"/>
  <c r="Q20" i="23"/>
  <c r="P20" i="23"/>
  <c r="E20" i="23"/>
  <c r="T20" i="23" s="1"/>
  <c r="T19" i="23"/>
  <c r="S19" i="23"/>
  <c r="R19" i="23"/>
  <c r="Q19" i="23"/>
  <c r="P19" i="23"/>
  <c r="E19" i="23"/>
  <c r="U19" i="23" s="1"/>
  <c r="U18" i="23"/>
  <c r="S18" i="23"/>
  <c r="R18" i="23"/>
  <c r="Q18" i="23"/>
  <c r="P18" i="23"/>
  <c r="E18" i="23"/>
  <c r="T18" i="23" s="1"/>
  <c r="S17" i="23"/>
  <c r="R17" i="23"/>
  <c r="Q17" i="23"/>
  <c r="P17" i="23"/>
  <c r="E17" i="23"/>
  <c r="U17" i="23" s="1"/>
  <c r="V15" i="23"/>
  <c r="O15" i="23"/>
  <c r="N15" i="23"/>
  <c r="M15" i="23"/>
  <c r="S15" i="23" s="1"/>
  <c r="L15" i="23"/>
  <c r="R15" i="23" s="1"/>
  <c r="K15" i="23"/>
  <c r="J15" i="23"/>
  <c r="I15" i="23"/>
  <c r="Q15" i="23" s="1"/>
  <c r="H15" i="23"/>
  <c r="G15" i="23"/>
  <c r="F15" i="23"/>
  <c r="E15" i="23"/>
  <c r="C15" i="23"/>
  <c r="B15" i="23"/>
  <c r="S14" i="23"/>
  <c r="R14" i="23"/>
  <c r="Q14" i="23"/>
  <c r="P14" i="23"/>
  <c r="E14" i="23"/>
  <c r="S13" i="23"/>
  <c r="R13" i="23"/>
  <c r="Q13" i="23"/>
  <c r="P13" i="23"/>
  <c r="E13" i="23"/>
  <c r="U13" i="23" s="1"/>
  <c r="S12" i="23"/>
  <c r="R12" i="23"/>
  <c r="Q12" i="23"/>
  <c r="P12" i="23"/>
  <c r="E12" i="23"/>
  <c r="T11" i="23"/>
  <c r="S11" i="23"/>
  <c r="R11" i="23"/>
  <c r="Q11" i="23"/>
  <c r="P11" i="23"/>
  <c r="E11" i="23"/>
  <c r="U11" i="23" s="1"/>
  <c r="S10" i="23"/>
  <c r="R10" i="23"/>
  <c r="Q10" i="23"/>
  <c r="P10" i="23"/>
  <c r="T10" i="23" s="1"/>
  <c r="E10" i="23"/>
  <c r="S9" i="23"/>
  <c r="R9" i="23"/>
  <c r="Q9" i="23"/>
  <c r="P9" i="23"/>
  <c r="E9" i="23"/>
  <c r="S94" i="22"/>
  <c r="R94" i="22"/>
  <c r="Q94" i="22"/>
  <c r="P94" i="22"/>
  <c r="E94" i="22"/>
  <c r="T94" i="22" s="1"/>
  <c r="T93" i="22"/>
  <c r="S93" i="22"/>
  <c r="R93" i="22"/>
  <c r="Q93" i="22"/>
  <c r="P93" i="22"/>
  <c r="E93" i="22"/>
  <c r="U93" i="22" s="1"/>
  <c r="U92" i="22"/>
  <c r="S92" i="22"/>
  <c r="R92" i="22"/>
  <c r="Q92" i="22"/>
  <c r="P92" i="22"/>
  <c r="E92" i="22"/>
  <c r="T92" i="22" s="1"/>
  <c r="S91" i="22"/>
  <c r="R91" i="22"/>
  <c r="Q91" i="22"/>
  <c r="P91" i="22"/>
  <c r="E91" i="22"/>
  <c r="U90" i="22"/>
  <c r="S90" i="22"/>
  <c r="R90" i="22"/>
  <c r="Q90" i="22"/>
  <c r="P90" i="22"/>
  <c r="E90" i="22"/>
  <c r="T90" i="22" s="1"/>
  <c r="S89" i="22"/>
  <c r="R89" i="22"/>
  <c r="Q89" i="22"/>
  <c r="P89" i="22"/>
  <c r="E89" i="22"/>
  <c r="U89" i="22" s="1"/>
  <c r="S88" i="22"/>
  <c r="R88" i="22"/>
  <c r="Q88" i="22"/>
  <c r="P88" i="22"/>
  <c r="E88" i="22"/>
  <c r="U88" i="22" s="1"/>
  <c r="S87" i="22"/>
  <c r="R87" i="22"/>
  <c r="Q87" i="22"/>
  <c r="P87" i="22"/>
  <c r="E87" i="22"/>
  <c r="V73" i="22"/>
  <c r="O73" i="22"/>
  <c r="N73" i="22"/>
  <c r="M73" i="22"/>
  <c r="S73" i="22" s="1"/>
  <c r="L73" i="22"/>
  <c r="R73" i="22" s="1"/>
  <c r="K73" i="22"/>
  <c r="J73" i="22"/>
  <c r="I73" i="22"/>
  <c r="H73" i="22"/>
  <c r="G73" i="22"/>
  <c r="F73" i="22"/>
  <c r="C73" i="22"/>
  <c r="B73" i="22"/>
  <c r="V72" i="22"/>
  <c r="S72" i="22"/>
  <c r="O72" i="22"/>
  <c r="N72" i="22"/>
  <c r="M72" i="22"/>
  <c r="L72" i="22"/>
  <c r="R72" i="22" s="1"/>
  <c r="K72" i="22"/>
  <c r="J72" i="22"/>
  <c r="I72" i="22"/>
  <c r="H72" i="22"/>
  <c r="G72" i="22"/>
  <c r="F72" i="22"/>
  <c r="C72" i="22"/>
  <c r="B72" i="22"/>
  <c r="E72" i="22" s="1"/>
  <c r="V71" i="22"/>
  <c r="R71" i="22"/>
  <c r="O71" i="22"/>
  <c r="N71" i="22"/>
  <c r="M71" i="22"/>
  <c r="S71" i="22" s="1"/>
  <c r="L71" i="22"/>
  <c r="K71" i="22"/>
  <c r="Q71" i="22" s="1"/>
  <c r="J71" i="22"/>
  <c r="I71" i="22"/>
  <c r="H71" i="22"/>
  <c r="P71" i="22" s="1"/>
  <c r="G71" i="22"/>
  <c r="F71" i="22"/>
  <c r="C71" i="22"/>
  <c r="B71" i="22"/>
  <c r="E71" i="22" s="1"/>
  <c r="U70" i="22"/>
  <c r="T70" i="22"/>
  <c r="S70" i="22"/>
  <c r="R70" i="22"/>
  <c r="Q70" i="22"/>
  <c r="P70" i="22"/>
  <c r="E70" i="22"/>
  <c r="T69" i="22"/>
  <c r="S69" i="22"/>
  <c r="R69" i="22"/>
  <c r="Q69" i="22"/>
  <c r="P69" i="22"/>
  <c r="E69" i="22"/>
  <c r="V67" i="22"/>
  <c r="O67" i="22"/>
  <c r="N67" i="22"/>
  <c r="M67" i="22"/>
  <c r="L67" i="22"/>
  <c r="R67" i="22" s="1"/>
  <c r="K67" i="22"/>
  <c r="J67" i="22"/>
  <c r="I67" i="22"/>
  <c r="H67" i="22"/>
  <c r="G67" i="22"/>
  <c r="F67" i="22"/>
  <c r="C67" i="22"/>
  <c r="B67" i="22"/>
  <c r="E67" i="22" s="1"/>
  <c r="V66" i="22"/>
  <c r="O66" i="22"/>
  <c r="N66" i="22"/>
  <c r="M66" i="22"/>
  <c r="S66" i="22" s="1"/>
  <c r="L66" i="22"/>
  <c r="R66" i="22" s="1"/>
  <c r="K66" i="22"/>
  <c r="J66" i="22"/>
  <c r="I66" i="22"/>
  <c r="H66" i="22"/>
  <c r="G66" i="22"/>
  <c r="F66" i="22"/>
  <c r="C66" i="22"/>
  <c r="B66" i="22"/>
  <c r="S65" i="22"/>
  <c r="R65" i="22"/>
  <c r="Q65" i="22"/>
  <c r="P65" i="22"/>
  <c r="E65" i="22"/>
  <c r="T65" i="22" s="1"/>
  <c r="T64" i="22"/>
  <c r="S64" i="22"/>
  <c r="R64" i="22"/>
  <c r="Q64" i="22"/>
  <c r="P64" i="22"/>
  <c r="E64" i="22"/>
  <c r="U64" i="22" s="1"/>
  <c r="U63" i="22"/>
  <c r="S63" i="22"/>
  <c r="R63" i="22"/>
  <c r="Q63" i="22"/>
  <c r="P63" i="22"/>
  <c r="E63" i="22"/>
  <c r="T63" i="22" s="1"/>
  <c r="S62" i="22"/>
  <c r="R62" i="22"/>
  <c r="Q62" i="22"/>
  <c r="P62" i="22"/>
  <c r="E62" i="22"/>
  <c r="U61" i="22"/>
  <c r="S61" i="22"/>
  <c r="R61" i="22"/>
  <c r="Q61" i="22"/>
  <c r="P61" i="22"/>
  <c r="E61" i="22"/>
  <c r="T61" i="22" s="1"/>
  <c r="V59" i="22"/>
  <c r="O59" i="22"/>
  <c r="N59" i="22"/>
  <c r="M59" i="22"/>
  <c r="S59" i="22" s="1"/>
  <c r="L59" i="22"/>
  <c r="R59" i="22" s="1"/>
  <c r="K59" i="22"/>
  <c r="J59" i="22"/>
  <c r="I59" i="22"/>
  <c r="H59" i="22"/>
  <c r="G59" i="22"/>
  <c r="F59" i="22"/>
  <c r="C59" i="22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U56" i="22"/>
  <c r="S56" i="22"/>
  <c r="R56" i="22"/>
  <c r="Q56" i="22"/>
  <c r="P56" i="22"/>
  <c r="E56" i="22"/>
  <c r="T56" i="22" s="1"/>
  <c r="T55" i="22"/>
  <c r="S55" i="22"/>
  <c r="R55" i="22"/>
  <c r="Q55" i="22"/>
  <c r="P55" i="22"/>
  <c r="E55" i="22"/>
  <c r="U55" i="22" s="1"/>
  <c r="V53" i="22"/>
  <c r="O53" i="22"/>
  <c r="N53" i="22"/>
  <c r="M53" i="22"/>
  <c r="S53" i="22" s="1"/>
  <c r="L53" i="22"/>
  <c r="R53" i="22" s="1"/>
  <c r="K53" i="22"/>
  <c r="J53" i="22"/>
  <c r="I53" i="22"/>
  <c r="H53" i="22"/>
  <c r="G53" i="22"/>
  <c r="F53" i="22"/>
  <c r="C53" i="22"/>
  <c r="B53" i="22"/>
  <c r="E53" i="22" s="1"/>
  <c r="S52" i="22"/>
  <c r="R52" i="22"/>
  <c r="Q52" i="22"/>
  <c r="P52" i="22"/>
  <c r="E52" i="22"/>
  <c r="T52" i="22" s="1"/>
  <c r="S51" i="22"/>
  <c r="R51" i="22"/>
  <c r="Q51" i="22"/>
  <c r="P51" i="22"/>
  <c r="E51" i="22"/>
  <c r="U51" i="22" s="1"/>
  <c r="S50" i="22"/>
  <c r="R50" i="22"/>
  <c r="Q50" i="22"/>
  <c r="P50" i="22"/>
  <c r="E50" i="22"/>
  <c r="S49" i="22"/>
  <c r="R49" i="22"/>
  <c r="Q49" i="22"/>
  <c r="P49" i="22"/>
  <c r="E49" i="22"/>
  <c r="T49" i="22" s="1"/>
  <c r="S48" i="22"/>
  <c r="R48" i="22"/>
  <c r="Q48" i="22"/>
  <c r="P48" i="22"/>
  <c r="E48" i="22"/>
  <c r="U47" i="22"/>
  <c r="S47" i="22"/>
  <c r="R47" i="22"/>
  <c r="Q47" i="22"/>
  <c r="P47" i="22"/>
  <c r="E47" i="22"/>
  <c r="T47" i="22" s="1"/>
  <c r="T46" i="22"/>
  <c r="S46" i="22"/>
  <c r="R46" i="22"/>
  <c r="Q46" i="22"/>
  <c r="P46" i="22"/>
  <c r="E46" i="22"/>
  <c r="U46" i="22" s="1"/>
  <c r="U45" i="22"/>
  <c r="S45" i="22"/>
  <c r="R45" i="22"/>
  <c r="Q45" i="22"/>
  <c r="P45" i="22"/>
  <c r="E45" i="22"/>
  <c r="T45" i="22" s="1"/>
  <c r="T44" i="22"/>
  <c r="S44" i="22"/>
  <c r="R44" i="22"/>
  <c r="Q44" i="22"/>
  <c r="P44" i="22"/>
  <c r="E44" i="22"/>
  <c r="U44" i="22" s="1"/>
  <c r="S43" i="22"/>
  <c r="R43" i="22"/>
  <c r="Q43" i="22"/>
  <c r="P43" i="22"/>
  <c r="E43" i="22"/>
  <c r="T43" i="22" s="1"/>
  <c r="S42" i="22"/>
  <c r="R42" i="22"/>
  <c r="Q42" i="22"/>
  <c r="P42" i="22"/>
  <c r="E42" i="22"/>
  <c r="V40" i="22"/>
  <c r="O40" i="22"/>
  <c r="N40" i="22"/>
  <c r="M40" i="22"/>
  <c r="S40" i="22" s="1"/>
  <c r="L40" i="22"/>
  <c r="K40" i="22"/>
  <c r="J40" i="22"/>
  <c r="I40" i="22"/>
  <c r="H40" i="22"/>
  <c r="G40" i="22"/>
  <c r="F40" i="22"/>
  <c r="C40" i="22"/>
  <c r="B40" i="22"/>
  <c r="E40" i="22" s="1"/>
  <c r="S39" i="22"/>
  <c r="R39" i="22"/>
  <c r="Q39" i="22"/>
  <c r="P39" i="22"/>
  <c r="E39" i="22"/>
  <c r="U39" i="22" s="1"/>
  <c r="S38" i="22"/>
  <c r="R38" i="22"/>
  <c r="Q38" i="22"/>
  <c r="P38" i="22"/>
  <c r="E38" i="22"/>
  <c r="S37" i="22"/>
  <c r="R37" i="22"/>
  <c r="Q37" i="22"/>
  <c r="P37" i="22"/>
  <c r="E37" i="22"/>
  <c r="T37" i="22" s="1"/>
  <c r="T36" i="22"/>
  <c r="S36" i="22"/>
  <c r="R36" i="22"/>
  <c r="Q36" i="22"/>
  <c r="P36" i="22"/>
  <c r="E36" i="22"/>
  <c r="U36" i="22" s="1"/>
  <c r="S35" i="22"/>
  <c r="R35" i="22"/>
  <c r="Q35" i="22"/>
  <c r="U35" i="22" s="1"/>
  <c r="P35" i="22"/>
  <c r="E35" i="22"/>
  <c r="T35" i="22" s="1"/>
  <c r="V33" i="22"/>
  <c r="O33" i="22"/>
  <c r="N33" i="22"/>
  <c r="M33" i="22"/>
  <c r="S33" i="22" s="1"/>
  <c r="L33" i="22"/>
  <c r="R33" i="22" s="1"/>
  <c r="K33" i="22"/>
  <c r="J33" i="22"/>
  <c r="I33" i="22"/>
  <c r="H33" i="22"/>
  <c r="G33" i="22"/>
  <c r="F33" i="22"/>
  <c r="C33" i="22"/>
  <c r="B33" i="22"/>
  <c r="E33" i="22" s="1"/>
  <c r="S32" i="22"/>
  <c r="R32" i="22"/>
  <c r="Q32" i="22"/>
  <c r="P32" i="22"/>
  <c r="T32" i="22" s="1"/>
  <c r="E32" i="22"/>
  <c r="U32" i="22" s="1"/>
  <c r="V30" i="22"/>
  <c r="S30" i="22"/>
  <c r="O30" i="22"/>
  <c r="N30" i="22"/>
  <c r="M30" i="22"/>
  <c r="L30" i="22"/>
  <c r="R30" i="22" s="1"/>
  <c r="K30" i="22"/>
  <c r="J30" i="22"/>
  <c r="I30" i="22"/>
  <c r="Q30" i="22" s="1"/>
  <c r="H30" i="22"/>
  <c r="P30" i="22" s="1"/>
  <c r="G30" i="22"/>
  <c r="F30" i="22"/>
  <c r="C30" i="22"/>
  <c r="B30" i="22"/>
  <c r="S29" i="22"/>
  <c r="R29" i="22"/>
  <c r="Q29" i="22"/>
  <c r="P29" i="22"/>
  <c r="E29" i="22"/>
  <c r="T29" i="22" s="1"/>
  <c r="S28" i="22"/>
  <c r="R28" i="22"/>
  <c r="Q28" i="22"/>
  <c r="P28" i="22"/>
  <c r="E28" i="22"/>
  <c r="S27" i="22"/>
  <c r="R27" i="22"/>
  <c r="Q27" i="22"/>
  <c r="P27" i="22"/>
  <c r="E27" i="22"/>
  <c r="S26" i="22"/>
  <c r="R26" i="22"/>
  <c r="Q26" i="22"/>
  <c r="P26" i="22"/>
  <c r="E26" i="22"/>
  <c r="V24" i="22"/>
  <c r="R24" i="22"/>
  <c r="O24" i="22"/>
  <c r="N24" i="22"/>
  <c r="M24" i="22"/>
  <c r="S24" i="22" s="1"/>
  <c r="L24" i="22"/>
  <c r="K24" i="22"/>
  <c r="J24" i="22"/>
  <c r="I24" i="22"/>
  <c r="H24" i="22"/>
  <c r="G24" i="22"/>
  <c r="F24" i="22"/>
  <c r="C24" i="22"/>
  <c r="E24" i="22" s="1"/>
  <c r="B24" i="22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U22" i="22" s="1"/>
  <c r="S21" i="22"/>
  <c r="R21" i="22"/>
  <c r="Q21" i="22"/>
  <c r="P21" i="22"/>
  <c r="E21" i="22"/>
  <c r="S20" i="22"/>
  <c r="R20" i="22"/>
  <c r="Q20" i="22"/>
  <c r="P20" i="22"/>
  <c r="E20" i="22"/>
  <c r="T19" i="22"/>
  <c r="S19" i="22"/>
  <c r="R19" i="22"/>
  <c r="Q19" i="22"/>
  <c r="P19" i="22"/>
  <c r="E19" i="22"/>
  <c r="U19" i="22" s="1"/>
  <c r="S18" i="22"/>
  <c r="R18" i="22"/>
  <c r="Q18" i="22"/>
  <c r="P18" i="22"/>
  <c r="E18" i="22"/>
  <c r="S17" i="22"/>
  <c r="R17" i="22"/>
  <c r="Q17" i="22"/>
  <c r="P17" i="22"/>
  <c r="E17" i="22"/>
  <c r="T17" i="22" s="1"/>
  <c r="V15" i="22"/>
  <c r="O15" i="22"/>
  <c r="N15" i="22"/>
  <c r="M15" i="22"/>
  <c r="S15" i="22" s="1"/>
  <c r="L15" i="22"/>
  <c r="R15" i="22" s="1"/>
  <c r="K15" i="22"/>
  <c r="J15" i="22"/>
  <c r="I15" i="22"/>
  <c r="Q15" i="22" s="1"/>
  <c r="H15" i="22"/>
  <c r="P15" i="22" s="1"/>
  <c r="G15" i="22"/>
  <c r="F15" i="22"/>
  <c r="C15" i="22"/>
  <c r="E15" i="22" s="1"/>
  <c r="B15" i="22"/>
  <c r="S14" i="22"/>
  <c r="R14" i="22"/>
  <c r="Q14" i="22"/>
  <c r="P14" i="22"/>
  <c r="E14" i="22"/>
  <c r="S13" i="22"/>
  <c r="R13" i="22"/>
  <c r="Q13" i="22"/>
  <c r="P13" i="22"/>
  <c r="E13" i="22"/>
  <c r="T13" i="22" s="1"/>
  <c r="U12" i="22"/>
  <c r="T12" i="22"/>
  <c r="S12" i="22"/>
  <c r="R12" i="22"/>
  <c r="Q12" i="22"/>
  <c r="P12" i="22"/>
  <c r="E12" i="22"/>
  <c r="T11" i="22"/>
  <c r="S11" i="22"/>
  <c r="R11" i="22"/>
  <c r="Q11" i="22"/>
  <c r="P11" i="22"/>
  <c r="E11" i="22"/>
  <c r="U11" i="22" s="1"/>
  <c r="T10" i="22"/>
  <c r="S10" i="22"/>
  <c r="R10" i="22"/>
  <c r="Q10" i="22"/>
  <c r="P10" i="22"/>
  <c r="E10" i="22"/>
  <c r="U9" i="22"/>
  <c r="T9" i="22"/>
  <c r="S9" i="22"/>
  <c r="R9" i="22"/>
  <c r="Q9" i="22"/>
  <c r="P9" i="22"/>
  <c r="E9" i="22"/>
  <c r="S94" i="21"/>
  <c r="R94" i="21"/>
  <c r="Q94" i="21"/>
  <c r="P94" i="21"/>
  <c r="E94" i="21"/>
  <c r="S93" i="21"/>
  <c r="R93" i="21"/>
  <c r="Q93" i="21"/>
  <c r="P93" i="21"/>
  <c r="E93" i="21"/>
  <c r="U93" i="21" s="1"/>
  <c r="S92" i="21"/>
  <c r="R92" i="21"/>
  <c r="Q92" i="21"/>
  <c r="P92" i="21"/>
  <c r="E92" i="21"/>
  <c r="S91" i="21"/>
  <c r="R91" i="21"/>
  <c r="Q91" i="21"/>
  <c r="P91" i="21"/>
  <c r="E91" i="21"/>
  <c r="T91" i="21" s="1"/>
  <c r="S90" i="21"/>
  <c r="R90" i="21"/>
  <c r="Q90" i="21"/>
  <c r="P90" i="21"/>
  <c r="E90" i="21"/>
  <c r="U89" i="21"/>
  <c r="S89" i="21"/>
  <c r="R89" i="21"/>
  <c r="Q89" i="21"/>
  <c r="P89" i="21"/>
  <c r="E89" i="21"/>
  <c r="T89" i="21" s="1"/>
  <c r="T88" i="21"/>
  <c r="S88" i="21"/>
  <c r="R88" i="21"/>
  <c r="Q88" i="21"/>
  <c r="P88" i="21"/>
  <c r="E88" i="21"/>
  <c r="U88" i="21" s="1"/>
  <c r="U87" i="21"/>
  <c r="S87" i="21"/>
  <c r="R87" i="21"/>
  <c r="Q87" i="21"/>
  <c r="P87" i="21"/>
  <c r="E87" i="21"/>
  <c r="T87" i="21" s="1"/>
  <c r="V73" i="21"/>
  <c r="O73" i="21"/>
  <c r="N73" i="21"/>
  <c r="M73" i="21"/>
  <c r="S73" i="21" s="1"/>
  <c r="L73" i="21"/>
  <c r="K73" i="21"/>
  <c r="J73" i="21"/>
  <c r="I73" i="21"/>
  <c r="H73" i="21"/>
  <c r="G73" i="21"/>
  <c r="F73" i="21"/>
  <c r="C73" i="21"/>
  <c r="B73" i="21"/>
  <c r="V72" i="21"/>
  <c r="O72" i="21"/>
  <c r="N72" i="21"/>
  <c r="M72" i="21"/>
  <c r="S72" i="21" s="1"/>
  <c r="L72" i="21"/>
  <c r="R72" i="21" s="1"/>
  <c r="K72" i="21"/>
  <c r="J72" i="21"/>
  <c r="I72" i="21"/>
  <c r="H72" i="21"/>
  <c r="G72" i="21"/>
  <c r="F72" i="21"/>
  <c r="C72" i="21"/>
  <c r="B72" i="21"/>
  <c r="E72" i="21" s="1"/>
  <c r="V71" i="21"/>
  <c r="O71" i="21"/>
  <c r="N71" i="21"/>
  <c r="M71" i="21"/>
  <c r="S71" i="21" s="1"/>
  <c r="L71" i="21"/>
  <c r="R71" i="21" s="1"/>
  <c r="K71" i="21"/>
  <c r="J71" i="21"/>
  <c r="I71" i="21"/>
  <c r="Q71" i="21" s="1"/>
  <c r="H71" i="21"/>
  <c r="G71" i="21"/>
  <c r="F71" i="21"/>
  <c r="C71" i="21"/>
  <c r="B71" i="21"/>
  <c r="S70" i="21"/>
  <c r="R70" i="21"/>
  <c r="Q70" i="21"/>
  <c r="P70" i="21"/>
  <c r="E70" i="21"/>
  <c r="S69" i="21"/>
  <c r="R69" i="21"/>
  <c r="Q69" i="21"/>
  <c r="P69" i="21"/>
  <c r="E69" i="21"/>
  <c r="U69" i="21" s="1"/>
  <c r="V67" i="21"/>
  <c r="O67" i="21"/>
  <c r="N67" i="21"/>
  <c r="M67" i="21"/>
  <c r="S67" i="21" s="1"/>
  <c r="L67" i="21"/>
  <c r="R67" i="21" s="1"/>
  <c r="K67" i="21"/>
  <c r="J67" i="21"/>
  <c r="I67" i="21"/>
  <c r="H67" i="21"/>
  <c r="G67" i="21"/>
  <c r="F67" i="21"/>
  <c r="C67" i="21"/>
  <c r="E67" i="21" s="1"/>
  <c r="B67" i="21"/>
  <c r="V66" i="21"/>
  <c r="O66" i="21"/>
  <c r="N66" i="21"/>
  <c r="M66" i="21"/>
  <c r="S66" i="21" s="1"/>
  <c r="L66" i="21"/>
  <c r="R66" i="21" s="1"/>
  <c r="K66" i="21"/>
  <c r="J66" i="21"/>
  <c r="I66" i="21"/>
  <c r="H66" i="21"/>
  <c r="G66" i="21"/>
  <c r="F66" i="21"/>
  <c r="C66" i="21"/>
  <c r="B66" i="21"/>
  <c r="E66" i="21" s="1"/>
  <c r="U65" i="21"/>
  <c r="T65" i="21"/>
  <c r="S65" i="21"/>
  <c r="R65" i="21"/>
  <c r="Q65" i="21"/>
  <c r="P65" i="21"/>
  <c r="E65" i="21"/>
  <c r="S64" i="21"/>
  <c r="R64" i="21"/>
  <c r="Q64" i="21"/>
  <c r="P64" i="21"/>
  <c r="E64" i="21"/>
  <c r="S63" i="21"/>
  <c r="R63" i="21"/>
  <c r="Q63" i="21"/>
  <c r="P63" i="21"/>
  <c r="E63" i="21"/>
  <c r="S62" i="21"/>
  <c r="R62" i="21"/>
  <c r="Q62" i="21"/>
  <c r="P62" i="21"/>
  <c r="E62" i="21"/>
  <c r="T62" i="21" s="1"/>
  <c r="U61" i="21"/>
  <c r="S61" i="21"/>
  <c r="R61" i="21"/>
  <c r="Q61" i="21"/>
  <c r="P61" i="21"/>
  <c r="E61" i="21"/>
  <c r="T61" i="21" s="1"/>
  <c r="V59" i="21"/>
  <c r="O59" i="21"/>
  <c r="N59" i="21"/>
  <c r="M59" i="21"/>
  <c r="S59" i="21" s="1"/>
  <c r="L59" i="21"/>
  <c r="R59" i="21" s="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T58" i="21" s="1"/>
  <c r="U57" i="21"/>
  <c r="T57" i="21"/>
  <c r="S57" i="21"/>
  <c r="R57" i="21"/>
  <c r="Q57" i="21"/>
  <c r="P57" i="21"/>
  <c r="E57" i="21"/>
  <c r="U56" i="21"/>
  <c r="S56" i="21"/>
  <c r="R56" i="21"/>
  <c r="Q56" i="21"/>
  <c r="P56" i="21"/>
  <c r="E56" i="21"/>
  <c r="T56" i="21" s="1"/>
  <c r="S55" i="21"/>
  <c r="R55" i="21"/>
  <c r="Q55" i="21"/>
  <c r="P55" i="21"/>
  <c r="E55" i="21"/>
  <c r="V53" i="21"/>
  <c r="O53" i="21"/>
  <c r="N53" i="21"/>
  <c r="M53" i="21"/>
  <c r="S53" i="21" s="1"/>
  <c r="L53" i="21"/>
  <c r="R53" i="21" s="1"/>
  <c r="K53" i="21"/>
  <c r="J53" i="21"/>
  <c r="I53" i="21"/>
  <c r="Q53" i="21" s="1"/>
  <c r="H53" i="21"/>
  <c r="G53" i="21"/>
  <c r="F53" i="21"/>
  <c r="C53" i="21"/>
  <c r="B53" i="21"/>
  <c r="U52" i="21"/>
  <c r="S52" i="21"/>
  <c r="R52" i="21"/>
  <c r="Q52" i="21"/>
  <c r="P52" i="21"/>
  <c r="E52" i="21"/>
  <c r="T52" i="21" s="1"/>
  <c r="S51" i="21"/>
  <c r="R51" i="21"/>
  <c r="Q51" i="21"/>
  <c r="P51" i="21"/>
  <c r="E51" i="21"/>
  <c r="U51" i="21" s="1"/>
  <c r="S50" i="21"/>
  <c r="R50" i="21"/>
  <c r="Q50" i="21"/>
  <c r="P50" i="21"/>
  <c r="E50" i="2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S46" i="21"/>
  <c r="R46" i="21"/>
  <c r="Q46" i="21"/>
  <c r="P46" i="21"/>
  <c r="E46" i="21"/>
  <c r="T46" i="21" s="1"/>
  <c r="U45" i="21"/>
  <c r="T45" i="21"/>
  <c r="S45" i="21"/>
  <c r="R45" i="21"/>
  <c r="Q45" i="21"/>
  <c r="P45" i="21"/>
  <c r="E45" i="21"/>
  <c r="S44" i="21"/>
  <c r="R44" i="21"/>
  <c r="Q44" i="21"/>
  <c r="P44" i="21"/>
  <c r="E44" i="21"/>
  <c r="U44" i="21" s="1"/>
  <c r="S43" i="21"/>
  <c r="R43" i="21"/>
  <c r="Q43" i="21"/>
  <c r="P43" i="21"/>
  <c r="E43" i="21"/>
  <c r="U43" i="21" s="1"/>
  <c r="U42" i="21"/>
  <c r="T42" i="21"/>
  <c r="S42" i="21"/>
  <c r="R42" i="21"/>
  <c r="Q42" i="21"/>
  <c r="P42" i="21"/>
  <c r="E42" i="21"/>
  <c r="V40" i="21"/>
  <c r="O40" i="21"/>
  <c r="N40" i="21"/>
  <c r="M40" i="21"/>
  <c r="S40" i="21" s="1"/>
  <c r="L40" i="21"/>
  <c r="R40" i="21" s="1"/>
  <c r="K40" i="21"/>
  <c r="J40" i="21"/>
  <c r="I40" i="21"/>
  <c r="H40" i="21"/>
  <c r="G40" i="21"/>
  <c r="F40" i="21"/>
  <c r="C40" i="21"/>
  <c r="B40" i="21"/>
  <c r="T39" i="21"/>
  <c r="S39" i="21"/>
  <c r="R39" i="21"/>
  <c r="Q39" i="21"/>
  <c r="P39" i="21"/>
  <c r="E39" i="21"/>
  <c r="U39" i="21" s="1"/>
  <c r="U38" i="21"/>
  <c r="T38" i="21"/>
  <c r="S38" i="21"/>
  <c r="R38" i="21"/>
  <c r="Q38" i="21"/>
  <c r="P38" i="21"/>
  <c r="E38" i="21"/>
  <c r="T37" i="21"/>
  <c r="S37" i="21"/>
  <c r="R37" i="21"/>
  <c r="Q37" i="21"/>
  <c r="P37" i="21"/>
  <c r="E37" i="21"/>
  <c r="U37" i="21" s="1"/>
  <c r="T36" i="21"/>
  <c r="S36" i="21"/>
  <c r="R36" i="21"/>
  <c r="Q36" i="21"/>
  <c r="P36" i="21"/>
  <c r="E36" i="21"/>
  <c r="U36" i="21" s="1"/>
  <c r="S35" i="21"/>
  <c r="R35" i="21"/>
  <c r="Q35" i="21"/>
  <c r="P35" i="21"/>
  <c r="E35" i="21"/>
  <c r="V33" i="21"/>
  <c r="O33" i="21"/>
  <c r="N33" i="21"/>
  <c r="M33" i="21"/>
  <c r="S33" i="21" s="1"/>
  <c r="L33" i="21"/>
  <c r="R33" i="21" s="1"/>
  <c r="K33" i="21"/>
  <c r="J33" i="21"/>
  <c r="I33" i="21"/>
  <c r="H33" i="21"/>
  <c r="P33" i="21" s="1"/>
  <c r="G33" i="21"/>
  <c r="F33" i="21"/>
  <c r="C33" i="21"/>
  <c r="B33" i="21"/>
  <c r="E33" i="21" s="1"/>
  <c r="S32" i="21"/>
  <c r="R32" i="21"/>
  <c r="Q32" i="21"/>
  <c r="P32" i="21"/>
  <c r="T32" i="21" s="1"/>
  <c r="E32" i="21"/>
  <c r="V30" i="21"/>
  <c r="O30" i="21"/>
  <c r="N30" i="21"/>
  <c r="R30" i="21" s="1"/>
  <c r="M30" i="21"/>
  <c r="L30" i="21"/>
  <c r="K30" i="21"/>
  <c r="J30" i="21"/>
  <c r="I30" i="21"/>
  <c r="H30" i="21"/>
  <c r="G30" i="21"/>
  <c r="F30" i="21"/>
  <c r="C30" i="21"/>
  <c r="B30" i="21"/>
  <c r="S29" i="21"/>
  <c r="R29" i="21"/>
  <c r="Q29" i="21"/>
  <c r="U29" i="21" s="1"/>
  <c r="P29" i="21"/>
  <c r="T29" i="21" s="1"/>
  <c r="E29" i="21"/>
  <c r="T28" i="21"/>
  <c r="S28" i="21"/>
  <c r="R28" i="21"/>
  <c r="Q28" i="21"/>
  <c r="P28" i="21"/>
  <c r="E28" i="21"/>
  <c r="U28" i="21" s="1"/>
  <c r="S27" i="21"/>
  <c r="R27" i="21"/>
  <c r="Q27" i="21"/>
  <c r="P27" i="21"/>
  <c r="E27" i="21"/>
  <c r="S26" i="21"/>
  <c r="R26" i="21"/>
  <c r="Q26" i="21"/>
  <c r="P26" i="21"/>
  <c r="E26" i="21"/>
  <c r="T26" i="21" s="1"/>
  <c r="V24" i="21"/>
  <c r="O24" i="21"/>
  <c r="N24" i="21"/>
  <c r="M24" i="21"/>
  <c r="S24" i="21" s="1"/>
  <c r="L24" i="21"/>
  <c r="R24" i="21" s="1"/>
  <c r="K24" i="21"/>
  <c r="J24" i="21"/>
  <c r="I24" i="21"/>
  <c r="H24" i="21"/>
  <c r="G24" i="21"/>
  <c r="F24" i="21"/>
  <c r="C24" i="21"/>
  <c r="B24" i="21"/>
  <c r="S23" i="21"/>
  <c r="R23" i="21"/>
  <c r="Q23" i="21"/>
  <c r="P23" i="21"/>
  <c r="E23" i="21"/>
  <c r="S22" i="21"/>
  <c r="R22" i="21"/>
  <c r="Q22" i="21"/>
  <c r="P22" i="21"/>
  <c r="E22" i="21"/>
  <c r="T22" i="21" s="1"/>
  <c r="T21" i="21"/>
  <c r="S21" i="21"/>
  <c r="R21" i="21"/>
  <c r="Q21" i="21"/>
  <c r="P21" i="21"/>
  <c r="E21" i="21"/>
  <c r="U21" i="21" s="1"/>
  <c r="U20" i="21"/>
  <c r="S20" i="21"/>
  <c r="R20" i="21"/>
  <c r="Q20" i="21"/>
  <c r="P20" i="21"/>
  <c r="E20" i="21"/>
  <c r="T20" i="21" s="1"/>
  <c r="S19" i="21"/>
  <c r="R19" i="21"/>
  <c r="Q19" i="21"/>
  <c r="P19" i="21"/>
  <c r="E19" i="21"/>
  <c r="T19" i="21" s="1"/>
  <c r="S18" i="21"/>
  <c r="R18" i="21"/>
  <c r="Q18" i="21"/>
  <c r="P18" i="21"/>
  <c r="E18" i="21"/>
  <c r="S17" i="21"/>
  <c r="R17" i="21"/>
  <c r="Q17" i="21"/>
  <c r="P17" i="21"/>
  <c r="E17" i="21"/>
  <c r="V15" i="21"/>
  <c r="O15" i="21"/>
  <c r="S15" i="21" s="1"/>
  <c r="N15" i="21"/>
  <c r="M15" i="21"/>
  <c r="L15" i="21"/>
  <c r="R15" i="21" s="1"/>
  <c r="K15" i="21"/>
  <c r="J15" i="21"/>
  <c r="I15" i="21"/>
  <c r="H15" i="21"/>
  <c r="G15" i="21"/>
  <c r="F15" i="21"/>
  <c r="C15" i="21"/>
  <c r="B15" i="21"/>
  <c r="E15" i="21" s="1"/>
  <c r="T14" i="21"/>
  <c r="S14" i="21"/>
  <c r="R14" i="21"/>
  <c r="Q14" i="21"/>
  <c r="P14" i="21"/>
  <c r="E14" i="21"/>
  <c r="U14" i="21" s="1"/>
  <c r="U13" i="21"/>
  <c r="S13" i="21"/>
  <c r="R13" i="21"/>
  <c r="Q13" i="21"/>
  <c r="P13" i="21"/>
  <c r="E13" i="21"/>
  <c r="T13" i="21" s="1"/>
  <c r="S12" i="21"/>
  <c r="R12" i="21"/>
  <c r="Q12" i="21"/>
  <c r="P12" i="21"/>
  <c r="E12" i="21"/>
  <c r="U12" i="21" s="1"/>
  <c r="S11" i="21"/>
  <c r="R11" i="21"/>
  <c r="Q11" i="21"/>
  <c r="P11" i="21"/>
  <c r="E11" i="21"/>
  <c r="S10" i="21"/>
  <c r="R10" i="21"/>
  <c r="Q10" i="21"/>
  <c r="P10" i="21"/>
  <c r="E10" i="21"/>
  <c r="T10" i="21" s="1"/>
  <c r="T9" i="21"/>
  <c r="S9" i="21"/>
  <c r="R9" i="21"/>
  <c r="Q9" i="21"/>
  <c r="P9" i="21"/>
  <c r="E9" i="21"/>
  <c r="U9" i="21" s="1"/>
  <c r="U94" i="20"/>
  <c r="S94" i="20"/>
  <c r="R94" i="20"/>
  <c r="Q94" i="20"/>
  <c r="P94" i="20"/>
  <c r="E94" i="20"/>
  <c r="T94" i="20" s="1"/>
  <c r="S93" i="20"/>
  <c r="R93" i="20"/>
  <c r="Q93" i="20"/>
  <c r="P93" i="20"/>
  <c r="E93" i="20"/>
  <c r="U92" i="20"/>
  <c r="T92" i="20"/>
  <c r="S92" i="20"/>
  <c r="R92" i="20"/>
  <c r="Q92" i="20"/>
  <c r="P92" i="20"/>
  <c r="E92" i="20"/>
  <c r="S91" i="20"/>
  <c r="R91" i="20"/>
  <c r="Q91" i="20"/>
  <c r="P91" i="20"/>
  <c r="E91" i="20"/>
  <c r="S90" i="20"/>
  <c r="R90" i="20"/>
  <c r="Q90" i="20"/>
  <c r="P90" i="20"/>
  <c r="E90" i="20"/>
  <c r="U90" i="20" s="1"/>
  <c r="S89" i="20"/>
  <c r="R89" i="20"/>
  <c r="Q89" i="20"/>
  <c r="P89" i="20"/>
  <c r="E89" i="20"/>
  <c r="S88" i="20"/>
  <c r="R88" i="20"/>
  <c r="Q88" i="20"/>
  <c r="P88" i="20"/>
  <c r="E88" i="20"/>
  <c r="T88" i="20" s="1"/>
  <c r="T87" i="20"/>
  <c r="S87" i="20"/>
  <c r="R87" i="20"/>
  <c r="Q87" i="20"/>
  <c r="P87" i="20"/>
  <c r="E87" i="20"/>
  <c r="U87" i="20" s="1"/>
  <c r="V73" i="20"/>
  <c r="O73" i="20"/>
  <c r="N73" i="20"/>
  <c r="M73" i="20"/>
  <c r="S73" i="20" s="1"/>
  <c r="L73" i="20"/>
  <c r="K73" i="20"/>
  <c r="J73" i="20"/>
  <c r="I73" i="20"/>
  <c r="H73" i="20"/>
  <c r="G73" i="20"/>
  <c r="F73" i="20"/>
  <c r="C73" i="20"/>
  <c r="B73" i="20"/>
  <c r="V72" i="20"/>
  <c r="O72" i="20"/>
  <c r="N72" i="20"/>
  <c r="M72" i="20"/>
  <c r="S72" i="20" s="1"/>
  <c r="L72" i="20"/>
  <c r="R72" i="20" s="1"/>
  <c r="K72" i="20"/>
  <c r="J72" i="20"/>
  <c r="I72" i="20"/>
  <c r="H72" i="20"/>
  <c r="G72" i="20"/>
  <c r="F72" i="20"/>
  <c r="C72" i="20"/>
  <c r="B72" i="20"/>
  <c r="E72" i="20" s="1"/>
  <c r="V71" i="20"/>
  <c r="O71" i="20"/>
  <c r="S71" i="20" s="1"/>
  <c r="N71" i="20"/>
  <c r="M71" i="20"/>
  <c r="L71" i="20"/>
  <c r="R71" i="20" s="1"/>
  <c r="K71" i="20"/>
  <c r="J71" i="20"/>
  <c r="I71" i="20"/>
  <c r="H71" i="20"/>
  <c r="G71" i="20"/>
  <c r="F71" i="20"/>
  <c r="C71" i="20"/>
  <c r="B71" i="20"/>
  <c r="E71" i="20" s="1"/>
  <c r="U70" i="20"/>
  <c r="T70" i="20"/>
  <c r="S70" i="20"/>
  <c r="R70" i="20"/>
  <c r="Q70" i="20"/>
  <c r="P70" i="20"/>
  <c r="E70" i="20"/>
  <c r="T69" i="20"/>
  <c r="S69" i="20"/>
  <c r="R69" i="20"/>
  <c r="Q69" i="20"/>
  <c r="U69" i="20" s="1"/>
  <c r="P69" i="20"/>
  <c r="E69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S66" i="20" s="1"/>
  <c r="L66" i="20"/>
  <c r="R66" i="20" s="1"/>
  <c r="K66" i="20"/>
  <c r="J66" i="20"/>
  <c r="I66" i="20"/>
  <c r="Q66" i="20" s="1"/>
  <c r="H66" i="20"/>
  <c r="G66" i="20"/>
  <c r="F66" i="20"/>
  <c r="C66" i="20"/>
  <c r="B66" i="20"/>
  <c r="E66" i="20" s="1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T63" i="20"/>
  <c r="S63" i="20"/>
  <c r="R63" i="20"/>
  <c r="Q63" i="20"/>
  <c r="P63" i="20"/>
  <c r="E63" i="20"/>
  <c r="U63" i="20" s="1"/>
  <c r="U62" i="20"/>
  <c r="S62" i="20"/>
  <c r="R62" i="20"/>
  <c r="Q62" i="20"/>
  <c r="P62" i="20"/>
  <c r="E62" i="20"/>
  <c r="T62" i="20" s="1"/>
  <c r="S61" i="20"/>
  <c r="R61" i="20"/>
  <c r="Q61" i="20"/>
  <c r="P61" i="20"/>
  <c r="E61" i="20"/>
  <c r="T61" i="20" s="1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B59" i="20"/>
  <c r="U58" i="20"/>
  <c r="S58" i="20"/>
  <c r="R58" i="20"/>
  <c r="Q58" i="20"/>
  <c r="P58" i="20"/>
  <c r="E58" i="20"/>
  <c r="T58" i="20" s="1"/>
  <c r="S57" i="20"/>
  <c r="R57" i="20"/>
  <c r="Q57" i="20"/>
  <c r="P57" i="20"/>
  <c r="E57" i="20"/>
  <c r="S56" i="20"/>
  <c r="R56" i="20"/>
  <c r="Q56" i="20"/>
  <c r="P56" i="20"/>
  <c r="E56" i="20"/>
  <c r="S55" i="20"/>
  <c r="R55" i="20"/>
  <c r="Q55" i="20"/>
  <c r="P55" i="20"/>
  <c r="E55" i="20"/>
  <c r="T55" i="20" s="1"/>
  <c r="V53" i="20"/>
  <c r="O53" i="20"/>
  <c r="N53" i="20"/>
  <c r="M53" i="20"/>
  <c r="S53" i="20" s="1"/>
  <c r="L53" i="20"/>
  <c r="R53" i="20" s="1"/>
  <c r="K53" i="20"/>
  <c r="J53" i="20"/>
  <c r="I53" i="20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T51" i="20" s="1"/>
  <c r="S50" i="20"/>
  <c r="R50" i="20"/>
  <c r="Q50" i="20"/>
  <c r="P50" i="20"/>
  <c r="E50" i="20"/>
  <c r="S49" i="20"/>
  <c r="R49" i="20"/>
  <c r="Q49" i="20"/>
  <c r="P49" i="20"/>
  <c r="E49" i="20"/>
  <c r="T48" i="20"/>
  <c r="S48" i="20"/>
  <c r="R48" i="20"/>
  <c r="Q48" i="20"/>
  <c r="P48" i="20"/>
  <c r="E48" i="20"/>
  <c r="U48" i="20" s="1"/>
  <c r="U47" i="20"/>
  <c r="T47" i="20"/>
  <c r="S47" i="20"/>
  <c r="R47" i="20"/>
  <c r="Q47" i="20"/>
  <c r="P47" i="20"/>
  <c r="E47" i="20"/>
  <c r="U46" i="20"/>
  <c r="S46" i="20"/>
  <c r="R46" i="20"/>
  <c r="Q46" i="20"/>
  <c r="P46" i="20"/>
  <c r="E46" i="20"/>
  <c r="T46" i="20" s="1"/>
  <c r="S45" i="20"/>
  <c r="R45" i="20"/>
  <c r="Q45" i="20"/>
  <c r="P45" i="20"/>
  <c r="E45" i="20"/>
  <c r="U45" i="20" s="1"/>
  <c r="S44" i="20"/>
  <c r="R44" i="20"/>
  <c r="Q44" i="20"/>
  <c r="P44" i="20"/>
  <c r="E44" i="20"/>
  <c r="S43" i="20"/>
  <c r="R43" i="20"/>
  <c r="Q43" i="20"/>
  <c r="P43" i="20"/>
  <c r="E43" i="20"/>
  <c r="U43" i="20" s="1"/>
  <c r="T42" i="20"/>
  <c r="S42" i="20"/>
  <c r="R42" i="20"/>
  <c r="Q42" i="20"/>
  <c r="P42" i="20"/>
  <c r="E42" i="20"/>
  <c r="U42" i="20" s="1"/>
  <c r="V40" i="20"/>
  <c r="O40" i="20"/>
  <c r="N40" i="20"/>
  <c r="M40" i="20"/>
  <c r="S40" i="20" s="1"/>
  <c r="L40" i="20"/>
  <c r="R40" i="20" s="1"/>
  <c r="K40" i="20"/>
  <c r="J40" i="20"/>
  <c r="I40" i="20"/>
  <c r="H40" i="20"/>
  <c r="G40" i="20"/>
  <c r="F40" i="20"/>
  <c r="C40" i="20"/>
  <c r="B40" i="20"/>
  <c r="S39" i="20"/>
  <c r="R39" i="20"/>
  <c r="Q39" i="20"/>
  <c r="P39" i="20"/>
  <c r="E39" i="20"/>
  <c r="T38" i="20"/>
  <c r="S38" i="20"/>
  <c r="R38" i="20"/>
  <c r="Q38" i="20"/>
  <c r="P38" i="20"/>
  <c r="E38" i="20"/>
  <c r="U38" i="20" s="1"/>
  <c r="U37" i="20"/>
  <c r="S37" i="20"/>
  <c r="R37" i="20"/>
  <c r="Q37" i="20"/>
  <c r="P37" i="20"/>
  <c r="E37" i="20"/>
  <c r="T37" i="20" s="1"/>
  <c r="S36" i="20"/>
  <c r="R36" i="20"/>
  <c r="Q36" i="20"/>
  <c r="P36" i="20"/>
  <c r="E36" i="20"/>
  <c r="U36" i="20" s="1"/>
  <c r="S35" i="20"/>
  <c r="R35" i="20"/>
  <c r="Q35" i="20"/>
  <c r="P35" i="20"/>
  <c r="E35" i="20"/>
  <c r="V33" i="20"/>
  <c r="O33" i="20"/>
  <c r="N33" i="20"/>
  <c r="M33" i="20"/>
  <c r="S33" i="20" s="1"/>
  <c r="L33" i="20"/>
  <c r="R33" i="20" s="1"/>
  <c r="K33" i="20"/>
  <c r="J33" i="20"/>
  <c r="I33" i="20"/>
  <c r="H33" i="20"/>
  <c r="G33" i="20"/>
  <c r="F33" i="20"/>
  <c r="C33" i="20"/>
  <c r="B33" i="20"/>
  <c r="T32" i="20"/>
  <c r="S32" i="20"/>
  <c r="R32" i="20"/>
  <c r="Q32" i="20"/>
  <c r="P32" i="20"/>
  <c r="E32" i="20"/>
  <c r="U32" i="20" s="1"/>
  <c r="V30" i="20"/>
  <c r="Q30" i="20"/>
  <c r="O30" i="20"/>
  <c r="N30" i="20"/>
  <c r="M30" i="20"/>
  <c r="S30" i="20" s="1"/>
  <c r="L30" i="20"/>
  <c r="R30" i="20" s="1"/>
  <c r="K30" i="20"/>
  <c r="J30" i="20"/>
  <c r="I30" i="20"/>
  <c r="H30" i="20"/>
  <c r="G30" i="20"/>
  <c r="F30" i="20"/>
  <c r="C30" i="20"/>
  <c r="B30" i="20"/>
  <c r="E30" i="20" s="1"/>
  <c r="U29" i="20"/>
  <c r="S29" i="20"/>
  <c r="R29" i="20"/>
  <c r="Q29" i="20"/>
  <c r="P29" i="20"/>
  <c r="E29" i="20"/>
  <c r="T29" i="20" s="1"/>
  <c r="S28" i="20"/>
  <c r="R28" i="20"/>
  <c r="Q28" i="20"/>
  <c r="P28" i="20"/>
  <c r="E28" i="20"/>
  <c r="U28" i="20" s="1"/>
  <c r="S27" i="20"/>
  <c r="R27" i="20"/>
  <c r="Q27" i="20"/>
  <c r="P27" i="20"/>
  <c r="E27" i="20"/>
  <c r="S26" i="20"/>
  <c r="R26" i="20"/>
  <c r="Q26" i="20"/>
  <c r="P26" i="20"/>
  <c r="E26" i="20"/>
  <c r="V24" i="20"/>
  <c r="O24" i="20"/>
  <c r="N24" i="20"/>
  <c r="M24" i="20"/>
  <c r="S24" i="20" s="1"/>
  <c r="L24" i="20"/>
  <c r="R24" i="20" s="1"/>
  <c r="K24" i="20"/>
  <c r="J24" i="20"/>
  <c r="I24" i="20"/>
  <c r="H24" i="20"/>
  <c r="G24" i="20"/>
  <c r="F24" i="20"/>
  <c r="C24" i="20"/>
  <c r="B24" i="20"/>
  <c r="U23" i="20"/>
  <c r="T23" i="20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S19" i="20"/>
  <c r="R19" i="20"/>
  <c r="Q19" i="20"/>
  <c r="P19" i="20"/>
  <c r="E19" i="20"/>
  <c r="U18" i="20"/>
  <c r="S18" i="20"/>
  <c r="R18" i="20"/>
  <c r="Q18" i="20"/>
  <c r="P18" i="20"/>
  <c r="E18" i="20"/>
  <c r="T18" i="20" s="1"/>
  <c r="T17" i="20"/>
  <c r="S17" i="20"/>
  <c r="R17" i="20"/>
  <c r="Q17" i="20"/>
  <c r="P17" i="20"/>
  <c r="E17" i="20"/>
  <c r="U17" i="20" s="1"/>
  <c r="V15" i="20"/>
  <c r="R15" i="20"/>
  <c r="O15" i="20"/>
  <c r="N15" i="20"/>
  <c r="M15" i="20"/>
  <c r="S15" i="20" s="1"/>
  <c r="L15" i="20"/>
  <c r="K15" i="20"/>
  <c r="J15" i="20"/>
  <c r="I15" i="20"/>
  <c r="Q15" i="20" s="1"/>
  <c r="H15" i="20"/>
  <c r="G15" i="20"/>
  <c r="F15" i="20"/>
  <c r="C15" i="20"/>
  <c r="B15" i="20"/>
  <c r="U14" i="20"/>
  <c r="T14" i="20"/>
  <c r="S14" i="20"/>
  <c r="R14" i="20"/>
  <c r="Q14" i="20"/>
  <c r="P14" i="20"/>
  <c r="E14" i="20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T10" i="20"/>
  <c r="S10" i="20"/>
  <c r="R10" i="20"/>
  <c r="Q10" i="20"/>
  <c r="U10" i="20" s="1"/>
  <c r="P10" i="20"/>
  <c r="E10" i="20"/>
  <c r="S9" i="20"/>
  <c r="R9" i="20"/>
  <c r="Q9" i="20"/>
  <c r="P9" i="20"/>
  <c r="E9" i="20"/>
  <c r="T9" i="20" s="1"/>
  <c r="S94" i="19"/>
  <c r="R94" i="19"/>
  <c r="Q94" i="19"/>
  <c r="P94" i="19"/>
  <c r="E94" i="19"/>
  <c r="S93" i="19"/>
  <c r="R93" i="19"/>
  <c r="Q93" i="19"/>
  <c r="P93" i="19"/>
  <c r="E93" i="19"/>
  <c r="U92" i="19"/>
  <c r="T92" i="19"/>
  <c r="S92" i="19"/>
  <c r="R92" i="19"/>
  <c r="Q92" i="19"/>
  <c r="P92" i="19"/>
  <c r="E92" i="19"/>
  <c r="S91" i="19"/>
  <c r="R91" i="19"/>
  <c r="Q91" i="19"/>
  <c r="P91" i="19"/>
  <c r="E91" i="19"/>
  <c r="U91" i="19" s="1"/>
  <c r="T90" i="19"/>
  <c r="S90" i="19"/>
  <c r="R90" i="19"/>
  <c r="Q90" i="19"/>
  <c r="P90" i="19"/>
  <c r="E90" i="19"/>
  <c r="U90" i="19" s="1"/>
  <c r="S89" i="19"/>
  <c r="R89" i="19"/>
  <c r="Q89" i="19"/>
  <c r="P89" i="19"/>
  <c r="E89" i="19"/>
  <c r="S88" i="19"/>
  <c r="R88" i="19"/>
  <c r="Q88" i="19"/>
  <c r="P88" i="19"/>
  <c r="E88" i="19"/>
  <c r="T87" i="19"/>
  <c r="S87" i="19"/>
  <c r="R87" i="19"/>
  <c r="Q87" i="19"/>
  <c r="P87" i="19"/>
  <c r="E87" i="19"/>
  <c r="U87" i="19" s="1"/>
  <c r="V73" i="19"/>
  <c r="O73" i="19"/>
  <c r="N73" i="19"/>
  <c r="R73" i="19" s="1"/>
  <c r="M73" i="19"/>
  <c r="L73" i="19"/>
  <c r="K73" i="19"/>
  <c r="J73" i="19"/>
  <c r="I73" i="19"/>
  <c r="H73" i="19"/>
  <c r="G73" i="19"/>
  <c r="F73" i="19"/>
  <c r="C73" i="19"/>
  <c r="B73" i="19"/>
  <c r="V72" i="19"/>
  <c r="O72" i="19"/>
  <c r="N72" i="19"/>
  <c r="M72" i="19"/>
  <c r="S72" i="19" s="1"/>
  <c r="L72" i="19"/>
  <c r="R72" i="19" s="1"/>
  <c r="K72" i="19"/>
  <c r="J72" i="19"/>
  <c r="I72" i="19"/>
  <c r="H72" i="19"/>
  <c r="G72" i="19"/>
  <c r="F72" i="19"/>
  <c r="C72" i="19"/>
  <c r="B72" i="19"/>
  <c r="E72" i="19" s="1"/>
  <c r="V71" i="19"/>
  <c r="S71" i="19"/>
  <c r="O71" i="19"/>
  <c r="N71" i="19"/>
  <c r="M71" i="19"/>
  <c r="L71" i="19"/>
  <c r="K71" i="19"/>
  <c r="J71" i="19"/>
  <c r="I71" i="19"/>
  <c r="H71" i="19"/>
  <c r="G71" i="19"/>
  <c r="F71" i="19"/>
  <c r="C71" i="19"/>
  <c r="B71" i="19"/>
  <c r="E71" i="19" s="1"/>
  <c r="U70" i="19"/>
  <c r="T70" i="19"/>
  <c r="S70" i="19"/>
  <c r="R70" i="19"/>
  <c r="Q70" i="19"/>
  <c r="P70" i="19"/>
  <c r="E70" i="19"/>
  <c r="U69" i="19"/>
  <c r="T69" i="19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O66" i="19"/>
  <c r="N66" i="19"/>
  <c r="M66" i="19"/>
  <c r="S66" i="19" s="1"/>
  <c r="L66" i="19"/>
  <c r="R66" i="19" s="1"/>
  <c r="K66" i="19"/>
  <c r="J66" i="19"/>
  <c r="I66" i="19"/>
  <c r="H66" i="19"/>
  <c r="G66" i="19"/>
  <c r="F66" i="19"/>
  <c r="C66" i="19"/>
  <c r="B66" i="19"/>
  <c r="S65" i="19"/>
  <c r="R65" i="19"/>
  <c r="Q65" i="19"/>
  <c r="P65" i="19"/>
  <c r="E65" i="19"/>
  <c r="S64" i="19"/>
  <c r="R64" i="19"/>
  <c r="Q64" i="19"/>
  <c r="P64" i="19"/>
  <c r="E64" i="19"/>
  <c r="S63" i="19"/>
  <c r="R63" i="19"/>
  <c r="Q63" i="19"/>
  <c r="P63" i="19"/>
  <c r="E63" i="19"/>
  <c r="U62" i="19"/>
  <c r="S62" i="19"/>
  <c r="R62" i="19"/>
  <c r="Q62" i="19"/>
  <c r="P62" i="19"/>
  <c r="E62" i="19"/>
  <c r="T62" i="19" s="1"/>
  <c r="S61" i="19"/>
  <c r="R61" i="19"/>
  <c r="Q61" i="19"/>
  <c r="P61" i="19"/>
  <c r="E61" i="19"/>
  <c r="V59" i="19"/>
  <c r="O59" i="19"/>
  <c r="N59" i="19"/>
  <c r="M59" i="19"/>
  <c r="S59" i="19" s="1"/>
  <c r="L59" i="19"/>
  <c r="R59" i="19" s="1"/>
  <c r="K59" i="19"/>
  <c r="J59" i="19"/>
  <c r="I59" i="19"/>
  <c r="H59" i="19"/>
  <c r="G59" i="19"/>
  <c r="F59" i="19"/>
  <c r="E59" i="19"/>
  <c r="C59" i="19"/>
  <c r="B59" i="19"/>
  <c r="U58" i="19"/>
  <c r="T58" i="19"/>
  <c r="S58" i="19"/>
  <c r="R58" i="19"/>
  <c r="Q58" i="19"/>
  <c r="P58" i="19"/>
  <c r="E58" i="19"/>
  <c r="S57" i="19"/>
  <c r="R57" i="19"/>
  <c r="Q57" i="19"/>
  <c r="P57" i="19"/>
  <c r="E57" i="19"/>
  <c r="U56" i="19"/>
  <c r="S56" i="19"/>
  <c r="R56" i="19"/>
  <c r="Q56" i="19"/>
  <c r="P56" i="19"/>
  <c r="E56" i="19"/>
  <c r="T56" i="19" s="1"/>
  <c r="U55" i="19"/>
  <c r="T55" i="19"/>
  <c r="S55" i="19"/>
  <c r="R55" i="19"/>
  <c r="Q55" i="19"/>
  <c r="P55" i="19"/>
  <c r="E55" i="19"/>
  <c r="V53" i="19"/>
  <c r="S53" i="19"/>
  <c r="O53" i="19"/>
  <c r="N53" i="19"/>
  <c r="M53" i="19"/>
  <c r="L53" i="19"/>
  <c r="R53" i="19" s="1"/>
  <c r="K53" i="19"/>
  <c r="J53" i="19"/>
  <c r="I53" i="19"/>
  <c r="H53" i="19"/>
  <c r="G53" i="19"/>
  <c r="F53" i="19"/>
  <c r="C53" i="19"/>
  <c r="B53" i="19"/>
  <c r="E53" i="19" s="1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U50" i="19" s="1"/>
  <c r="S49" i="19"/>
  <c r="R49" i="19"/>
  <c r="Q49" i="19"/>
  <c r="P49" i="19"/>
  <c r="E49" i="19"/>
  <c r="S48" i="19"/>
  <c r="R48" i="19"/>
  <c r="Q48" i="19"/>
  <c r="P48" i="19"/>
  <c r="E48" i="19"/>
  <c r="S47" i="19"/>
  <c r="R47" i="19"/>
  <c r="Q47" i="19"/>
  <c r="P47" i="19"/>
  <c r="E47" i="19"/>
  <c r="U46" i="19"/>
  <c r="S46" i="19"/>
  <c r="R46" i="19"/>
  <c r="Q46" i="19"/>
  <c r="P46" i="19"/>
  <c r="E46" i="19"/>
  <c r="T46" i="19" s="1"/>
  <c r="T45" i="19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S43" i="19"/>
  <c r="R43" i="19"/>
  <c r="Q43" i="19"/>
  <c r="P43" i="19"/>
  <c r="E43" i="19"/>
  <c r="U43" i="19" s="1"/>
  <c r="S42" i="19"/>
  <c r="R42" i="19"/>
  <c r="Q42" i="19"/>
  <c r="P42" i="19"/>
  <c r="E42" i="19"/>
  <c r="V40" i="19"/>
  <c r="O40" i="19"/>
  <c r="N40" i="19"/>
  <c r="M40" i="19"/>
  <c r="S40" i="19" s="1"/>
  <c r="L40" i="19"/>
  <c r="R40" i="19" s="1"/>
  <c r="K40" i="19"/>
  <c r="J40" i="19"/>
  <c r="I40" i="19"/>
  <c r="H40" i="19"/>
  <c r="G40" i="19"/>
  <c r="F40" i="19"/>
  <c r="C40" i="19"/>
  <c r="B40" i="19"/>
  <c r="E40" i="19" s="1"/>
  <c r="U39" i="19"/>
  <c r="S39" i="19"/>
  <c r="R39" i="19"/>
  <c r="Q39" i="19"/>
  <c r="P39" i="19"/>
  <c r="E39" i="19"/>
  <c r="T39" i="19" s="1"/>
  <c r="T38" i="19"/>
  <c r="S38" i="19"/>
  <c r="R38" i="19"/>
  <c r="Q38" i="19"/>
  <c r="P38" i="19"/>
  <c r="E38" i="19"/>
  <c r="U38" i="19" s="1"/>
  <c r="S37" i="19"/>
  <c r="R37" i="19"/>
  <c r="Q37" i="19"/>
  <c r="P37" i="19"/>
  <c r="E37" i="19"/>
  <c r="S36" i="19"/>
  <c r="R36" i="19"/>
  <c r="Q36" i="19"/>
  <c r="P36" i="19"/>
  <c r="E36" i="19"/>
  <c r="U35" i="19"/>
  <c r="T35" i="19"/>
  <c r="S35" i="19"/>
  <c r="R35" i="19"/>
  <c r="Q35" i="19"/>
  <c r="P35" i="19"/>
  <c r="E35" i="19"/>
  <c r="V33" i="19"/>
  <c r="O33" i="19"/>
  <c r="S33" i="19" s="1"/>
  <c r="N33" i="19"/>
  <c r="M33" i="19"/>
  <c r="L33" i="19"/>
  <c r="K33" i="19"/>
  <c r="J33" i="19"/>
  <c r="I33" i="19"/>
  <c r="H33" i="19"/>
  <c r="G33" i="19"/>
  <c r="F33" i="19"/>
  <c r="C33" i="19"/>
  <c r="B33" i="19"/>
  <c r="E33" i="19" s="1"/>
  <c r="S32" i="19"/>
  <c r="R32" i="19"/>
  <c r="Q32" i="19"/>
  <c r="P32" i="19"/>
  <c r="E32" i="19"/>
  <c r="V30" i="19"/>
  <c r="O30" i="19"/>
  <c r="N30" i="19"/>
  <c r="M30" i="19"/>
  <c r="S30" i="19" s="1"/>
  <c r="L30" i="19"/>
  <c r="R30" i="19" s="1"/>
  <c r="K30" i="19"/>
  <c r="J30" i="19"/>
  <c r="I30" i="19"/>
  <c r="H30" i="19"/>
  <c r="P30" i="19" s="1"/>
  <c r="G30" i="19"/>
  <c r="F30" i="19"/>
  <c r="C30" i="19"/>
  <c r="E30" i="19" s="1"/>
  <c r="B30" i="19"/>
  <c r="S29" i="19"/>
  <c r="R29" i="19"/>
  <c r="Q29" i="19"/>
  <c r="P29" i="19"/>
  <c r="E29" i="19"/>
  <c r="S28" i="19"/>
  <c r="R28" i="19"/>
  <c r="Q28" i="19"/>
  <c r="P28" i="19"/>
  <c r="E28" i="19"/>
  <c r="U27" i="19"/>
  <c r="T27" i="19"/>
  <c r="S27" i="19"/>
  <c r="R27" i="19"/>
  <c r="Q27" i="19"/>
  <c r="P27" i="19"/>
  <c r="E27" i="19"/>
  <c r="U26" i="19"/>
  <c r="T26" i="19"/>
  <c r="S26" i="19"/>
  <c r="R26" i="19"/>
  <c r="Q26" i="19"/>
  <c r="P26" i="19"/>
  <c r="E26" i="19"/>
  <c r="V24" i="19"/>
  <c r="S24" i="19"/>
  <c r="R24" i="19"/>
  <c r="O24" i="19"/>
  <c r="N24" i="19"/>
  <c r="M24" i="19"/>
  <c r="L24" i="19"/>
  <c r="K24" i="19"/>
  <c r="J24" i="19"/>
  <c r="I24" i="19"/>
  <c r="H24" i="19"/>
  <c r="G24" i="19"/>
  <c r="F24" i="19"/>
  <c r="C24" i="19"/>
  <c r="B24" i="19"/>
  <c r="E24" i="19" s="1"/>
  <c r="S23" i="19"/>
  <c r="R23" i="19"/>
  <c r="Q23" i="19"/>
  <c r="P23" i="19"/>
  <c r="E23" i="19"/>
  <c r="U23" i="19" s="1"/>
  <c r="U22" i="19"/>
  <c r="T22" i="19"/>
  <c r="S22" i="19"/>
  <c r="R22" i="19"/>
  <c r="Q22" i="19"/>
  <c r="P22" i="19"/>
  <c r="E22" i="19"/>
  <c r="S21" i="19"/>
  <c r="R21" i="19"/>
  <c r="Q21" i="19"/>
  <c r="P21" i="19"/>
  <c r="E21" i="19"/>
  <c r="U20" i="19"/>
  <c r="S20" i="19"/>
  <c r="R20" i="19"/>
  <c r="Q20" i="19"/>
  <c r="P20" i="19"/>
  <c r="E20" i="19"/>
  <c r="T20" i="19" s="1"/>
  <c r="U19" i="19"/>
  <c r="T19" i="19"/>
  <c r="S19" i="19"/>
  <c r="R19" i="19"/>
  <c r="Q19" i="19"/>
  <c r="P19" i="19"/>
  <c r="E19" i="19"/>
  <c r="S18" i="19"/>
  <c r="R18" i="19"/>
  <c r="Q18" i="19"/>
  <c r="P18" i="19"/>
  <c r="E18" i="19"/>
  <c r="U18" i="19" s="1"/>
  <c r="S17" i="19"/>
  <c r="R17" i="19"/>
  <c r="Q17" i="19"/>
  <c r="P17" i="19"/>
  <c r="E17" i="19"/>
  <c r="V15" i="19"/>
  <c r="O15" i="19"/>
  <c r="N15" i="19"/>
  <c r="M15" i="19"/>
  <c r="L15" i="19"/>
  <c r="R15" i="19" s="1"/>
  <c r="K15" i="19"/>
  <c r="J15" i="19"/>
  <c r="I15" i="19"/>
  <c r="H15" i="19"/>
  <c r="G15" i="19"/>
  <c r="F15" i="19"/>
  <c r="C15" i="19"/>
  <c r="B15" i="19"/>
  <c r="E15" i="19" s="1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U11" i="19"/>
  <c r="T11" i="19"/>
  <c r="S11" i="19"/>
  <c r="R11" i="19"/>
  <c r="Q11" i="19"/>
  <c r="P11" i="19"/>
  <c r="E11" i="19"/>
  <c r="U10" i="19"/>
  <c r="T10" i="19"/>
  <c r="S10" i="19"/>
  <c r="R10" i="19"/>
  <c r="Q10" i="19"/>
  <c r="P10" i="19"/>
  <c r="E10" i="19"/>
  <c r="S9" i="19"/>
  <c r="R9" i="19"/>
  <c r="Q9" i="19"/>
  <c r="P9" i="19"/>
  <c r="E9" i="19"/>
  <c r="S94" i="18"/>
  <c r="R94" i="18"/>
  <c r="Q94" i="18"/>
  <c r="P94" i="18"/>
  <c r="E94" i="18"/>
  <c r="S93" i="18"/>
  <c r="R93" i="18"/>
  <c r="Q93" i="18"/>
  <c r="P93" i="18"/>
  <c r="E93" i="18"/>
  <c r="T92" i="18"/>
  <c r="S92" i="18"/>
  <c r="R92" i="18"/>
  <c r="Q92" i="18"/>
  <c r="P92" i="18"/>
  <c r="E92" i="18"/>
  <c r="U92" i="18" s="1"/>
  <c r="S91" i="18"/>
  <c r="R91" i="18"/>
  <c r="Q91" i="18"/>
  <c r="P91" i="18"/>
  <c r="E91" i="18"/>
  <c r="S90" i="18"/>
  <c r="R90" i="18"/>
  <c r="Q90" i="18"/>
  <c r="P90" i="18"/>
  <c r="E90" i="18"/>
  <c r="U89" i="18"/>
  <c r="S89" i="18"/>
  <c r="R89" i="18"/>
  <c r="Q89" i="18"/>
  <c r="P89" i="18"/>
  <c r="E89" i="18"/>
  <c r="T89" i="18" s="1"/>
  <c r="U88" i="18"/>
  <c r="T88" i="18"/>
  <c r="S88" i="18"/>
  <c r="R88" i="18"/>
  <c r="Q88" i="18"/>
  <c r="P88" i="18"/>
  <c r="E88" i="18"/>
  <c r="S87" i="18"/>
  <c r="R87" i="18"/>
  <c r="Q87" i="18"/>
  <c r="P87" i="18"/>
  <c r="E87" i="18"/>
  <c r="V73" i="18"/>
  <c r="O73" i="18"/>
  <c r="N73" i="18"/>
  <c r="M73" i="18"/>
  <c r="L73" i="18"/>
  <c r="R73" i="18" s="1"/>
  <c r="K73" i="18"/>
  <c r="J73" i="18"/>
  <c r="I73" i="18"/>
  <c r="H73" i="18"/>
  <c r="G73" i="18"/>
  <c r="F73" i="18"/>
  <c r="C73" i="18"/>
  <c r="B73" i="18"/>
  <c r="E73" i="18" s="1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V71" i="18"/>
  <c r="O71" i="18"/>
  <c r="N71" i="18"/>
  <c r="M71" i="18"/>
  <c r="L71" i="18"/>
  <c r="K71" i="18"/>
  <c r="J71" i="18"/>
  <c r="I71" i="18"/>
  <c r="H71" i="18"/>
  <c r="G71" i="18"/>
  <c r="F71" i="18"/>
  <c r="C71" i="18"/>
  <c r="B71" i="18"/>
  <c r="E71" i="18" s="1"/>
  <c r="T70" i="18"/>
  <c r="S70" i="18"/>
  <c r="R70" i="18"/>
  <c r="Q70" i="18"/>
  <c r="P70" i="18"/>
  <c r="E70" i="18"/>
  <c r="U70" i="18" s="1"/>
  <c r="S69" i="18"/>
  <c r="R69" i="18"/>
  <c r="Q69" i="18"/>
  <c r="P69" i="18"/>
  <c r="E69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V66" i="18"/>
  <c r="R66" i="18"/>
  <c r="O66" i="18"/>
  <c r="N66" i="18"/>
  <c r="M66" i="18"/>
  <c r="S66" i="18" s="1"/>
  <c r="L66" i="18"/>
  <c r="K66" i="18"/>
  <c r="J66" i="18"/>
  <c r="I66" i="18"/>
  <c r="H66" i="18"/>
  <c r="G66" i="18"/>
  <c r="F66" i="18"/>
  <c r="C66" i="18"/>
  <c r="B66" i="18"/>
  <c r="E66" i="18" s="1"/>
  <c r="U65" i="18"/>
  <c r="T65" i="18"/>
  <c r="S65" i="18"/>
  <c r="R65" i="18"/>
  <c r="Q65" i="18"/>
  <c r="P65" i="18"/>
  <c r="E65" i="18"/>
  <c r="S64" i="18"/>
  <c r="R64" i="18"/>
  <c r="Q64" i="18"/>
  <c r="P64" i="18"/>
  <c r="E64" i="18"/>
  <c r="S63" i="18"/>
  <c r="R63" i="18"/>
  <c r="Q63" i="18"/>
  <c r="P63" i="18"/>
  <c r="E63" i="18"/>
  <c r="U63" i="18" s="1"/>
  <c r="S62" i="18"/>
  <c r="R62" i="18"/>
  <c r="Q62" i="18"/>
  <c r="P62" i="18"/>
  <c r="E62" i="18"/>
  <c r="S61" i="18"/>
  <c r="R61" i="18"/>
  <c r="Q61" i="18"/>
  <c r="P61" i="18"/>
  <c r="E61" i="18"/>
  <c r="V59" i="18"/>
  <c r="O59" i="18"/>
  <c r="N59" i="18"/>
  <c r="M59" i="18"/>
  <c r="S59" i="18" s="1"/>
  <c r="L59" i="18"/>
  <c r="R59" i="18" s="1"/>
  <c r="K59" i="18"/>
  <c r="J59" i="18"/>
  <c r="I59" i="18"/>
  <c r="H59" i="18"/>
  <c r="G59" i="18"/>
  <c r="F59" i="18"/>
  <c r="C59" i="18"/>
  <c r="B59" i="18"/>
  <c r="S58" i="18"/>
  <c r="R58" i="18"/>
  <c r="Q58" i="18"/>
  <c r="P58" i="18"/>
  <c r="E58" i="18"/>
  <c r="S57" i="18"/>
  <c r="R57" i="18"/>
  <c r="Q57" i="18"/>
  <c r="P57" i="18"/>
  <c r="E57" i="18"/>
  <c r="U56" i="18"/>
  <c r="S56" i="18"/>
  <c r="R56" i="18"/>
  <c r="Q56" i="18"/>
  <c r="P56" i="18"/>
  <c r="E56" i="18"/>
  <c r="T56" i="18" s="1"/>
  <c r="T55" i="18"/>
  <c r="S55" i="18"/>
  <c r="R55" i="18"/>
  <c r="Q55" i="18"/>
  <c r="P55" i="18"/>
  <c r="E55" i="18"/>
  <c r="U55" i="18" s="1"/>
  <c r="V53" i="18"/>
  <c r="O53" i="18"/>
  <c r="N53" i="18"/>
  <c r="M53" i="18"/>
  <c r="S53" i="18" s="1"/>
  <c r="L53" i="18"/>
  <c r="K53" i="18"/>
  <c r="J53" i="18"/>
  <c r="I53" i="18"/>
  <c r="H53" i="18"/>
  <c r="G53" i="18"/>
  <c r="F53" i="18"/>
  <c r="E53" i="18"/>
  <c r="C53" i="18"/>
  <c r="B53" i="18"/>
  <c r="U52" i="18"/>
  <c r="T52" i="18"/>
  <c r="S52" i="18"/>
  <c r="R52" i="18"/>
  <c r="Q52" i="18"/>
  <c r="P52" i="18"/>
  <c r="E52" i="18"/>
  <c r="S51" i="18"/>
  <c r="R51" i="18"/>
  <c r="Q51" i="18"/>
  <c r="P51" i="18"/>
  <c r="E51" i="18"/>
  <c r="T50" i="18"/>
  <c r="S50" i="18"/>
  <c r="R50" i="18"/>
  <c r="Q50" i="18"/>
  <c r="P50" i="18"/>
  <c r="E50" i="18"/>
  <c r="U50" i="18" s="1"/>
  <c r="U49" i="18"/>
  <c r="T49" i="18"/>
  <c r="S49" i="18"/>
  <c r="R49" i="18"/>
  <c r="Q49" i="18"/>
  <c r="P49" i="18"/>
  <c r="E49" i="18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U44" i="18"/>
  <c r="T44" i="18"/>
  <c r="S44" i="18"/>
  <c r="R44" i="18"/>
  <c r="Q44" i="18"/>
  <c r="P44" i="18"/>
  <c r="E44" i="18"/>
  <c r="S43" i="18"/>
  <c r="R43" i="18"/>
  <c r="Q43" i="18"/>
  <c r="P43" i="18"/>
  <c r="E43" i="18"/>
  <c r="T42" i="18"/>
  <c r="S42" i="18"/>
  <c r="R42" i="18"/>
  <c r="Q42" i="18"/>
  <c r="P42" i="18"/>
  <c r="E42" i="18"/>
  <c r="U42" i="18" s="1"/>
  <c r="V40" i="18"/>
  <c r="R40" i="18"/>
  <c r="Q40" i="18"/>
  <c r="O40" i="18"/>
  <c r="N40" i="18"/>
  <c r="M40" i="18"/>
  <c r="S40" i="18" s="1"/>
  <c r="L40" i="18"/>
  <c r="K40" i="18"/>
  <c r="J40" i="18"/>
  <c r="I40" i="18"/>
  <c r="H40" i="18"/>
  <c r="P40" i="18" s="1"/>
  <c r="G40" i="18"/>
  <c r="F40" i="18"/>
  <c r="C40" i="18"/>
  <c r="E40" i="18" s="1"/>
  <c r="B40" i="18"/>
  <c r="S39" i="18"/>
  <c r="R39" i="18"/>
  <c r="Q39" i="18"/>
  <c r="P39" i="18"/>
  <c r="E39" i="18"/>
  <c r="U39" i="18" s="1"/>
  <c r="S38" i="18"/>
  <c r="R38" i="18"/>
  <c r="Q38" i="18"/>
  <c r="P38" i="18"/>
  <c r="E38" i="18"/>
  <c r="U37" i="18"/>
  <c r="S37" i="18"/>
  <c r="R37" i="18"/>
  <c r="Q37" i="18"/>
  <c r="P37" i="18"/>
  <c r="E37" i="18"/>
  <c r="T37" i="18" s="1"/>
  <c r="U36" i="18"/>
  <c r="T36" i="18"/>
  <c r="S36" i="18"/>
  <c r="R36" i="18"/>
  <c r="Q36" i="18"/>
  <c r="P36" i="18"/>
  <c r="E36" i="18"/>
  <c r="S35" i="18"/>
  <c r="R35" i="18"/>
  <c r="Q35" i="18"/>
  <c r="P35" i="18"/>
  <c r="E35" i="18"/>
  <c r="T35" i="18" s="1"/>
  <c r="V33" i="18"/>
  <c r="R33" i="18"/>
  <c r="O33" i="18"/>
  <c r="N33" i="18"/>
  <c r="M33" i="18"/>
  <c r="S33" i="18" s="1"/>
  <c r="L33" i="18"/>
  <c r="K33" i="18"/>
  <c r="J33" i="18"/>
  <c r="I33" i="18"/>
  <c r="H33" i="18"/>
  <c r="G33" i="18"/>
  <c r="F33" i="18"/>
  <c r="E33" i="18"/>
  <c r="C33" i="18"/>
  <c r="B33" i="18"/>
  <c r="U32" i="18"/>
  <c r="T32" i="18"/>
  <c r="S32" i="18"/>
  <c r="R32" i="18"/>
  <c r="Q32" i="18"/>
  <c r="P32" i="18"/>
  <c r="E32" i="18"/>
  <c r="V30" i="18"/>
  <c r="O30" i="18"/>
  <c r="N30" i="18"/>
  <c r="M30" i="18"/>
  <c r="S30" i="18" s="1"/>
  <c r="L30" i="18"/>
  <c r="R30" i="18" s="1"/>
  <c r="K30" i="18"/>
  <c r="J30" i="18"/>
  <c r="I30" i="18"/>
  <c r="H30" i="18"/>
  <c r="G30" i="18"/>
  <c r="F30" i="18"/>
  <c r="C30" i="18"/>
  <c r="B30" i="18"/>
  <c r="E30" i="18" s="1"/>
  <c r="S29" i="18"/>
  <c r="R29" i="18"/>
  <c r="Q29" i="18"/>
  <c r="P29" i="18"/>
  <c r="E29" i="18"/>
  <c r="U28" i="18"/>
  <c r="S28" i="18"/>
  <c r="R28" i="18"/>
  <c r="Q28" i="18"/>
  <c r="P28" i="18"/>
  <c r="E28" i="18"/>
  <c r="T28" i="18" s="1"/>
  <c r="T27" i="18"/>
  <c r="S27" i="18"/>
  <c r="R27" i="18"/>
  <c r="Q27" i="18"/>
  <c r="P27" i="18"/>
  <c r="E27" i="18"/>
  <c r="U27" i="18" s="1"/>
  <c r="S26" i="18"/>
  <c r="R26" i="18"/>
  <c r="Q26" i="18"/>
  <c r="P26" i="18"/>
  <c r="E26" i="18"/>
  <c r="V24" i="18"/>
  <c r="O24" i="18"/>
  <c r="N24" i="18"/>
  <c r="M24" i="18"/>
  <c r="S24" i="18" s="1"/>
  <c r="L24" i="18"/>
  <c r="R24" i="18" s="1"/>
  <c r="K24" i="18"/>
  <c r="J24" i="18"/>
  <c r="I24" i="18"/>
  <c r="H24" i="18"/>
  <c r="G24" i="18"/>
  <c r="F24" i="18"/>
  <c r="C24" i="18"/>
  <c r="B24" i="18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U19" i="18" s="1"/>
  <c r="T18" i="18"/>
  <c r="S18" i="18"/>
  <c r="R18" i="18"/>
  <c r="Q18" i="18"/>
  <c r="P18" i="18"/>
  <c r="E18" i="18"/>
  <c r="U18" i="18" s="1"/>
  <c r="S17" i="18"/>
  <c r="R17" i="18"/>
  <c r="Q17" i="18"/>
  <c r="P17" i="18"/>
  <c r="E17" i="18"/>
  <c r="V15" i="18"/>
  <c r="O15" i="18"/>
  <c r="S15" i="18" s="1"/>
  <c r="N15" i="18"/>
  <c r="M15" i="18"/>
  <c r="L15" i="18"/>
  <c r="R15" i="18" s="1"/>
  <c r="K15" i="18"/>
  <c r="J15" i="18"/>
  <c r="I15" i="18"/>
  <c r="H15" i="18"/>
  <c r="G15" i="18"/>
  <c r="F15" i="18"/>
  <c r="C15" i="18"/>
  <c r="B15" i="18"/>
  <c r="E15" i="18" s="1"/>
  <c r="U14" i="18"/>
  <c r="T14" i="18"/>
  <c r="S14" i="18"/>
  <c r="R14" i="18"/>
  <c r="Q14" i="18"/>
  <c r="P14" i="18"/>
  <c r="E14" i="18"/>
  <c r="U13" i="18"/>
  <c r="T13" i="18"/>
  <c r="S13" i="18"/>
  <c r="R13" i="18"/>
  <c r="Q13" i="18"/>
  <c r="P13" i="18"/>
  <c r="E13" i="18"/>
  <c r="S12" i="18"/>
  <c r="R12" i="18"/>
  <c r="Q12" i="18"/>
  <c r="P12" i="18"/>
  <c r="E12" i="18"/>
  <c r="U12" i="18" s="1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T94" i="17"/>
  <c r="S94" i="17"/>
  <c r="R94" i="17"/>
  <c r="Q94" i="17"/>
  <c r="P94" i="17"/>
  <c r="E94" i="17"/>
  <c r="U94" i="17" s="1"/>
  <c r="S93" i="17"/>
  <c r="R93" i="17"/>
  <c r="Q93" i="17"/>
  <c r="P93" i="17"/>
  <c r="E93" i="17"/>
  <c r="T92" i="17"/>
  <c r="S92" i="17"/>
  <c r="R92" i="17"/>
  <c r="Q92" i="17"/>
  <c r="P92" i="17"/>
  <c r="E92" i="17"/>
  <c r="U92" i="17" s="1"/>
  <c r="U91" i="17"/>
  <c r="T91" i="17"/>
  <c r="S91" i="17"/>
  <c r="R91" i="17"/>
  <c r="Q91" i="17"/>
  <c r="P91" i="17"/>
  <c r="E91" i="17"/>
  <c r="S90" i="17"/>
  <c r="R90" i="17"/>
  <c r="Q90" i="17"/>
  <c r="P90" i="17"/>
  <c r="E90" i="17"/>
  <c r="U90" i="17" s="1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S87" i="17"/>
  <c r="R87" i="17"/>
  <c r="Q87" i="17"/>
  <c r="P87" i="17"/>
  <c r="E87" i="17"/>
  <c r="T87" i="17" s="1"/>
  <c r="V73" i="17"/>
  <c r="O73" i="17"/>
  <c r="N73" i="17"/>
  <c r="M73" i="17"/>
  <c r="S73" i="17" s="1"/>
  <c r="L73" i="17"/>
  <c r="K73" i="17"/>
  <c r="J73" i="17"/>
  <c r="I73" i="17"/>
  <c r="H73" i="17"/>
  <c r="G73" i="17"/>
  <c r="F73" i="17"/>
  <c r="C73" i="17"/>
  <c r="B73" i="17"/>
  <c r="V72" i="17"/>
  <c r="O72" i="17"/>
  <c r="N72" i="17"/>
  <c r="M72" i="17"/>
  <c r="S72" i="17" s="1"/>
  <c r="L72" i="17"/>
  <c r="R72" i="17" s="1"/>
  <c r="K72" i="17"/>
  <c r="J72" i="17"/>
  <c r="I72" i="17"/>
  <c r="H72" i="17"/>
  <c r="G72" i="17"/>
  <c r="F72" i="17"/>
  <c r="C72" i="17"/>
  <c r="B72" i="17"/>
  <c r="E72" i="17" s="1"/>
  <c r="V71" i="17"/>
  <c r="O71" i="17"/>
  <c r="N71" i="17"/>
  <c r="M71" i="17"/>
  <c r="S71" i="17" s="1"/>
  <c r="L71" i="17"/>
  <c r="R71" i="17" s="1"/>
  <c r="K71" i="17"/>
  <c r="J71" i="17"/>
  <c r="I71" i="17"/>
  <c r="H71" i="17"/>
  <c r="G71" i="17"/>
  <c r="F71" i="17"/>
  <c r="C71" i="17"/>
  <c r="B71" i="17"/>
  <c r="E71" i="17" s="1"/>
  <c r="T70" i="17"/>
  <c r="S70" i="17"/>
  <c r="R70" i="17"/>
  <c r="Q70" i="17"/>
  <c r="P70" i="17"/>
  <c r="E70" i="17"/>
  <c r="U70" i="17" s="1"/>
  <c r="U69" i="17"/>
  <c r="T69" i="17"/>
  <c r="S69" i="17"/>
  <c r="R69" i="17"/>
  <c r="Q69" i="17"/>
  <c r="P69" i="17"/>
  <c r="E69" i="17"/>
  <c r="V67" i="17"/>
  <c r="S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S66" i="17" s="1"/>
  <c r="L66" i="17"/>
  <c r="R66" i="17" s="1"/>
  <c r="K66" i="17"/>
  <c r="J66" i="17"/>
  <c r="I66" i="17"/>
  <c r="H66" i="17"/>
  <c r="G66" i="17"/>
  <c r="F66" i="17"/>
  <c r="C66" i="17"/>
  <c r="B66" i="17"/>
  <c r="E66" i="17" s="1"/>
  <c r="S65" i="17"/>
  <c r="R65" i="17"/>
  <c r="Q65" i="17"/>
  <c r="P65" i="17"/>
  <c r="E65" i="17"/>
  <c r="U65" i="17" s="1"/>
  <c r="U64" i="17"/>
  <c r="S64" i="17"/>
  <c r="R64" i="17"/>
  <c r="Q64" i="17"/>
  <c r="P64" i="17"/>
  <c r="E64" i="17"/>
  <c r="T64" i="17" s="1"/>
  <c r="S63" i="17"/>
  <c r="R63" i="17"/>
  <c r="Q63" i="17"/>
  <c r="P63" i="17"/>
  <c r="E63" i="17"/>
  <c r="U63" i="17" s="1"/>
  <c r="U62" i="17"/>
  <c r="T62" i="17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S59" i="17" s="1"/>
  <c r="L59" i="17"/>
  <c r="R59" i="17" s="1"/>
  <c r="K59" i="17"/>
  <c r="J59" i="17"/>
  <c r="I59" i="17"/>
  <c r="H59" i="17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S55" i="17"/>
  <c r="R55" i="17"/>
  <c r="Q55" i="17"/>
  <c r="P55" i="17"/>
  <c r="E55" i="17"/>
  <c r="V53" i="17"/>
  <c r="O53" i="17"/>
  <c r="N53" i="17"/>
  <c r="M53" i="17"/>
  <c r="S53" i="17" s="1"/>
  <c r="L53" i="17"/>
  <c r="R53" i="17" s="1"/>
  <c r="K53" i="17"/>
  <c r="J53" i="17"/>
  <c r="I53" i="17"/>
  <c r="H53" i="17"/>
  <c r="G53" i="17"/>
  <c r="F53" i="17"/>
  <c r="C53" i="17"/>
  <c r="B53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T48" i="17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U45" i="17"/>
  <c r="S45" i="17"/>
  <c r="R45" i="17"/>
  <c r="Q45" i="17"/>
  <c r="P45" i="17"/>
  <c r="E45" i="17"/>
  <c r="T45" i="17" s="1"/>
  <c r="T44" i="17"/>
  <c r="S44" i="17"/>
  <c r="R44" i="17"/>
  <c r="Q44" i="17"/>
  <c r="P44" i="17"/>
  <c r="E44" i="17"/>
  <c r="U44" i="17" s="1"/>
  <c r="S43" i="17"/>
  <c r="R43" i="17"/>
  <c r="Q43" i="17"/>
  <c r="P43" i="17"/>
  <c r="E43" i="17"/>
  <c r="S42" i="17"/>
  <c r="R42" i="17"/>
  <c r="Q42" i="17"/>
  <c r="P42" i="17"/>
  <c r="E42" i="17"/>
  <c r="V40" i="17"/>
  <c r="O40" i="17"/>
  <c r="N40" i="17"/>
  <c r="M40" i="17"/>
  <c r="S40" i="17" s="1"/>
  <c r="L40" i="17"/>
  <c r="R40" i="17" s="1"/>
  <c r="K40" i="17"/>
  <c r="J40" i="17"/>
  <c r="I40" i="17"/>
  <c r="H40" i="17"/>
  <c r="P40" i="17" s="1"/>
  <c r="G40" i="17"/>
  <c r="F40" i="17"/>
  <c r="C40" i="17"/>
  <c r="B40" i="17"/>
  <c r="E40" i="17" s="1"/>
  <c r="S39" i="17"/>
  <c r="R39" i="17"/>
  <c r="Q39" i="17"/>
  <c r="P39" i="17"/>
  <c r="E39" i="17"/>
  <c r="S38" i="17"/>
  <c r="R38" i="17"/>
  <c r="Q38" i="17"/>
  <c r="P38" i="17"/>
  <c r="E38" i="17"/>
  <c r="T38" i="17" s="1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V33" i="17"/>
  <c r="O33" i="17"/>
  <c r="N33" i="17"/>
  <c r="M33" i="17"/>
  <c r="S33" i="17" s="1"/>
  <c r="L33" i="17"/>
  <c r="R33" i="17" s="1"/>
  <c r="K33" i="17"/>
  <c r="J33" i="17"/>
  <c r="I33" i="17"/>
  <c r="H33" i="17"/>
  <c r="G33" i="17"/>
  <c r="F33" i="17"/>
  <c r="C33" i="17"/>
  <c r="B33" i="17"/>
  <c r="E33" i="17" s="1"/>
  <c r="U32" i="17"/>
  <c r="T32" i="17"/>
  <c r="S32" i="17"/>
  <c r="R32" i="17"/>
  <c r="Q32" i="17"/>
  <c r="P32" i="17"/>
  <c r="E32" i="17"/>
  <c r="V30" i="17"/>
  <c r="S30" i="17"/>
  <c r="O30" i="17"/>
  <c r="N30" i="17"/>
  <c r="M30" i="17"/>
  <c r="L30" i="17"/>
  <c r="R30" i="17" s="1"/>
  <c r="K30" i="17"/>
  <c r="J30" i="17"/>
  <c r="I30" i="17"/>
  <c r="H30" i="17"/>
  <c r="G30" i="17"/>
  <c r="F30" i="17"/>
  <c r="C30" i="17"/>
  <c r="B30" i="17"/>
  <c r="E30" i="17" s="1"/>
  <c r="T29" i="17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U26" i="17"/>
  <c r="T26" i="17"/>
  <c r="S26" i="17"/>
  <c r="R26" i="17"/>
  <c r="Q26" i="17"/>
  <c r="P26" i="17"/>
  <c r="E26" i="17"/>
  <c r="V24" i="17"/>
  <c r="S24" i="17"/>
  <c r="O24" i="17"/>
  <c r="N24" i="17"/>
  <c r="M24" i="17"/>
  <c r="L24" i="17"/>
  <c r="R24" i="17" s="1"/>
  <c r="K24" i="17"/>
  <c r="J24" i="17"/>
  <c r="I24" i="17"/>
  <c r="H24" i="17"/>
  <c r="G24" i="17"/>
  <c r="F24" i="17"/>
  <c r="C24" i="17"/>
  <c r="B24" i="17"/>
  <c r="E24" i="17" s="1"/>
  <c r="S23" i="17"/>
  <c r="R23" i="17"/>
  <c r="Q23" i="17"/>
  <c r="P23" i="17"/>
  <c r="E23" i="17"/>
  <c r="S22" i="17"/>
  <c r="R22" i="17"/>
  <c r="Q22" i="17"/>
  <c r="P22" i="17"/>
  <c r="E22" i="17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U19" i="17"/>
  <c r="S19" i="17"/>
  <c r="R19" i="17"/>
  <c r="Q19" i="17"/>
  <c r="P19" i="17"/>
  <c r="E19" i="17"/>
  <c r="T19" i="17" s="1"/>
  <c r="S18" i="17"/>
  <c r="R18" i="17"/>
  <c r="Q18" i="17"/>
  <c r="P18" i="17"/>
  <c r="E18" i="17"/>
  <c r="T17" i="17"/>
  <c r="S17" i="17"/>
  <c r="R17" i="17"/>
  <c r="Q17" i="17"/>
  <c r="P17" i="17"/>
  <c r="E17" i="17"/>
  <c r="U17" i="17" s="1"/>
  <c r="V15" i="17"/>
  <c r="O15" i="17"/>
  <c r="N15" i="17"/>
  <c r="R15" i="17" s="1"/>
  <c r="M15" i="17"/>
  <c r="S15" i="17" s="1"/>
  <c r="L15" i="17"/>
  <c r="K15" i="17"/>
  <c r="J15" i="17"/>
  <c r="I15" i="17"/>
  <c r="H15" i="17"/>
  <c r="G15" i="17"/>
  <c r="F15" i="17"/>
  <c r="C15" i="17"/>
  <c r="B15" i="17"/>
  <c r="S14" i="17"/>
  <c r="R14" i="17"/>
  <c r="Q14" i="17"/>
  <c r="P14" i="17"/>
  <c r="E14" i="17"/>
  <c r="U13" i="17"/>
  <c r="S13" i="17"/>
  <c r="R13" i="17"/>
  <c r="Q13" i="17"/>
  <c r="P13" i="17"/>
  <c r="E13" i="17"/>
  <c r="T13" i="17" s="1"/>
  <c r="S12" i="17"/>
  <c r="R12" i="17"/>
  <c r="Q12" i="17"/>
  <c r="P12" i="17"/>
  <c r="E12" i="17"/>
  <c r="U12" i="17" s="1"/>
  <c r="U11" i="17"/>
  <c r="S11" i="17"/>
  <c r="R11" i="17"/>
  <c r="Q11" i="17"/>
  <c r="P11" i="17"/>
  <c r="E11" i="17"/>
  <c r="T11" i="17" s="1"/>
  <c r="S10" i="17"/>
  <c r="R10" i="17"/>
  <c r="Q10" i="17"/>
  <c r="P10" i="17"/>
  <c r="E10" i="17"/>
  <c r="S9" i="17"/>
  <c r="R9" i="17"/>
  <c r="Q9" i="17"/>
  <c r="P9" i="17"/>
  <c r="E9" i="17"/>
  <c r="U9" i="17" s="1"/>
  <c r="S94" i="16"/>
  <c r="R94" i="16"/>
  <c r="Q94" i="16"/>
  <c r="P94" i="16"/>
  <c r="E94" i="16"/>
  <c r="S93" i="16"/>
  <c r="R93" i="16"/>
  <c r="Q93" i="16"/>
  <c r="P93" i="16"/>
  <c r="E93" i="16"/>
  <c r="T93" i="16" s="1"/>
  <c r="S92" i="16"/>
  <c r="R92" i="16"/>
  <c r="Q92" i="16"/>
  <c r="P92" i="16"/>
  <c r="E92" i="16"/>
  <c r="U92" i="16" s="1"/>
  <c r="U91" i="16"/>
  <c r="S91" i="16"/>
  <c r="R91" i="16"/>
  <c r="Q91" i="16"/>
  <c r="P91" i="16"/>
  <c r="E91" i="16"/>
  <c r="T91" i="16" s="1"/>
  <c r="S90" i="16"/>
  <c r="R90" i="16"/>
  <c r="Q90" i="16"/>
  <c r="P90" i="16"/>
  <c r="E90" i="16"/>
  <c r="U90" i="16" s="1"/>
  <c r="S89" i="16"/>
  <c r="R89" i="16"/>
  <c r="Q89" i="16"/>
  <c r="P89" i="16"/>
  <c r="E89" i="16"/>
  <c r="S88" i="16"/>
  <c r="R88" i="16"/>
  <c r="Q88" i="16"/>
  <c r="P88" i="16"/>
  <c r="E88" i="16"/>
  <c r="S87" i="16"/>
  <c r="R87" i="16"/>
  <c r="Q87" i="16"/>
  <c r="P87" i="16"/>
  <c r="E87" i="16"/>
  <c r="V73" i="16"/>
  <c r="O73" i="16"/>
  <c r="N73" i="16"/>
  <c r="M73" i="16"/>
  <c r="L73" i="16"/>
  <c r="K73" i="16"/>
  <c r="J73" i="16"/>
  <c r="I73" i="16"/>
  <c r="H73" i="16"/>
  <c r="G73" i="16"/>
  <c r="F73" i="16"/>
  <c r="C73" i="16"/>
  <c r="B73" i="16"/>
  <c r="E73" i="16" s="1"/>
  <c r="V72" i="16"/>
  <c r="O72" i="16"/>
  <c r="N72" i="16"/>
  <c r="M72" i="16"/>
  <c r="L72" i="16"/>
  <c r="R72" i="16" s="1"/>
  <c r="K72" i="16"/>
  <c r="J72" i="16"/>
  <c r="I72" i="16"/>
  <c r="H72" i="16"/>
  <c r="G72" i="16"/>
  <c r="F72" i="16"/>
  <c r="C72" i="16"/>
  <c r="B72" i="16"/>
  <c r="V71" i="16"/>
  <c r="O71" i="16"/>
  <c r="N71" i="16"/>
  <c r="M71" i="16"/>
  <c r="S71" i="16" s="1"/>
  <c r="L71" i="16"/>
  <c r="R71" i="16" s="1"/>
  <c r="K71" i="16"/>
  <c r="Q71" i="16" s="1"/>
  <c r="J71" i="16"/>
  <c r="I71" i="16"/>
  <c r="H71" i="16"/>
  <c r="G71" i="16"/>
  <c r="F71" i="16"/>
  <c r="C71" i="16"/>
  <c r="B71" i="16"/>
  <c r="E71" i="16" s="1"/>
  <c r="U70" i="16"/>
  <c r="S70" i="16"/>
  <c r="R70" i="16"/>
  <c r="Q70" i="16"/>
  <c r="P70" i="16"/>
  <c r="E70" i="16"/>
  <c r="T70" i="16" s="1"/>
  <c r="S69" i="16"/>
  <c r="R69" i="16"/>
  <c r="Q69" i="16"/>
  <c r="P69" i="16"/>
  <c r="E69" i="16"/>
  <c r="U69" i="16" s="1"/>
  <c r="V67" i="16"/>
  <c r="O67" i="16"/>
  <c r="N67" i="16"/>
  <c r="M67" i="16"/>
  <c r="L67" i="16"/>
  <c r="R67" i="16" s="1"/>
  <c r="K67" i="16"/>
  <c r="J67" i="16"/>
  <c r="I67" i="16"/>
  <c r="H67" i="16"/>
  <c r="G67" i="16"/>
  <c r="F67" i="16"/>
  <c r="C67" i="16"/>
  <c r="B67" i="16"/>
  <c r="V66" i="16"/>
  <c r="S66" i="16"/>
  <c r="O66" i="16"/>
  <c r="N66" i="16"/>
  <c r="M66" i="16"/>
  <c r="L66" i="16"/>
  <c r="R66" i="16" s="1"/>
  <c r="K66" i="16"/>
  <c r="J66" i="16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U65" i="16" s="1"/>
  <c r="U64" i="16"/>
  <c r="S64" i="16"/>
  <c r="R64" i="16"/>
  <c r="Q64" i="16"/>
  <c r="P64" i="16"/>
  <c r="E64" i="16"/>
  <c r="T64" i="16" s="1"/>
  <c r="S63" i="16"/>
  <c r="R63" i="16"/>
  <c r="Q63" i="16"/>
  <c r="P63" i="16"/>
  <c r="E63" i="16"/>
  <c r="S62" i="16"/>
  <c r="R62" i="16"/>
  <c r="Q62" i="16"/>
  <c r="P62" i="16"/>
  <c r="E62" i="16"/>
  <c r="U61" i="16"/>
  <c r="S61" i="16"/>
  <c r="R61" i="16"/>
  <c r="Q61" i="16"/>
  <c r="P61" i="16"/>
  <c r="E61" i="16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C59" i="16"/>
  <c r="B59" i="16"/>
  <c r="E59" i="16" s="1"/>
  <c r="S58" i="16"/>
  <c r="R58" i="16"/>
  <c r="Q58" i="16"/>
  <c r="P58" i="16"/>
  <c r="E58" i="16"/>
  <c r="S57" i="16"/>
  <c r="R57" i="16"/>
  <c r="Q57" i="16"/>
  <c r="P57" i="16"/>
  <c r="E57" i="16"/>
  <c r="T57" i="16" s="1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V53" i="16"/>
  <c r="O53" i="16"/>
  <c r="N53" i="16"/>
  <c r="M53" i="16"/>
  <c r="S53" i="16" s="1"/>
  <c r="L53" i="16"/>
  <c r="R53" i="16" s="1"/>
  <c r="K53" i="16"/>
  <c r="J53" i="16"/>
  <c r="I53" i="16"/>
  <c r="H53" i="16"/>
  <c r="G53" i="16"/>
  <c r="F53" i="16"/>
  <c r="C53" i="16"/>
  <c r="B53" i="16"/>
  <c r="S52" i="16"/>
  <c r="R52" i="16"/>
  <c r="Q52" i="16"/>
  <c r="P52" i="16"/>
  <c r="E52" i="16"/>
  <c r="T52" i="16" s="1"/>
  <c r="U51" i="16"/>
  <c r="T51" i="16"/>
  <c r="S51" i="16"/>
  <c r="R51" i="16"/>
  <c r="Q51" i="16"/>
  <c r="P51" i="16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T47" i="16" s="1"/>
  <c r="T46" i="16"/>
  <c r="S46" i="16"/>
  <c r="R46" i="16"/>
  <c r="Q46" i="16"/>
  <c r="P46" i="16"/>
  <c r="E46" i="16"/>
  <c r="U46" i="16" s="1"/>
  <c r="S45" i="16"/>
  <c r="R45" i="16"/>
  <c r="Q45" i="16"/>
  <c r="P45" i="16"/>
  <c r="E45" i="16"/>
  <c r="T44" i="16"/>
  <c r="S44" i="16"/>
  <c r="R44" i="16"/>
  <c r="Q44" i="16"/>
  <c r="P44" i="16"/>
  <c r="E44" i="16"/>
  <c r="U44" i="16" s="1"/>
  <c r="S43" i="16"/>
  <c r="R43" i="16"/>
  <c r="Q43" i="16"/>
  <c r="P43" i="16"/>
  <c r="E43" i="16"/>
  <c r="U43" i="16" s="1"/>
  <c r="S42" i="16"/>
  <c r="R42" i="16"/>
  <c r="Q42" i="16"/>
  <c r="P42" i="16"/>
  <c r="E42" i="16"/>
  <c r="U42" i="16" s="1"/>
  <c r="V40" i="16"/>
  <c r="O40" i="16"/>
  <c r="N40" i="16"/>
  <c r="M40" i="16"/>
  <c r="S40" i="16" s="1"/>
  <c r="L40" i="16"/>
  <c r="R40" i="16" s="1"/>
  <c r="K40" i="16"/>
  <c r="J40" i="16"/>
  <c r="I40" i="16"/>
  <c r="H40" i="16"/>
  <c r="G40" i="16"/>
  <c r="F40" i="16"/>
  <c r="C40" i="16"/>
  <c r="B40" i="16"/>
  <c r="E40" i="16" s="1"/>
  <c r="S39" i="16"/>
  <c r="R39" i="16"/>
  <c r="Q39" i="16"/>
  <c r="P39" i="16"/>
  <c r="E39" i="16"/>
  <c r="U39" i="16" s="1"/>
  <c r="U38" i="16"/>
  <c r="T38" i="16"/>
  <c r="S38" i="16"/>
  <c r="R38" i="16"/>
  <c r="Q38" i="16"/>
  <c r="P38" i="16"/>
  <c r="E38" i="16"/>
  <c r="S37" i="16"/>
  <c r="R37" i="16"/>
  <c r="Q37" i="16"/>
  <c r="P37" i="16"/>
  <c r="E37" i="16"/>
  <c r="S36" i="16"/>
  <c r="R36" i="16"/>
  <c r="Q36" i="16"/>
  <c r="P36" i="16"/>
  <c r="E36" i="16"/>
  <c r="S35" i="16"/>
  <c r="R35" i="16"/>
  <c r="Q35" i="16"/>
  <c r="P35" i="16"/>
  <c r="E35" i="16"/>
  <c r="U35" i="16" s="1"/>
  <c r="V33" i="16"/>
  <c r="S33" i="16"/>
  <c r="O33" i="16"/>
  <c r="N33" i="16"/>
  <c r="M33" i="16"/>
  <c r="L33" i="16"/>
  <c r="R33" i="16" s="1"/>
  <c r="K33" i="16"/>
  <c r="J33" i="16"/>
  <c r="I33" i="16"/>
  <c r="H33" i="16"/>
  <c r="P33" i="16" s="1"/>
  <c r="G33" i="16"/>
  <c r="F33" i="16"/>
  <c r="C33" i="16"/>
  <c r="B33" i="16"/>
  <c r="S32" i="16"/>
  <c r="R32" i="16"/>
  <c r="Q32" i="16"/>
  <c r="P32" i="16"/>
  <c r="T32" i="16" s="1"/>
  <c r="E32" i="16"/>
  <c r="V30" i="16"/>
  <c r="O30" i="16"/>
  <c r="N30" i="16"/>
  <c r="M30" i="16"/>
  <c r="S30" i="16" s="1"/>
  <c r="L30" i="16"/>
  <c r="R30" i="16" s="1"/>
  <c r="K30" i="16"/>
  <c r="J30" i="16"/>
  <c r="I30" i="16"/>
  <c r="H30" i="16"/>
  <c r="G30" i="16"/>
  <c r="F30" i="16"/>
  <c r="C30" i="16"/>
  <c r="B30" i="16"/>
  <c r="S29" i="16"/>
  <c r="R29" i="16"/>
  <c r="Q29" i="16"/>
  <c r="P29" i="16"/>
  <c r="E29" i="16"/>
  <c r="T28" i="16"/>
  <c r="S28" i="16"/>
  <c r="R28" i="16"/>
  <c r="Q28" i="16"/>
  <c r="P28" i="16"/>
  <c r="E28" i="16"/>
  <c r="U28" i="16" s="1"/>
  <c r="S27" i="16"/>
  <c r="R27" i="16"/>
  <c r="Q27" i="16"/>
  <c r="P27" i="16"/>
  <c r="E27" i="16"/>
  <c r="T26" i="16"/>
  <c r="S26" i="16"/>
  <c r="R26" i="16"/>
  <c r="Q26" i="16"/>
  <c r="P26" i="16"/>
  <c r="E26" i="16"/>
  <c r="U26" i="16" s="1"/>
  <c r="V24" i="16"/>
  <c r="R24" i="16"/>
  <c r="O24" i="16"/>
  <c r="N24" i="16"/>
  <c r="M24" i="16"/>
  <c r="S24" i="16" s="1"/>
  <c r="L24" i="16"/>
  <c r="K24" i="16"/>
  <c r="J24" i="16"/>
  <c r="I24" i="16"/>
  <c r="H24" i="16"/>
  <c r="G24" i="16"/>
  <c r="F24" i="16"/>
  <c r="C24" i="16"/>
  <c r="B24" i="16"/>
  <c r="U23" i="16"/>
  <c r="S23" i="16"/>
  <c r="R23" i="16"/>
  <c r="Q23" i="16"/>
  <c r="P23" i="16"/>
  <c r="E23" i="16"/>
  <c r="T23" i="16" s="1"/>
  <c r="S22" i="16"/>
  <c r="R22" i="16"/>
  <c r="Q22" i="16"/>
  <c r="P22" i="16"/>
  <c r="E22" i="16"/>
  <c r="U21" i="16"/>
  <c r="S21" i="16"/>
  <c r="R21" i="16"/>
  <c r="Q21" i="16"/>
  <c r="P21" i="16"/>
  <c r="E21" i="16"/>
  <c r="T21" i="16" s="1"/>
  <c r="S20" i="16"/>
  <c r="R20" i="16"/>
  <c r="Q20" i="16"/>
  <c r="P20" i="16"/>
  <c r="E20" i="16"/>
  <c r="U20" i="16" s="1"/>
  <c r="T19" i="16"/>
  <c r="S19" i="16"/>
  <c r="R19" i="16"/>
  <c r="Q19" i="16"/>
  <c r="P19" i="16"/>
  <c r="E19" i="16"/>
  <c r="U19" i="16" s="1"/>
  <c r="S18" i="16"/>
  <c r="R18" i="16"/>
  <c r="Q18" i="16"/>
  <c r="P18" i="16"/>
  <c r="E18" i="16"/>
  <c r="S17" i="16"/>
  <c r="R17" i="16"/>
  <c r="Q17" i="16"/>
  <c r="P17" i="16"/>
  <c r="E17" i="16"/>
  <c r="V15" i="16"/>
  <c r="R15" i="16"/>
  <c r="O15" i="16"/>
  <c r="N15" i="16"/>
  <c r="M15" i="16"/>
  <c r="L15" i="16"/>
  <c r="K15" i="16"/>
  <c r="J15" i="16"/>
  <c r="I15" i="16"/>
  <c r="H15" i="16"/>
  <c r="P15" i="16" s="1"/>
  <c r="G15" i="16"/>
  <c r="F15" i="16"/>
  <c r="C15" i="16"/>
  <c r="E15" i="16" s="1"/>
  <c r="B15" i="16"/>
  <c r="S14" i="16"/>
  <c r="R14" i="16"/>
  <c r="Q14" i="16"/>
  <c r="P14" i="16"/>
  <c r="E14" i="16"/>
  <c r="U14" i="16" s="1"/>
  <c r="S13" i="16"/>
  <c r="R13" i="16"/>
  <c r="Q13" i="16"/>
  <c r="P13" i="16"/>
  <c r="E13" i="16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T10" i="16" s="1"/>
  <c r="S9" i="16"/>
  <c r="R9" i="16"/>
  <c r="Q9" i="16"/>
  <c r="P9" i="16"/>
  <c r="E9" i="16"/>
  <c r="S94" i="15"/>
  <c r="R94" i="15"/>
  <c r="Q94" i="15"/>
  <c r="P94" i="15"/>
  <c r="E94" i="15"/>
  <c r="U94" i="15" s="1"/>
  <c r="T93" i="15"/>
  <c r="S93" i="15"/>
  <c r="R93" i="15"/>
  <c r="Q93" i="15"/>
  <c r="P93" i="15"/>
  <c r="E93" i="15"/>
  <c r="U93" i="15" s="1"/>
  <c r="T92" i="15"/>
  <c r="S92" i="15"/>
  <c r="R92" i="15"/>
  <c r="Q92" i="15"/>
  <c r="P92" i="15"/>
  <c r="E92" i="15"/>
  <c r="U92" i="15" s="1"/>
  <c r="S91" i="15"/>
  <c r="R91" i="15"/>
  <c r="Q91" i="15"/>
  <c r="P91" i="15"/>
  <c r="E91" i="15"/>
  <c r="S90" i="15"/>
  <c r="R90" i="15"/>
  <c r="Q90" i="15"/>
  <c r="P90" i="15"/>
  <c r="E90" i="15"/>
  <c r="U90" i="15" s="1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U88" i="15" s="1"/>
  <c r="S87" i="15"/>
  <c r="R87" i="15"/>
  <c r="Q87" i="15"/>
  <c r="P87" i="15"/>
  <c r="E87" i="15"/>
  <c r="V73" i="15"/>
  <c r="O73" i="15"/>
  <c r="N73" i="15"/>
  <c r="M73" i="15"/>
  <c r="S73" i="15" s="1"/>
  <c r="L73" i="15"/>
  <c r="K73" i="15"/>
  <c r="J73" i="15"/>
  <c r="I73" i="15"/>
  <c r="H73" i="15"/>
  <c r="G73" i="15"/>
  <c r="F73" i="15"/>
  <c r="C73" i="15"/>
  <c r="B73" i="15"/>
  <c r="V72" i="15"/>
  <c r="S72" i="15"/>
  <c r="O72" i="15"/>
  <c r="N72" i="15"/>
  <c r="M72" i="15"/>
  <c r="L72" i="15"/>
  <c r="R72" i="15" s="1"/>
  <c r="K72" i="15"/>
  <c r="J72" i="15"/>
  <c r="I72" i="15"/>
  <c r="H72" i="15"/>
  <c r="P72" i="15" s="1"/>
  <c r="G72" i="15"/>
  <c r="F72" i="15"/>
  <c r="C72" i="15"/>
  <c r="B72" i="15"/>
  <c r="V71" i="15"/>
  <c r="O71" i="15"/>
  <c r="N71" i="15"/>
  <c r="M71" i="15"/>
  <c r="S71" i="15" s="1"/>
  <c r="L71" i="15"/>
  <c r="R71" i="15" s="1"/>
  <c r="K71" i="15"/>
  <c r="J71" i="15"/>
  <c r="I71" i="15"/>
  <c r="H71" i="15"/>
  <c r="G71" i="15"/>
  <c r="F71" i="15"/>
  <c r="E71" i="15"/>
  <c r="C71" i="15"/>
  <c r="B71" i="15"/>
  <c r="U70" i="15"/>
  <c r="T70" i="15"/>
  <c r="S70" i="15"/>
  <c r="R70" i="15"/>
  <c r="Q70" i="15"/>
  <c r="P70" i="15"/>
  <c r="E70" i="15"/>
  <c r="S69" i="15"/>
  <c r="R69" i="15"/>
  <c r="Q69" i="15"/>
  <c r="P69" i="15"/>
  <c r="E69" i="15"/>
  <c r="V67" i="15"/>
  <c r="O67" i="15"/>
  <c r="N67" i="15"/>
  <c r="M67" i="15"/>
  <c r="S67" i="15" s="1"/>
  <c r="L67" i="15"/>
  <c r="R67" i="15" s="1"/>
  <c r="K67" i="15"/>
  <c r="J67" i="15"/>
  <c r="I67" i="15"/>
  <c r="H67" i="15"/>
  <c r="G67" i="15"/>
  <c r="F67" i="15"/>
  <c r="C67" i="15"/>
  <c r="B67" i="15"/>
  <c r="E67" i="15" s="1"/>
  <c r="V66" i="15"/>
  <c r="O66" i="15"/>
  <c r="N66" i="15"/>
  <c r="M66" i="15"/>
  <c r="S66" i="15" s="1"/>
  <c r="L66" i="15"/>
  <c r="R66" i="15" s="1"/>
  <c r="K66" i="15"/>
  <c r="J66" i="15"/>
  <c r="I66" i="15"/>
  <c r="H66" i="15"/>
  <c r="G66" i="15"/>
  <c r="F66" i="15"/>
  <c r="C66" i="15"/>
  <c r="B66" i="15"/>
  <c r="S65" i="15"/>
  <c r="R65" i="15"/>
  <c r="Q65" i="15"/>
  <c r="P65" i="15"/>
  <c r="E65" i="15"/>
  <c r="U65" i="15" s="1"/>
  <c r="T64" i="15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S62" i="15"/>
  <c r="R62" i="15"/>
  <c r="Q62" i="15"/>
  <c r="P62" i="15"/>
  <c r="E62" i="15"/>
  <c r="S61" i="15"/>
  <c r="R61" i="15"/>
  <c r="Q61" i="15"/>
  <c r="P61" i="15"/>
  <c r="E61" i="15"/>
  <c r="T61" i="15" s="1"/>
  <c r="V59" i="15"/>
  <c r="O59" i="15"/>
  <c r="N59" i="15"/>
  <c r="M59" i="15"/>
  <c r="S59" i="15" s="1"/>
  <c r="L59" i="15"/>
  <c r="R59" i="15" s="1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U57" i="15" s="1"/>
  <c r="U56" i="15"/>
  <c r="S56" i="15"/>
  <c r="R56" i="15"/>
  <c r="Q56" i="15"/>
  <c r="P56" i="15"/>
  <c r="E56" i="15"/>
  <c r="T56" i="15" s="1"/>
  <c r="S55" i="15"/>
  <c r="R55" i="15"/>
  <c r="Q55" i="15"/>
  <c r="P55" i="15"/>
  <c r="E55" i="15"/>
  <c r="U55" i="15" s="1"/>
  <c r="V53" i="15"/>
  <c r="O53" i="15"/>
  <c r="N53" i="15"/>
  <c r="M53" i="15"/>
  <c r="S53" i="15" s="1"/>
  <c r="L53" i="15"/>
  <c r="R53" i="15" s="1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T52" i="15" s="1"/>
  <c r="T51" i="15"/>
  <c r="S51" i="15"/>
  <c r="R51" i="15"/>
  <c r="Q51" i="15"/>
  <c r="P51" i="15"/>
  <c r="E51" i="15"/>
  <c r="S50" i="15"/>
  <c r="R50" i="15"/>
  <c r="Q50" i="15"/>
  <c r="P50" i="15"/>
  <c r="E50" i="15"/>
  <c r="T50" i="15" s="1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U45" i="15" s="1"/>
  <c r="U44" i="15"/>
  <c r="S44" i="15"/>
  <c r="R44" i="15"/>
  <c r="Q44" i="15"/>
  <c r="P44" i="15"/>
  <c r="E44" i="15"/>
  <c r="T44" i="15" s="1"/>
  <c r="S43" i="15"/>
  <c r="R43" i="15"/>
  <c r="Q43" i="15"/>
  <c r="P43" i="15"/>
  <c r="E43" i="15"/>
  <c r="U43" i="15" s="1"/>
  <c r="S42" i="15"/>
  <c r="R42" i="15"/>
  <c r="Q42" i="15"/>
  <c r="P42" i="15"/>
  <c r="E42" i="15"/>
  <c r="V40" i="15"/>
  <c r="S40" i="15"/>
  <c r="O40" i="15"/>
  <c r="N40" i="15"/>
  <c r="M40" i="15"/>
  <c r="L40" i="15"/>
  <c r="R40" i="15" s="1"/>
  <c r="K40" i="15"/>
  <c r="J40" i="15"/>
  <c r="I40" i="15"/>
  <c r="H40" i="15"/>
  <c r="G40" i="15"/>
  <c r="F40" i="15"/>
  <c r="C40" i="15"/>
  <c r="B40" i="15"/>
  <c r="E40" i="15" s="1"/>
  <c r="T39" i="15"/>
  <c r="S39" i="15"/>
  <c r="R39" i="15"/>
  <c r="Q39" i="15"/>
  <c r="P39" i="15"/>
  <c r="E39" i="15"/>
  <c r="U39" i="15" s="1"/>
  <c r="U38" i="15"/>
  <c r="S38" i="15"/>
  <c r="R38" i="15"/>
  <c r="Q38" i="15"/>
  <c r="P38" i="15"/>
  <c r="E38" i="15"/>
  <c r="T38" i="15" s="1"/>
  <c r="T37" i="15"/>
  <c r="S37" i="15"/>
  <c r="R37" i="15"/>
  <c r="Q37" i="15"/>
  <c r="P37" i="15"/>
  <c r="E37" i="15"/>
  <c r="U37" i="15" s="1"/>
  <c r="S36" i="15"/>
  <c r="R36" i="15"/>
  <c r="Q36" i="15"/>
  <c r="P36" i="15"/>
  <c r="E36" i="15"/>
  <c r="U36" i="15" s="1"/>
  <c r="S35" i="15"/>
  <c r="R35" i="15"/>
  <c r="Q35" i="15"/>
  <c r="U35" i="15" s="1"/>
  <c r="P35" i="15"/>
  <c r="T35" i="15" s="1"/>
  <c r="E35" i="15"/>
  <c r="V33" i="15"/>
  <c r="S33" i="15"/>
  <c r="O33" i="15"/>
  <c r="N33" i="15"/>
  <c r="M33" i="15"/>
  <c r="L33" i="15"/>
  <c r="R33" i="15" s="1"/>
  <c r="K33" i="15"/>
  <c r="J33" i="15"/>
  <c r="I33" i="15"/>
  <c r="H33" i="15"/>
  <c r="G33" i="15"/>
  <c r="F33" i="15"/>
  <c r="C33" i="15"/>
  <c r="B33" i="15"/>
  <c r="E33" i="15" s="1"/>
  <c r="S32" i="15"/>
  <c r="R32" i="15"/>
  <c r="Q32" i="15"/>
  <c r="P32" i="15"/>
  <c r="T32" i="15" s="1"/>
  <c r="E32" i="15"/>
  <c r="V30" i="15"/>
  <c r="O30" i="15"/>
  <c r="N30" i="15"/>
  <c r="M30" i="15"/>
  <c r="S30" i="15" s="1"/>
  <c r="L30" i="15"/>
  <c r="R30" i="15" s="1"/>
  <c r="K30" i="15"/>
  <c r="J30" i="15"/>
  <c r="I30" i="15"/>
  <c r="H30" i="15"/>
  <c r="G30" i="15"/>
  <c r="F30" i="15"/>
  <c r="C30" i="15"/>
  <c r="B30" i="15"/>
  <c r="T29" i="15"/>
  <c r="S29" i="15"/>
  <c r="R29" i="15"/>
  <c r="Q29" i="15"/>
  <c r="P29" i="15"/>
  <c r="E29" i="15"/>
  <c r="U29" i="15" s="1"/>
  <c r="S28" i="15"/>
  <c r="R28" i="15"/>
  <c r="Q28" i="15"/>
  <c r="P28" i="15"/>
  <c r="E28" i="15"/>
  <c r="U27" i="15"/>
  <c r="T27" i="15"/>
  <c r="S27" i="15"/>
  <c r="R27" i="15"/>
  <c r="Q27" i="15"/>
  <c r="P27" i="15"/>
  <c r="E27" i="15"/>
  <c r="S26" i="15"/>
  <c r="R26" i="15"/>
  <c r="Q26" i="15"/>
  <c r="P26" i="15"/>
  <c r="E26" i="15"/>
  <c r="V24" i="15"/>
  <c r="R24" i="15"/>
  <c r="O24" i="15"/>
  <c r="N24" i="15"/>
  <c r="M24" i="15"/>
  <c r="S24" i="15" s="1"/>
  <c r="L24" i="15"/>
  <c r="K24" i="15"/>
  <c r="J24" i="15"/>
  <c r="I24" i="15"/>
  <c r="Q24" i="15" s="1"/>
  <c r="H24" i="15"/>
  <c r="G24" i="15"/>
  <c r="F24" i="15"/>
  <c r="E24" i="15"/>
  <c r="C24" i="15"/>
  <c r="B24" i="15"/>
  <c r="U23" i="15"/>
  <c r="T23" i="15"/>
  <c r="S23" i="15"/>
  <c r="R23" i="15"/>
  <c r="Q23" i="15"/>
  <c r="P23" i="15"/>
  <c r="E23" i="15"/>
  <c r="S22" i="15"/>
  <c r="R22" i="15"/>
  <c r="Q22" i="15"/>
  <c r="P22" i="15"/>
  <c r="E22" i="15"/>
  <c r="T21" i="15"/>
  <c r="S21" i="15"/>
  <c r="R21" i="15"/>
  <c r="Q21" i="15"/>
  <c r="P21" i="15"/>
  <c r="E21" i="15"/>
  <c r="U21" i="15" s="1"/>
  <c r="U20" i="15"/>
  <c r="S20" i="15"/>
  <c r="R20" i="15"/>
  <c r="Q20" i="15"/>
  <c r="P20" i="15"/>
  <c r="E20" i="15"/>
  <c r="T20" i="15" s="1"/>
  <c r="S19" i="15"/>
  <c r="R19" i="15"/>
  <c r="Q19" i="15"/>
  <c r="P19" i="15"/>
  <c r="E19" i="15"/>
  <c r="U19" i="15" s="1"/>
  <c r="U18" i="15"/>
  <c r="S18" i="15"/>
  <c r="R18" i="15"/>
  <c r="Q18" i="15"/>
  <c r="P18" i="15"/>
  <c r="E18" i="15"/>
  <c r="T18" i="15" s="1"/>
  <c r="T17" i="15"/>
  <c r="S17" i="15"/>
  <c r="R17" i="15"/>
  <c r="Q17" i="15"/>
  <c r="P17" i="15"/>
  <c r="E17" i="15"/>
  <c r="U17" i="15" s="1"/>
  <c r="V15" i="15"/>
  <c r="O15" i="15"/>
  <c r="N15" i="15"/>
  <c r="M15" i="15"/>
  <c r="S15" i="15" s="1"/>
  <c r="L15" i="15"/>
  <c r="K15" i="15"/>
  <c r="J15" i="15"/>
  <c r="I15" i="15"/>
  <c r="H15" i="15"/>
  <c r="G15" i="15"/>
  <c r="F15" i="15"/>
  <c r="C15" i="15"/>
  <c r="B15" i="15"/>
  <c r="E15" i="15" s="1"/>
  <c r="U14" i="15"/>
  <c r="S14" i="15"/>
  <c r="R14" i="15"/>
  <c r="Q14" i="15"/>
  <c r="P14" i="15"/>
  <c r="E14" i="15"/>
  <c r="T14" i="15" s="1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T9" i="15" s="1"/>
  <c r="S94" i="14"/>
  <c r="R94" i="14"/>
  <c r="Q94" i="14"/>
  <c r="P94" i="14"/>
  <c r="E94" i="14"/>
  <c r="T94" i="14" s="1"/>
  <c r="S93" i="14"/>
  <c r="R93" i="14"/>
  <c r="Q93" i="14"/>
  <c r="P93" i="14"/>
  <c r="E93" i="14"/>
  <c r="U92" i="14"/>
  <c r="S92" i="14"/>
  <c r="R92" i="14"/>
  <c r="Q92" i="14"/>
  <c r="P92" i="14"/>
  <c r="E92" i="14"/>
  <c r="T92" i="14" s="1"/>
  <c r="S91" i="14"/>
  <c r="R91" i="14"/>
  <c r="Q91" i="14"/>
  <c r="P91" i="14"/>
  <c r="E91" i="14"/>
  <c r="S90" i="14"/>
  <c r="R90" i="14"/>
  <c r="Q90" i="14"/>
  <c r="P90" i="14"/>
  <c r="E90" i="14"/>
  <c r="U90" i="14" s="1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S87" i="14"/>
  <c r="R87" i="14"/>
  <c r="Q87" i="14"/>
  <c r="P87" i="14"/>
  <c r="E87" i="14"/>
  <c r="V73" i="14"/>
  <c r="O73" i="14"/>
  <c r="N73" i="14"/>
  <c r="M73" i="14"/>
  <c r="S73" i="14" s="1"/>
  <c r="L73" i="14"/>
  <c r="R73" i="14" s="1"/>
  <c r="K73" i="14"/>
  <c r="J73" i="14"/>
  <c r="I73" i="14"/>
  <c r="H73" i="14"/>
  <c r="G73" i="14"/>
  <c r="F73" i="14"/>
  <c r="C73" i="14"/>
  <c r="E73" i="14" s="1"/>
  <c r="B73" i="14"/>
  <c r="V72" i="14"/>
  <c r="O72" i="14"/>
  <c r="N72" i="14"/>
  <c r="M72" i="14"/>
  <c r="S72" i="14" s="1"/>
  <c r="L72" i="14"/>
  <c r="K72" i="14"/>
  <c r="J72" i="14"/>
  <c r="I72" i="14"/>
  <c r="H72" i="14"/>
  <c r="G72" i="14"/>
  <c r="F72" i="14"/>
  <c r="C72" i="14"/>
  <c r="B72" i="14"/>
  <c r="V71" i="14"/>
  <c r="R71" i="14"/>
  <c r="O71" i="14"/>
  <c r="N71" i="14"/>
  <c r="M71" i="14"/>
  <c r="S71" i="14" s="1"/>
  <c r="L71" i="14"/>
  <c r="K71" i="14"/>
  <c r="J71" i="14"/>
  <c r="I71" i="14"/>
  <c r="H71" i="14"/>
  <c r="P71" i="14" s="1"/>
  <c r="G71" i="14"/>
  <c r="F71" i="14"/>
  <c r="C71" i="14"/>
  <c r="B71" i="14"/>
  <c r="E71" i="14" s="1"/>
  <c r="S70" i="14"/>
  <c r="R70" i="14"/>
  <c r="Q70" i="14"/>
  <c r="P70" i="14"/>
  <c r="E70" i="14"/>
  <c r="S69" i="14"/>
  <c r="R69" i="14"/>
  <c r="Q69" i="14"/>
  <c r="P69" i="14"/>
  <c r="E69" i="14"/>
  <c r="V67" i="14"/>
  <c r="O67" i="14"/>
  <c r="N67" i="14"/>
  <c r="M67" i="14"/>
  <c r="S67" i="14" s="1"/>
  <c r="L67" i="14"/>
  <c r="K67" i="14"/>
  <c r="J67" i="14"/>
  <c r="I67" i="14"/>
  <c r="H67" i="14"/>
  <c r="G67" i="14"/>
  <c r="F67" i="14"/>
  <c r="C67" i="14"/>
  <c r="B67" i="14"/>
  <c r="V66" i="14"/>
  <c r="R66" i="14"/>
  <c r="O66" i="14"/>
  <c r="N66" i="14"/>
  <c r="M66" i="14"/>
  <c r="S66" i="14" s="1"/>
  <c r="L66" i="14"/>
  <c r="K66" i="14"/>
  <c r="J66" i="14"/>
  <c r="I66" i="14"/>
  <c r="H66" i="14"/>
  <c r="P66" i="14" s="1"/>
  <c r="G66" i="14"/>
  <c r="F66" i="14"/>
  <c r="C66" i="14"/>
  <c r="E66" i="14" s="1"/>
  <c r="B66" i="14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U64" i="14" s="1"/>
  <c r="U63" i="14"/>
  <c r="S63" i="14"/>
  <c r="R63" i="14"/>
  <c r="Q63" i="14"/>
  <c r="P63" i="14"/>
  <c r="E63" i="14"/>
  <c r="T63" i="14" s="1"/>
  <c r="T62" i="14"/>
  <c r="S62" i="14"/>
  <c r="R62" i="14"/>
  <c r="Q62" i="14"/>
  <c r="P62" i="14"/>
  <c r="E62" i="14"/>
  <c r="U62" i="14" s="1"/>
  <c r="T61" i="14"/>
  <c r="S61" i="14"/>
  <c r="R61" i="14"/>
  <c r="Q61" i="14"/>
  <c r="P61" i="14"/>
  <c r="E61" i="14"/>
  <c r="U61" i="14" s="1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S56" i="14"/>
  <c r="R56" i="14"/>
  <c r="Q56" i="14"/>
  <c r="P56" i="14"/>
  <c r="E56" i="14"/>
  <c r="U56" i="14" s="1"/>
  <c r="S55" i="14"/>
  <c r="R55" i="14"/>
  <c r="Q55" i="14"/>
  <c r="P55" i="14"/>
  <c r="E55" i="14"/>
  <c r="V53" i="14"/>
  <c r="R53" i="14"/>
  <c r="O53" i="14"/>
  <c r="N53" i="14"/>
  <c r="M53" i="14"/>
  <c r="S53" i="14" s="1"/>
  <c r="L53" i="14"/>
  <c r="K53" i="14"/>
  <c r="J53" i="14"/>
  <c r="I53" i="14"/>
  <c r="H53" i="14"/>
  <c r="P53" i="14" s="1"/>
  <c r="G53" i="14"/>
  <c r="F53" i="14"/>
  <c r="C53" i="14"/>
  <c r="B53" i="14"/>
  <c r="S52" i="14"/>
  <c r="R52" i="14"/>
  <c r="Q52" i="14"/>
  <c r="P52" i="14"/>
  <c r="E52" i="14"/>
  <c r="T52" i="14" s="1"/>
  <c r="S51" i="14"/>
  <c r="R51" i="14"/>
  <c r="Q51" i="14"/>
  <c r="P51" i="14"/>
  <c r="E51" i="14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T46" i="14"/>
  <c r="S46" i="14"/>
  <c r="R46" i="14"/>
  <c r="Q46" i="14"/>
  <c r="P46" i="14"/>
  <c r="E46" i="14"/>
  <c r="U46" i="14" s="1"/>
  <c r="S45" i="14"/>
  <c r="R45" i="14"/>
  <c r="Q45" i="14"/>
  <c r="P45" i="14"/>
  <c r="E45" i="14"/>
  <c r="U44" i="14"/>
  <c r="T44" i="14"/>
  <c r="S44" i="14"/>
  <c r="R44" i="14"/>
  <c r="Q44" i="14"/>
  <c r="P44" i="14"/>
  <c r="E44" i="14"/>
  <c r="T43" i="14"/>
  <c r="S43" i="14"/>
  <c r="R43" i="14"/>
  <c r="Q43" i="14"/>
  <c r="P43" i="14"/>
  <c r="E43" i="14"/>
  <c r="T42" i="14"/>
  <c r="S42" i="14"/>
  <c r="R42" i="14"/>
  <c r="Q42" i="14"/>
  <c r="P42" i="14"/>
  <c r="E42" i="14"/>
  <c r="U42" i="14" s="1"/>
  <c r="V40" i="14"/>
  <c r="O40" i="14"/>
  <c r="N40" i="14"/>
  <c r="M40" i="14"/>
  <c r="S40" i="14" s="1"/>
  <c r="L40" i="14"/>
  <c r="R40" i="14" s="1"/>
  <c r="K40" i="14"/>
  <c r="J40" i="14"/>
  <c r="I40" i="14"/>
  <c r="H40" i="14"/>
  <c r="G40" i="14"/>
  <c r="F40" i="14"/>
  <c r="C40" i="14"/>
  <c r="B40" i="14"/>
  <c r="S39" i="14"/>
  <c r="R39" i="14"/>
  <c r="Q39" i="14"/>
  <c r="P39" i="14"/>
  <c r="E39" i="14"/>
  <c r="U39" i="14" s="1"/>
  <c r="T38" i="14"/>
  <c r="S38" i="14"/>
  <c r="R38" i="14"/>
  <c r="Q38" i="14"/>
  <c r="P38" i="14"/>
  <c r="E38" i="14"/>
  <c r="U38" i="14" s="1"/>
  <c r="S37" i="14"/>
  <c r="R37" i="14"/>
  <c r="Q37" i="14"/>
  <c r="P37" i="14"/>
  <c r="E37" i="14"/>
  <c r="T37" i="14" s="1"/>
  <c r="S36" i="14"/>
  <c r="R36" i="14"/>
  <c r="Q36" i="14"/>
  <c r="P36" i="14"/>
  <c r="E36" i="14"/>
  <c r="T36" i="14" s="1"/>
  <c r="S35" i="14"/>
  <c r="R35" i="14"/>
  <c r="Q35" i="14"/>
  <c r="P35" i="14"/>
  <c r="E35" i="14"/>
  <c r="V33" i="14"/>
  <c r="O33" i="14"/>
  <c r="N33" i="14"/>
  <c r="M33" i="14"/>
  <c r="S33" i="14" s="1"/>
  <c r="L33" i="14"/>
  <c r="K33" i="14"/>
  <c r="J33" i="14"/>
  <c r="I33" i="14"/>
  <c r="H33" i="14"/>
  <c r="G33" i="14"/>
  <c r="F33" i="14"/>
  <c r="C33" i="14"/>
  <c r="B33" i="14"/>
  <c r="E33" i="14" s="1"/>
  <c r="S32" i="14"/>
  <c r="R32" i="14"/>
  <c r="Q32" i="14"/>
  <c r="P32" i="14"/>
  <c r="E32" i="14"/>
  <c r="V30" i="14"/>
  <c r="O30" i="14"/>
  <c r="N30" i="14"/>
  <c r="M30" i="14"/>
  <c r="S30" i="14" s="1"/>
  <c r="L30" i="14"/>
  <c r="R30" i="14" s="1"/>
  <c r="K30" i="14"/>
  <c r="J30" i="14"/>
  <c r="I30" i="14"/>
  <c r="H30" i="14"/>
  <c r="G30" i="14"/>
  <c r="F30" i="14"/>
  <c r="C30" i="14"/>
  <c r="E30" i="14" s="1"/>
  <c r="B30" i="14"/>
  <c r="U29" i="14"/>
  <c r="S29" i="14"/>
  <c r="R29" i="14"/>
  <c r="Q29" i="14"/>
  <c r="P29" i="14"/>
  <c r="E29" i="14"/>
  <c r="T29" i="14" s="1"/>
  <c r="T28" i="14"/>
  <c r="S28" i="14"/>
  <c r="R28" i="14"/>
  <c r="Q28" i="14"/>
  <c r="P28" i="14"/>
  <c r="E28" i="14"/>
  <c r="U28" i="14" s="1"/>
  <c r="U27" i="14"/>
  <c r="S27" i="14"/>
  <c r="R27" i="14"/>
  <c r="Q27" i="14"/>
  <c r="P27" i="14"/>
  <c r="E27" i="14"/>
  <c r="T27" i="14" s="1"/>
  <c r="T26" i="14"/>
  <c r="S26" i="14"/>
  <c r="R26" i="14"/>
  <c r="Q26" i="14"/>
  <c r="P26" i="14"/>
  <c r="E26" i="14"/>
  <c r="U26" i="14" s="1"/>
  <c r="V24" i="14"/>
  <c r="R24" i="14"/>
  <c r="O24" i="14"/>
  <c r="N24" i="14"/>
  <c r="M24" i="14"/>
  <c r="S24" i="14" s="1"/>
  <c r="L24" i="14"/>
  <c r="K24" i="14"/>
  <c r="J24" i="14"/>
  <c r="I24" i="14"/>
  <c r="H24" i="14"/>
  <c r="G24" i="14"/>
  <c r="F24" i="14"/>
  <c r="C24" i="14"/>
  <c r="B24" i="14"/>
  <c r="E24" i="14" s="1"/>
  <c r="S23" i="14"/>
  <c r="R23" i="14"/>
  <c r="Q23" i="14"/>
  <c r="P23" i="14"/>
  <c r="E23" i="14"/>
  <c r="T23" i="14" s="1"/>
  <c r="S22" i="14"/>
  <c r="R22" i="14"/>
  <c r="Q22" i="14"/>
  <c r="P22" i="14"/>
  <c r="E22" i="14"/>
  <c r="T21" i="14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T19" i="14"/>
  <c r="S19" i="14"/>
  <c r="R19" i="14"/>
  <c r="Q19" i="14"/>
  <c r="P19" i="14"/>
  <c r="E19" i="14"/>
  <c r="U19" i="14" s="1"/>
  <c r="T18" i="14"/>
  <c r="S18" i="14"/>
  <c r="R18" i="14"/>
  <c r="Q18" i="14"/>
  <c r="P18" i="14"/>
  <c r="E18" i="14"/>
  <c r="U18" i="14" s="1"/>
  <c r="U17" i="14"/>
  <c r="S17" i="14"/>
  <c r="R17" i="14"/>
  <c r="Q17" i="14"/>
  <c r="P17" i="14"/>
  <c r="E17" i="14"/>
  <c r="T17" i="14" s="1"/>
  <c r="V15" i="14"/>
  <c r="O15" i="14"/>
  <c r="N15" i="14"/>
  <c r="M15" i="14"/>
  <c r="S15" i="14" s="1"/>
  <c r="L15" i="14"/>
  <c r="K15" i="14"/>
  <c r="J15" i="14"/>
  <c r="I15" i="14"/>
  <c r="H15" i="14"/>
  <c r="G15" i="14"/>
  <c r="F15" i="14"/>
  <c r="C15" i="14"/>
  <c r="B15" i="14"/>
  <c r="T14" i="14"/>
  <c r="S14" i="14"/>
  <c r="R14" i="14"/>
  <c r="Q14" i="14"/>
  <c r="P14" i="14"/>
  <c r="E14" i="14"/>
  <c r="U14" i="14" s="1"/>
  <c r="U13" i="14"/>
  <c r="S13" i="14"/>
  <c r="R13" i="14"/>
  <c r="Q13" i="14"/>
  <c r="P13" i="14"/>
  <c r="E13" i="14"/>
  <c r="T13" i="14" s="1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T11" i="14" s="1"/>
  <c r="S10" i="14"/>
  <c r="R10" i="14"/>
  <c r="Q10" i="14"/>
  <c r="P10" i="14"/>
  <c r="E10" i="14"/>
  <c r="U10" i="14" s="1"/>
  <c r="S9" i="14"/>
  <c r="R9" i="14"/>
  <c r="Q9" i="14"/>
  <c r="P9" i="14"/>
  <c r="E9" i="14"/>
  <c r="U94" i="13"/>
  <c r="T94" i="13"/>
  <c r="S94" i="13"/>
  <c r="R94" i="13"/>
  <c r="Q94" i="13"/>
  <c r="P94" i="13"/>
  <c r="E94" i="13"/>
  <c r="T93" i="13"/>
  <c r="S93" i="13"/>
  <c r="R93" i="13"/>
  <c r="Q93" i="13"/>
  <c r="P93" i="13"/>
  <c r="E93" i="13"/>
  <c r="U93" i="13" s="1"/>
  <c r="T92" i="13"/>
  <c r="S92" i="13"/>
  <c r="R92" i="13"/>
  <c r="Q92" i="13"/>
  <c r="P92" i="13"/>
  <c r="E92" i="13"/>
  <c r="U92" i="13" s="1"/>
  <c r="U91" i="13"/>
  <c r="S91" i="13"/>
  <c r="R91" i="13"/>
  <c r="Q91" i="13"/>
  <c r="P91" i="13"/>
  <c r="E91" i="13"/>
  <c r="T91" i="13" s="1"/>
  <c r="T90" i="13"/>
  <c r="S90" i="13"/>
  <c r="R90" i="13"/>
  <c r="Q90" i="13"/>
  <c r="P90" i="13"/>
  <c r="E90" i="13"/>
  <c r="U90" i="13" s="1"/>
  <c r="U89" i="13"/>
  <c r="S89" i="13"/>
  <c r="R89" i="13"/>
  <c r="Q89" i="13"/>
  <c r="P89" i="13"/>
  <c r="E89" i="13"/>
  <c r="T89" i="13" s="1"/>
  <c r="S88" i="13"/>
  <c r="R88" i="13"/>
  <c r="Q88" i="13"/>
  <c r="P88" i="13"/>
  <c r="E88" i="13"/>
  <c r="S87" i="13"/>
  <c r="R87" i="13"/>
  <c r="Q87" i="13"/>
  <c r="P87" i="13"/>
  <c r="E87" i="13"/>
  <c r="V73" i="13"/>
  <c r="O73" i="13"/>
  <c r="N73" i="13"/>
  <c r="M73" i="13"/>
  <c r="S73" i="13" s="1"/>
  <c r="L73" i="13"/>
  <c r="K73" i="13"/>
  <c r="J73" i="13"/>
  <c r="I73" i="13"/>
  <c r="H73" i="13"/>
  <c r="G73" i="13"/>
  <c r="F73" i="13"/>
  <c r="C73" i="13"/>
  <c r="B73" i="13"/>
  <c r="V72" i="13"/>
  <c r="O72" i="13"/>
  <c r="Q72" i="13" s="1"/>
  <c r="N72" i="13"/>
  <c r="M72" i="13"/>
  <c r="L72" i="13"/>
  <c r="K72" i="13"/>
  <c r="J72" i="13"/>
  <c r="I72" i="13"/>
  <c r="H72" i="13"/>
  <c r="G72" i="13"/>
  <c r="F72" i="13"/>
  <c r="C72" i="13"/>
  <c r="B72" i="13"/>
  <c r="E72" i="13" s="1"/>
  <c r="V71" i="13"/>
  <c r="O71" i="13"/>
  <c r="N71" i="13"/>
  <c r="M71" i="13"/>
  <c r="L71" i="13"/>
  <c r="K71" i="13"/>
  <c r="J71" i="13"/>
  <c r="I71" i="13"/>
  <c r="H71" i="13"/>
  <c r="G71" i="13"/>
  <c r="F71" i="13"/>
  <c r="C71" i="13"/>
  <c r="B71" i="13"/>
  <c r="E71" i="13" s="1"/>
  <c r="S70" i="13"/>
  <c r="R70" i="13"/>
  <c r="Q70" i="13"/>
  <c r="P70" i="13"/>
  <c r="E70" i="13"/>
  <c r="T70" i="13" s="1"/>
  <c r="S69" i="13"/>
  <c r="R69" i="13"/>
  <c r="Q69" i="13"/>
  <c r="P69" i="13"/>
  <c r="E69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V66" i="13"/>
  <c r="O66" i="13"/>
  <c r="N66" i="13"/>
  <c r="M66" i="13"/>
  <c r="S66" i="13" s="1"/>
  <c r="L66" i="13"/>
  <c r="R66" i="13" s="1"/>
  <c r="K66" i="13"/>
  <c r="J66" i="13"/>
  <c r="I66" i="13"/>
  <c r="H66" i="13"/>
  <c r="G66" i="13"/>
  <c r="F66" i="13"/>
  <c r="C66" i="13"/>
  <c r="B66" i="13"/>
  <c r="E66" i="13" s="1"/>
  <c r="U65" i="13"/>
  <c r="S65" i="13"/>
  <c r="R65" i="13"/>
  <c r="Q65" i="13"/>
  <c r="P65" i="13"/>
  <c r="E65" i="13"/>
  <c r="T65" i="13" s="1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R62" i="13"/>
  <c r="Q62" i="13"/>
  <c r="P62" i="13"/>
  <c r="E62" i="13"/>
  <c r="T61" i="13"/>
  <c r="S61" i="13"/>
  <c r="R61" i="13"/>
  <c r="Q61" i="13"/>
  <c r="P61" i="13"/>
  <c r="E61" i="13"/>
  <c r="U61" i="13" s="1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S56" i="13"/>
  <c r="R56" i="13"/>
  <c r="Q56" i="13"/>
  <c r="P56" i="13"/>
  <c r="E56" i="13"/>
  <c r="T56" i="13" s="1"/>
  <c r="S55" i="13"/>
  <c r="R55" i="13"/>
  <c r="Q55" i="13"/>
  <c r="P55" i="13"/>
  <c r="E55" i="13"/>
  <c r="V53" i="13"/>
  <c r="O53" i="13"/>
  <c r="N53" i="13"/>
  <c r="M53" i="13"/>
  <c r="L53" i="13"/>
  <c r="K53" i="13"/>
  <c r="J53" i="13"/>
  <c r="I53" i="13"/>
  <c r="H53" i="13"/>
  <c r="G53" i="13"/>
  <c r="F53" i="13"/>
  <c r="C53" i="13"/>
  <c r="B53" i="13"/>
  <c r="U52" i="13"/>
  <c r="S52" i="13"/>
  <c r="R52" i="13"/>
  <c r="Q52" i="13"/>
  <c r="P52" i="13"/>
  <c r="E52" i="13"/>
  <c r="T52" i="13" s="1"/>
  <c r="S51" i="13"/>
  <c r="R51" i="13"/>
  <c r="Q51" i="13"/>
  <c r="P51" i="13"/>
  <c r="E51" i="13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T46" i="13" s="1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S43" i="13"/>
  <c r="R43" i="13"/>
  <c r="Q43" i="13"/>
  <c r="P43" i="13"/>
  <c r="E43" i="13"/>
  <c r="T43" i="13" s="1"/>
  <c r="S42" i="13"/>
  <c r="R42" i="13"/>
  <c r="Q42" i="13"/>
  <c r="P42" i="13"/>
  <c r="E42" i="13"/>
  <c r="V40" i="13"/>
  <c r="R40" i="13"/>
  <c r="O40" i="13"/>
  <c r="N40" i="13"/>
  <c r="M40" i="13"/>
  <c r="S40" i="13" s="1"/>
  <c r="L40" i="13"/>
  <c r="K40" i="13"/>
  <c r="J40" i="13"/>
  <c r="I40" i="13"/>
  <c r="Q40" i="13" s="1"/>
  <c r="H40" i="13"/>
  <c r="G40" i="13"/>
  <c r="F40" i="13"/>
  <c r="C40" i="13"/>
  <c r="E40" i="13" s="1"/>
  <c r="B40" i="13"/>
  <c r="T39" i="13"/>
  <c r="S39" i="13"/>
  <c r="R39" i="13"/>
  <c r="Q39" i="13"/>
  <c r="P39" i="13"/>
  <c r="E39" i="13"/>
  <c r="U39" i="13" s="1"/>
  <c r="T38" i="13"/>
  <c r="S38" i="13"/>
  <c r="R38" i="13"/>
  <c r="Q38" i="13"/>
  <c r="P38" i="13"/>
  <c r="E38" i="13"/>
  <c r="U38" i="13" s="1"/>
  <c r="U37" i="13"/>
  <c r="S37" i="13"/>
  <c r="R37" i="13"/>
  <c r="Q37" i="13"/>
  <c r="P37" i="13"/>
  <c r="E37" i="13"/>
  <c r="T37" i="13" s="1"/>
  <c r="S36" i="13"/>
  <c r="R36" i="13"/>
  <c r="Q36" i="13"/>
  <c r="P36" i="13"/>
  <c r="E36" i="13"/>
  <c r="S35" i="13"/>
  <c r="R35" i="13"/>
  <c r="Q35" i="13"/>
  <c r="P35" i="13"/>
  <c r="E35" i="13"/>
  <c r="V33" i="13"/>
  <c r="O33" i="13"/>
  <c r="N33" i="13"/>
  <c r="M33" i="13"/>
  <c r="S33" i="13" s="1"/>
  <c r="L33" i="13"/>
  <c r="R33" i="13" s="1"/>
  <c r="K33" i="13"/>
  <c r="J33" i="13"/>
  <c r="I33" i="13"/>
  <c r="H33" i="13"/>
  <c r="G33" i="13"/>
  <c r="F33" i="13"/>
  <c r="C33" i="13"/>
  <c r="B33" i="13"/>
  <c r="E33" i="13" s="1"/>
  <c r="T32" i="13"/>
  <c r="S32" i="13"/>
  <c r="R32" i="13"/>
  <c r="Q32" i="13"/>
  <c r="P32" i="13"/>
  <c r="E32" i="13"/>
  <c r="V30" i="13"/>
  <c r="R30" i="13"/>
  <c r="O30" i="13"/>
  <c r="N30" i="13"/>
  <c r="M30" i="13"/>
  <c r="S30" i="13" s="1"/>
  <c r="L30" i="13"/>
  <c r="K30" i="13"/>
  <c r="J30" i="13"/>
  <c r="I30" i="13"/>
  <c r="H30" i="13"/>
  <c r="P30" i="13" s="1"/>
  <c r="G30" i="13"/>
  <c r="F30" i="13"/>
  <c r="E30" i="13"/>
  <c r="C30" i="13"/>
  <c r="B30" i="13"/>
  <c r="S29" i="13"/>
  <c r="R29" i="13"/>
  <c r="Q29" i="13"/>
  <c r="P29" i="13"/>
  <c r="E29" i="13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U26" i="13"/>
  <c r="S26" i="13"/>
  <c r="R26" i="13"/>
  <c r="Q26" i="13"/>
  <c r="P26" i="13"/>
  <c r="E26" i="13"/>
  <c r="T26" i="13" s="1"/>
  <c r="V24" i="13"/>
  <c r="O24" i="13"/>
  <c r="N24" i="13"/>
  <c r="M24" i="13"/>
  <c r="S24" i="13" s="1"/>
  <c r="L24" i="13"/>
  <c r="R24" i="13" s="1"/>
  <c r="K24" i="13"/>
  <c r="J24" i="13"/>
  <c r="I24" i="13"/>
  <c r="H24" i="13"/>
  <c r="G24" i="13"/>
  <c r="F24" i="13"/>
  <c r="C24" i="13"/>
  <c r="B24" i="13"/>
  <c r="E24" i="13" s="1"/>
  <c r="T23" i="13"/>
  <c r="S23" i="13"/>
  <c r="R23" i="13"/>
  <c r="Q23" i="13"/>
  <c r="P23" i="13"/>
  <c r="E23" i="13"/>
  <c r="U23" i="13" s="1"/>
  <c r="U22" i="13"/>
  <c r="S22" i="13"/>
  <c r="R22" i="13"/>
  <c r="Q22" i="13"/>
  <c r="P22" i="13"/>
  <c r="E22" i="13"/>
  <c r="T22" i="13" s="1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T20" i="13" s="1"/>
  <c r="S19" i="13"/>
  <c r="R19" i="13"/>
  <c r="Q19" i="13"/>
  <c r="P19" i="13"/>
  <c r="E19" i="13"/>
  <c r="S18" i="13"/>
  <c r="R18" i="13"/>
  <c r="Q18" i="13"/>
  <c r="P18" i="13"/>
  <c r="E18" i="13"/>
  <c r="U18" i="13" s="1"/>
  <c r="U17" i="13"/>
  <c r="T17" i="13"/>
  <c r="S17" i="13"/>
  <c r="R17" i="13"/>
  <c r="Q17" i="13"/>
  <c r="P17" i="13"/>
  <c r="E17" i="13"/>
  <c r="V15" i="13"/>
  <c r="O15" i="13"/>
  <c r="N15" i="13"/>
  <c r="M15" i="13"/>
  <c r="S15" i="13" s="1"/>
  <c r="L15" i="13"/>
  <c r="K15" i="13"/>
  <c r="J15" i="13"/>
  <c r="I15" i="13"/>
  <c r="H15" i="13"/>
  <c r="G15" i="13"/>
  <c r="F15" i="13"/>
  <c r="C15" i="13"/>
  <c r="B15" i="13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U12" i="13"/>
  <c r="T12" i="13"/>
  <c r="S12" i="13"/>
  <c r="R12" i="13"/>
  <c r="Q12" i="13"/>
  <c r="P12" i="13"/>
  <c r="E12" i="13"/>
  <c r="T11" i="13"/>
  <c r="S11" i="13"/>
  <c r="R11" i="13"/>
  <c r="Q11" i="13"/>
  <c r="P11" i="13"/>
  <c r="E11" i="13"/>
  <c r="U11" i="13" s="1"/>
  <c r="S10" i="13"/>
  <c r="R10" i="13"/>
  <c r="Q10" i="13"/>
  <c r="P10" i="13"/>
  <c r="E10" i="13"/>
  <c r="U10" i="13" s="1"/>
  <c r="S9" i="13"/>
  <c r="R9" i="13"/>
  <c r="Q9" i="13"/>
  <c r="P9" i="13"/>
  <c r="E9" i="13"/>
  <c r="T9" i="13" s="1"/>
  <c r="U94" i="12"/>
  <c r="S94" i="12"/>
  <c r="R94" i="12"/>
  <c r="Q94" i="12"/>
  <c r="P94" i="12"/>
  <c r="E94" i="12"/>
  <c r="T94" i="12" s="1"/>
  <c r="U93" i="12"/>
  <c r="T93" i="12"/>
  <c r="S93" i="12"/>
  <c r="R93" i="12"/>
  <c r="Q93" i="12"/>
  <c r="P93" i="12"/>
  <c r="E93" i="12"/>
  <c r="S92" i="12"/>
  <c r="R92" i="12"/>
  <c r="Q92" i="12"/>
  <c r="P92" i="12"/>
  <c r="E92" i="12"/>
  <c r="U92" i="12" s="1"/>
  <c r="U91" i="12"/>
  <c r="S91" i="12"/>
  <c r="R91" i="12"/>
  <c r="Q91" i="12"/>
  <c r="P91" i="12"/>
  <c r="E91" i="12"/>
  <c r="T91" i="12" s="1"/>
  <c r="T90" i="12"/>
  <c r="S90" i="12"/>
  <c r="R90" i="12"/>
  <c r="Q90" i="12"/>
  <c r="P90" i="12"/>
  <c r="E90" i="12"/>
  <c r="U90" i="12" s="1"/>
  <c r="T89" i="12"/>
  <c r="S89" i="12"/>
  <c r="R89" i="12"/>
  <c r="Q89" i="12"/>
  <c r="P89" i="12"/>
  <c r="E89" i="12"/>
  <c r="U89" i="12" s="1"/>
  <c r="U88" i="12"/>
  <c r="S88" i="12"/>
  <c r="R88" i="12"/>
  <c r="Q88" i="12"/>
  <c r="P88" i="12"/>
  <c r="E88" i="12"/>
  <c r="T88" i="12" s="1"/>
  <c r="S87" i="12"/>
  <c r="R87" i="12"/>
  <c r="Q87" i="12"/>
  <c r="P87" i="12"/>
  <c r="E87" i="12"/>
  <c r="U87" i="12" s="1"/>
  <c r="V73" i="12"/>
  <c r="O73" i="12"/>
  <c r="N73" i="12"/>
  <c r="R73" i="12" s="1"/>
  <c r="M73" i="12"/>
  <c r="L73" i="12"/>
  <c r="K73" i="12"/>
  <c r="J73" i="12"/>
  <c r="I73" i="12"/>
  <c r="H73" i="12"/>
  <c r="G73" i="12"/>
  <c r="F73" i="12"/>
  <c r="C73" i="12"/>
  <c r="B73" i="12"/>
  <c r="V72" i="12"/>
  <c r="R72" i="12"/>
  <c r="O72" i="12"/>
  <c r="N72" i="12"/>
  <c r="M72" i="12"/>
  <c r="S72" i="12" s="1"/>
  <c r="L72" i="12"/>
  <c r="K72" i="12"/>
  <c r="J72" i="12"/>
  <c r="I72" i="12"/>
  <c r="H72" i="12"/>
  <c r="G72" i="12"/>
  <c r="F72" i="12"/>
  <c r="C72" i="12"/>
  <c r="E72" i="12" s="1"/>
  <c r="B72" i="12"/>
  <c r="V71" i="12"/>
  <c r="O71" i="12"/>
  <c r="N71" i="12"/>
  <c r="M71" i="12"/>
  <c r="S71" i="12" s="1"/>
  <c r="L71" i="12"/>
  <c r="R71" i="12" s="1"/>
  <c r="K71" i="12"/>
  <c r="J71" i="12"/>
  <c r="I71" i="12"/>
  <c r="H71" i="12"/>
  <c r="G71" i="12"/>
  <c r="F71" i="12"/>
  <c r="C71" i="12"/>
  <c r="B71" i="12"/>
  <c r="S70" i="12"/>
  <c r="R70" i="12"/>
  <c r="Q70" i="12"/>
  <c r="P70" i="12"/>
  <c r="E70" i="12"/>
  <c r="U70" i="12" s="1"/>
  <c r="S69" i="12"/>
  <c r="R69" i="12"/>
  <c r="Q69" i="12"/>
  <c r="P69" i="12"/>
  <c r="E69" i="12"/>
  <c r="U69" i="12" s="1"/>
  <c r="V67" i="12"/>
  <c r="O67" i="12"/>
  <c r="N67" i="12"/>
  <c r="M67" i="12"/>
  <c r="S67" i="12" s="1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S66" i="12" s="1"/>
  <c r="L66" i="12"/>
  <c r="R66" i="12" s="1"/>
  <c r="K66" i="12"/>
  <c r="J66" i="12"/>
  <c r="I66" i="12"/>
  <c r="H66" i="12"/>
  <c r="G66" i="12"/>
  <c r="F66" i="12"/>
  <c r="C66" i="12"/>
  <c r="B66" i="12"/>
  <c r="S65" i="12"/>
  <c r="R65" i="12"/>
  <c r="Q65" i="12"/>
  <c r="P65" i="12"/>
  <c r="E65" i="12"/>
  <c r="T65" i="12" s="1"/>
  <c r="U64" i="12"/>
  <c r="T64" i="12"/>
  <c r="S64" i="12"/>
  <c r="R64" i="12"/>
  <c r="Q64" i="12"/>
  <c r="P64" i="12"/>
  <c r="E64" i="12"/>
  <c r="U63" i="12"/>
  <c r="T63" i="12"/>
  <c r="S63" i="12"/>
  <c r="R63" i="12"/>
  <c r="Q63" i="12"/>
  <c r="P63" i="12"/>
  <c r="E63" i="12"/>
  <c r="S62" i="12"/>
  <c r="R62" i="12"/>
  <c r="Q62" i="12"/>
  <c r="P62" i="12"/>
  <c r="E62" i="12"/>
  <c r="U62" i="12" s="1"/>
  <c r="S61" i="12"/>
  <c r="R61" i="12"/>
  <c r="Q61" i="12"/>
  <c r="P61" i="12"/>
  <c r="E61" i="12"/>
  <c r="U61" i="12" s="1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C59" i="12"/>
  <c r="B59" i="12"/>
  <c r="E59" i="12" s="1"/>
  <c r="S58" i="12"/>
  <c r="R58" i="12"/>
  <c r="Q58" i="12"/>
  <c r="P58" i="12"/>
  <c r="E58" i="12"/>
  <c r="S57" i="12"/>
  <c r="R57" i="12"/>
  <c r="Q57" i="12"/>
  <c r="P57" i="12"/>
  <c r="E57" i="12"/>
  <c r="T57" i="12" s="1"/>
  <c r="T56" i="12"/>
  <c r="S56" i="12"/>
  <c r="R56" i="12"/>
  <c r="Q56" i="12"/>
  <c r="P56" i="12"/>
  <c r="E56" i="12"/>
  <c r="U56" i="12" s="1"/>
  <c r="S55" i="12"/>
  <c r="R55" i="12"/>
  <c r="Q55" i="12"/>
  <c r="P55" i="12"/>
  <c r="E55" i="12"/>
  <c r="U55" i="12" s="1"/>
  <c r="V53" i="12"/>
  <c r="R53" i="12"/>
  <c r="O53" i="12"/>
  <c r="N53" i="12"/>
  <c r="M53" i="12"/>
  <c r="S53" i="12" s="1"/>
  <c r="L53" i="12"/>
  <c r="K53" i="12"/>
  <c r="J53" i="12"/>
  <c r="I53" i="12"/>
  <c r="H53" i="12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U48" i="12"/>
  <c r="T48" i="12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S45" i="12"/>
  <c r="R45" i="12"/>
  <c r="Q45" i="12"/>
  <c r="P45" i="12"/>
  <c r="E45" i="12"/>
  <c r="T45" i="12" s="1"/>
  <c r="S44" i="12"/>
  <c r="R44" i="12"/>
  <c r="Q44" i="12"/>
  <c r="P44" i="12"/>
  <c r="E44" i="12"/>
  <c r="U43" i="12"/>
  <c r="S43" i="12"/>
  <c r="R43" i="12"/>
  <c r="Q43" i="12"/>
  <c r="P43" i="12"/>
  <c r="E43" i="12"/>
  <c r="T43" i="12" s="1"/>
  <c r="T42" i="12"/>
  <c r="S42" i="12"/>
  <c r="R42" i="12"/>
  <c r="Q42" i="12"/>
  <c r="P42" i="12"/>
  <c r="E42" i="12"/>
  <c r="U42" i="12" s="1"/>
  <c r="V40" i="12"/>
  <c r="R40" i="12"/>
  <c r="O40" i="12"/>
  <c r="N40" i="12"/>
  <c r="M40" i="12"/>
  <c r="S40" i="12" s="1"/>
  <c r="L40" i="12"/>
  <c r="K40" i="12"/>
  <c r="J40" i="12"/>
  <c r="I40" i="12"/>
  <c r="H40" i="12"/>
  <c r="G40" i="12"/>
  <c r="F40" i="12"/>
  <c r="C40" i="12"/>
  <c r="B40" i="12"/>
  <c r="E40" i="12" s="1"/>
  <c r="U39" i="12"/>
  <c r="T39" i="12"/>
  <c r="S39" i="12"/>
  <c r="R39" i="12"/>
  <c r="Q39" i="12"/>
  <c r="P39" i="12"/>
  <c r="E39" i="12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T36" i="12"/>
  <c r="S36" i="12"/>
  <c r="R36" i="12"/>
  <c r="Q36" i="12"/>
  <c r="P36" i="12"/>
  <c r="E36" i="12"/>
  <c r="U36" i="12" s="1"/>
  <c r="S35" i="12"/>
  <c r="R35" i="12"/>
  <c r="Q35" i="12"/>
  <c r="P35" i="12"/>
  <c r="E35" i="12"/>
  <c r="U35" i="12" s="1"/>
  <c r="V33" i="12"/>
  <c r="O33" i="12"/>
  <c r="N33" i="12"/>
  <c r="M33" i="12"/>
  <c r="L33" i="12"/>
  <c r="K33" i="12"/>
  <c r="J33" i="12"/>
  <c r="I33" i="12"/>
  <c r="H33" i="12"/>
  <c r="P33" i="12" s="1"/>
  <c r="G33" i="12"/>
  <c r="F33" i="12"/>
  <c r="C33" i="12"/>
  <c r="B33" i="12"/>
  <c r="S32" i="12"/>
  <c r="R32" i="12"/>
  <c r="Q32" i="12"/>
  <c r="U32" i="12" s="1"/>
  <c r="P32" i="12"/>
  <c r="E32" i="12"/>
  <c r="T32" i="12" s="1"/>
  <c r="V30" i="12"/>
  <c r="O30" i="12"/>
  <c r="S30" i="12" s="1"/>
  <c r="N30" i="12"/>
  <c r="M30" i="12"/>
  <c r="L30" i="12"/>
  <c r="R30" i="12" s="1"/>
  <c r="K30" i="12"/>
  <c r="J30" i="12"/>
  <c r="I30" i="12"/>
  <c r="H30" i="12"/>
  <c r="P30" i="12" s="1"/>
  <c r="G30" i="12"/>
  <c r="F30" i="12"/>
  <c r="C30" i="12"/>
  <c r="B30" i="12"/>
  <c r="E30" i="12" s="1"/>
  <c r="S29" i="12"/>
  <c r="R29" i="12"/>
  <c r="Q29" i="12"/>
  <c r="P29" i="12"/>
  <c r="E29" i="12"/>
  <c r="U29" i="12" s="1"/>
  <c r="S28" i="12"/>
  <c r="R28" i="12"/>
  <c r="Q28" i="12"/>
  <c r="P28" i="12"/>
  <c r="E28" i="12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V24" i="12"/>
  <c r="R24" i="12"/>
  <c r="O24" i="12"/>
  <c r="N24" i="12"/>
  <c r="M24" i="12"/>
  <c r="S24" i="12" s="1"/>
  <c r="L24" i="12"/>
  <c r="K24" i="12"/>
  <c r="J24" i="12"/>
  <c r="I24" i="12"/>
  <c r="Q24" i="12" s="1"/>
  <c r="H24" i="12"/>
  <c r="G24" i="12"/>
  <c r="F24" i="12"/>
  <c r="E24" i="12"/>
  <c r="C24" i="12"/>
  <c r="B24" i="12"/>
  <c r="U23" i="12"/>
  <c r="T23" i="12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T21" i="12" s="1"/>
  <c r="U20" i="12"/>
  <c r="T20" i="12"/>
  <c r="S20" i="12"/>
  <c r="R20" i="12"/>
  <c r="Q20" i="12"/>
  <c r="P20" i="12"/>
  <c r="E20" i="12"/>
  <c r="T19" i="12"/>
  <c r="S19" i="12"/>
  <c r="R19" i="12"/>
  <c r="Q19" i="12"/>
  <c r="U19" i="12" s="1"/>
  <c r="P19" i="12"/>
  <c r="E19" i="12"/>
  <c r="S18" i="12"/>
  <c r="R18" i="12"/>
  <c r="Q18" i="12"/>
  <c r="P18" i="12"/>
  <c r="E18" i="12"/>
  <c r="S17" i="12"/>
  <c r="R17" i="12"/>
  <c r="Q17" i="12"/>
  <c r="P17" i="12"/>
  <c r="E17" i="12"/>
  <c r="U17" i="12" s="1"/>
  <c r="V15" i="12"/>
  <c r="O15" i="12"/>
  <c r="N15" i="12"/>
  <c r="M15" i="12"/>
  <c r="S15" i="12" s="1"/>
  <c r="L15" i="12"/>
  <c r="K15" i="12"/>
  <c r="J15" i="12"/>
  <c r="I15" i="12"/>
  <c r="Q15" i="12" s="1"/>
  <c r="H15" i="12"/>
  <c r="G15" i="12"/>
  <c r="F15" i="12"/>
  <c r="C15" i="12"/>
  <c r="E15" i="12" s="1"/>
  <c r="B15" i="12"/>
  <c r="S14" i="12"/>
  <c r="R14" i="12"/>
  <c r="Q14" i="12"/>
  <c r="P14" i="12"/>
  <c r="E14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U11" i="12"/>
  <c r="T11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U9" i="12" s="1"/>
  <c r="S94" i="11"/>
  <c r="R94" i="11"/>
  <c r="Q94" i="11"/>
  <c r="P94" i="11"/>
  <c r="E94" i="11"/>
  <c r="U94" i="11" s="1"/>
  <c r="U93" i="11"/>
  <c r="T93" i="11"/>
  <c r="S93" i="11"/>
  <c r="R93" i="11"/>
  <c r="Q93" i="11"/>
  <c r="P93" i="11"/>
  <c r="E93" i="1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U90" i="11" s="1"/>
  <c r="S89" i="11"/>
  <c r="R89" i="11"/>
  <c r="Q89" i="11"/>
  <c r="P89" i="11"/>
  <c r="E89" i="11"/>
  <c r="U89" i="11" s="1"/>
  <c r="S88" i="11"/>
  <c r="R88" i="11"/>
  <c r="Q88" i="11"/>
  <c r="P88" i="11"/>
  <c r="E88" i="11"/>
  <c r="S87" i="11"/>
  <c r="R87" i="11"/>
  <c r="Q87" i="11"/>
  <c r="P87" i="11"/>
  <c r="E87" i="11"/>
  <c r="T87" i="11" s="1"/>
  <c r="V73" i="11"/>
  <c r="O73" i="11"/>
  <c r="N73" i="11"/>
  <c r="M73" i="11"/>
  <c r="L73" i="11"/>
  <c r="K73" i="11"/>
  <c r="J73" i="11"/>
  <c r="I73" i="11"/>
  <c r="H73" i="11"/>
  <c r="G73" i="11"/>
  <c r="F73" i="11"/>
  <c r="C73" i="11"/>
  <c r="E73" i="11" s="1"/>
  <c r="B73" i="11"/>
  <c r="V72" i="11"/>
  <c r="S72" i="11"/>
  <c r="R72" i="11"/>
  <c r="O72" i="11"/>
  <c r="N72" i="11"/>
  <c r="M72" i="11"/>
  <c r="L72" i="11"/>
  <c r="K72" i="11"/>
  <c r="J72" i="11"/>
  <c r="I72" i="11"/>
  <c r="Q72" i="11" s="1"/>
  <c r="H72" i="11"/>
  <c r="G72" i="11"/>
  <c r="F72" i="11"/>
  <c r="C72" i="11"/>
  <c r="B72" i="11"/>
  <c r="V71" i="11"/>
  <c r="O71" i="11"/>
  <c r="N71" i="11"/>
  <c r="M71" i="11"/>
  <c r="S71" i="11" s="1"/>
  <c r="L71" i="11"/>
  <c r="R71" i="11" s="1"/>
  <c r="K71" i="11"/>
  <c r="J71" i="11"/>
  <c r="I71" i="11"/>
  <c r="H71" i="11"/>
  <c r="G71" i="11"/>
  <c r="F71" i="11"/>
  <c r="C71" i="11"/>
  <c r="B71" i="11"/>
  <c r="T70" i="11"/>
  <c r="S70" i="11"/>
  <c r="R70" i="11"/>
  <c r="Q70" i="11"/>
  <c r="P70" i="11"/>
  <c r="E70" i="11"/>
  <c r="U70" i="11" s="1"/>
  <c r="S69" i="11"/>
  <c r="R69" i="11"/>
  <c r="Q69" i="11"/>
  <c r="P69" i="11"/>
  <c r="E69" i="11"/>
  <c r="V67" i="11"/>
  <c r="O67" i="11"/>
  <c r="N67" i="11"/>
  <c r="M67" i="11"/>
  <c r="L67" i="11"/>
  <c r="R67" i="11" s="1"/>
  <c r="K67" i="11"/>
  <c r="J67" i="11"/>
  <c r="I67" i="11"/>
  <c r="H67" i="11"/>
  <c r="G67" i="11"/>
  <c r="F67" i="11"/>
  <c r="C67" i="11"/>
  <c r="B67" i="11"/>
  <c r="V66" i="11"/>
  <c r="O66" i="11"/>
  <c r="N66" i="11"/>
  <c r="M66" i="11"/>
  <c r="S66" i="11" s="1"/>
  <c r="L66" i="11"/>
  <c r="R66" i="11" s="1"/>
  <c r="K66" i="11"/>
  <c r="J66" i="11"/>
  <c r="I66" i="11"/>
  <c r="H66" i="11"/>
  <c r="G66" i="11"/>
  <c r="F66" i="11"/>
  <c r="C66" i="11"/>
  <c r="B66" i="11"/>
  <c r="E66" i="11" s="1"/>
  <c r="U65" i="11"/>
  <c r="T65" i="11"/>
  <c r="S65" i="11"/>
  <c r="R65" i="11"/>
  <c r="Q65" i="11"/>
  <c r="P65" i="11"/>
  <c r="E65" i="11"/>
  <c r="T64" i="11"/>
  <c r="S64" i="11"/>
  <c r="R64" i="11"/>
  <c r="Q64" i="11"/>
  <c r="P64" i="11"/>
  <c r="E64" i="11"/>
  <c r="U64" i="11" s="1"/>
  <c r="T63" i="1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U61" i="11"/>
  <c r="S61" i="11"/>
  <c r="R61" i="11"/>
  <c r="Q61" i="11"/>
  <c r="P61" i="11"/>
  <c r="E61" i="11"/>
  <c r="T61" i="11" s="1"/>
  <c r="V59" i="11"/>
  <c r="S59" i="11"/>
  <c r="O59" i="11"/>
  <c r="N59" i="11"/>
  <c r="M59" i="11"/>
  <c r="L59" i="11"/>
  <c r="R59" i="11" s="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U56" i="11"/>
  <c r="T56" i="11"/>
  <c r="S56" i="11"/>
  <c r="R56" i="11"/>
  <c r="Q56" i="11"/>
  <c r="P56" i="11"/>
  <c r="E56" i="11"/>
  <c r="S55" i="11"/>
  <c r="R55" i="11"/>
  <c r="Q55" i="11"/>
  <c r="P55" i="11"/>
  <c r="E55" i="11"/>
  <c r="V53" i="11"/>
  <c r="O53" i="11"/>
  <c r="N53" i="11"/>
  <c r="M53" i="11"/>
  <c r="S53" i="11" s="1"/>
  <c r="L53" i="11"/>
  <c r="R53" i="11" s="1"/>
  <c r="K53" i="11"/>
  <c r="J53" i="11"/>
  <c r="I53" i="11"/>
  <c r="H53" i="11"/>
  <c r="G53" i="11"/>
  <c r="F53" i="11"/>
  <c r="C53" i="11"/>
  <c r="B53" i="11"/>
  <c r="E53" i="11" s="1"/>
  <c r="U52" i="11"/>
  <c r="S52" i="11"/>
  <c r="R52" i="11"/>
  <c r="Q52" i="11"/>
  <c r="P52" i="11"/>
  <c r="E52" i="11"/>
  <c r="T52" i="11" s="1"/>
  <c r="S51" i="11"/>
  <c r="R51" i="11"/>
  <c r="Q51" i="11"/>
  <c r="P51" i="11"/>
  <c r="E51" i="11"/>
  <c r="S50" i="11"/>
  <c r="R50" i="11"/>
  <c r="Q50" i="11"/>
  <c r="P50" i="11"/>
  <c r="E50" i="11"/>
  <c r="T50" i="11" s="1"/>
  <c r="S49" i="11"/>
  <c r="R49" i="11"/>
  <c r="Q49" i="11"/>
  <c r="P49" i="11"/>
  <c r="E49" i="11"/>
  <c r="U48" i="11"/>
  <c r="S48" i="11"/>
  <c r="R48" i="11"/>
  <c r="Q48" i="11"/>
  <c r="P48" i="11"/>
  <c r="E48" i="11"/>
  <c r="T48" i="11" s="1"/>
  <c r="T47" i="1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U45" i="11" s="1"/>
  <c r="S44" i="11"/>
  <c r="R44" i="11"/>
  <c r="Q44" i="11"/>
  <c r="P44" i="11"/>
  <c r="E44" i="11"/>
  <c r="S43" i="11"/>
  <c r="R43" i="11"/>
  <c r="Q43" i="11"/>
  <c r="P43" i="11"/>
  <c r="E43" i="11"/>
  <c r="S42" i="11"/>
  <c r="R42" i="11"/>
  <c r="Q42" i="11"/>
  <c r="P42" i="11"/>
  <c r="E42" i="11"/>
  <c r="T42" i="11" s="1"/>
  <c r="V40" i="11"/>
  <c r="O40" i="11"/>
  <c r="N40" i="11"/>
  <c r="M40" i="11"/>
  <c r="S40" i="11" s="1"/>
  <c r="L40" i="11"/>
  <c r="R40" i="11" s="1"/>
  <c r="K40" i="11"/>
  <c r="J40" i="11"/>
  <c r="I40" i="11"/>
  <c r="H40" i="11"/>
  <c r="G40" i="11"/>
  <c r="F40" i="11"/>
  <c r="C40" i="11"/>
  <c r="B40" i="11"/>
  <c r="S39" i="11"/>
  <c r="R39" i="11"/>
  <c r="Q39" i="11"/>
  <c r="P39" i="11"/>
  <c r="E39" i="11"/>
  <c r="S38" i="11"/>
  <c r="R38" i="11"/>
  <c r="Q38" i="11"/>
  <c r="P38" i="11"/>
  <c r="E38" i="11"/>
  <c r="T38" i="11" s="1"/>
  <c r="S37" i="11"/>
  <c r="R37" i="11"/>
  <c r="Q37" i="11"/>
  <c r="P37" i="11"/>
  <c r="E37" i="11"/>
  <c r="S36" i="11"/>
  <c r="R36" i="11"/>
  <c r="Q36" i="11"/>
  <c r="U36" i="11" s="1"/>
  <c r="P36" i="11"/>
  <c r="E36" i="11"/>
  <c r="T36" i="11" s="1"/>
  <c r="T35" i="11"/>
  <c r="S35" i="11"/>
  <c r="R35" i="11"/>
  <c r="Q35" i="11"/>
  <c r="P35" i="11"/>
  <c r="E35" i="11"/>
  <c r="U35" i="11" s="1"/>
  <c r="V33" i="11"/>
  <c r="R33" i="11"/>
  <c r="O33" i="11"/>
  <c r="N33" i="11"/>
  <c r="M33" i="11"/>
  <c r="S33" i="11" s="1"/>
  <c r="L33" i="11"/>
  <c r="K33" i="11"/>
  <c r="J33" i="11"/>
  <c r="I33" i="11"/>
  <c r="H33" i="11"/>
  <c r="G33" i="11"/>
  <c r="F33" i="11"/>
  <c r="C33" i="11"/>
  <c r="B33" i="11"/>
  <c r="E33" i="11" s="1"/>
  <c r="U32" i="11"/>
  <c r="T32" i="11"/>
  <c r="S32" i="11"/>
  <c r="R32" i="11"/>
  <c r="Q32" i="11"/>
  <c r="P32" i="11"/>
  <c r="E32" i="11"/>
  <c r="V30" i="11"/>
  <c r="S30" i="11"/>
  <c r="R30" i="11"/>
  <c r="O30" i="11"/>
  <c r="N30" i="11"/>
  <c r="M30" i="11"/>
  <c r="L30" i="11"/>
  <c r="K30" i="11"/>
  <c r="J30" i="11"/>
  <c r="I30" i="11"/>
  <c r="Q30" i="11" s="1"/>
  <c r="H30" i="11"/>
  <c r="G30" i="11"/>
  <c r="F30" i="11"/>
  <c r="C30" i="11"/>
  <c r="B30" i="11"/>
  <c r="S29" i="11"/>
  <c r="R29" i="11"/>
  <c r="Q29" i="11"/>
  <c r="P29" i="11"/>
  <c r="E29" i="11"/>
  <c r="U29" i="11" s="1"/>
  <c r="S28" i="11"/>
  <c r="R28" i="11"/>
  <c r="Q28" i="11"/>
  <c r="P28" i="11"/>
  <c r="E28" i="11"/>
  <c r="T27" i="11"/>
  <c r="S27" i="11"/>
  <c r="R27" i="11"/>
  <c r="Q27" i="11"/>
  <c r="P27" i="11"/>
  <c r="E27" i="11"/>
  <c r="U27" i="11" s="1"/>
  <c r="S26" i="11"/>
  <c r="R26" i="11"/>
  <c r="Q26" i="11"/>
  <c r="P26" i="11"/>
  <c r="E26" i="11"/>
  <c r="U26" i="11" s="1"/>
  <c r="V24" i="11"/>
  <c r="O24" i="11"/>
  <c r="N24" i="11"/>
  <c r="M24" i="11"/>
  <c r="S24" i="11" s="1"/>
  <c r="L24" i="11"/>
  <c r="R24" i="11" s="1"/>
  <c r="K24" i="11"/>
  <c r="J24" i="11"/>
  <c r="I24" i="11"/>
  <c r="H24" i="11"/>
  <c r="G24" i="11"/>
  <c r="F24" i="11"/>
  <c r="C24" i="11"/>
  <c r="B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U21" i="11"/>
  <c r="T21" i="11"/>
  <c r="S21" i="11"/>
  <c r="R21" i="11"/>
  <c r="Q21" i="1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T18" i="11" s="1"/>
  <c r="U17" i="11"/>
  <c r="T17" i="11"/>
  <c r="S17" i="11"/>
  <c r="R17" i="11"/>
  <c r="Q17" i="11"/>
  <c r="P17" i="11"/>
  <c r="E17" i="11"/>
  <c r="V15" i="11"/>
  <c r="O15" i="11"/>
  <c r="S15" i="11" s="1"/>
  <c r="N15" i="11"/>
  <c r="M15" i="11"/>
  <c r="L15" i="11"/>
  <c r="R15" i="11" s="1"/>
  <c r="K15" i="11"/>
  <c r="J15" i="11"/>
  <c r="I15" i="11"/>
  <c r="H15" i="11"/>
  <c r="G15" i="11"/>
  <c r="F15" i="11"/>
  <c r="C15" i="11"/>
  <c r="B15" i="11"/>
  <c r="E15" i="11" s="1"/>
  <c r="S14" i="11"/>
  <c r="R14" i="11"/>
  <c r="Q14" i="11"/>
  <c r="P14" i="11"/>
  <c r="E14" i="11"/>
  <c r="T14" i="11" s="1"/>
  <c r="S13" i="11"/>
  <c r="R13" i="11"/>
  <c r="Q13" i="11"/>
  <c r="P13" i="11"/>
  <c r="E13" i="11"/>
  <c r="U13" i="11" s="1"/>
  <c r="U12" i="11"/>
  <c r="T12" i="1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S94" i="10"/>
  <c r="R94" i="10"/>
  <c r="Q94" i="10"/>
  <c r="P94" i="10"/>
  <c r="E94" i="10"/>
  <c r="U94" i="10" s="1"/>
  <c r="S93" i="10"/>
  <c r="R93" i="10"/>
  <c r="Q93" i="10"/>
  <c r="P93" i="10"/>
  <c r="E93" i="10"/>
  <c r="S92" i="10"/>
  <c r="R92" i="10"/>
  <c r="Q92" i="10"/>
  <c r="P92" i="10"/>
  <c r="E92" i="10"/>
  <c r="T92" i="10" s="1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T87" i="10"/>
  <c r="S87" i="10"/>
  <c r="R87" i="10"/>
  <c r="Q87" i="10"/>
  <c r="P87" i="10"/>
  <c r="E87" i="10"/>
  <c r="U87" i="10" s="1"/>
  <c r="V73" i="10"/>
  <c r="O73" i="10"/>
  <c r="N73" i="10"/>
  <c r="M73" i="10"/>
  <c r="L73" i="10"/>
  <c r="K73" i="10"/>
  <c r="J73" i="10"/>
  <c r="I73" i="10"/>
  <c r="H73" i="10"/>
  <c r="G73" i="10"/>
  <c r="F73" i="10"/>
  <c r="C73" i="10"/>
  <c r="B73" i="10"/>
  <c r="V72" i="10"/>
  <c r="O72" i="10"/>
  <c r="N72" i="10"/>
  <c r="M72" i="10"/>
  <c r="S72" i="10" s="1"/>
  <c r="L72" i="10"/>
  <c r="R72" i="10" s="1"/>
  <c r="K72" i="10"/>
  <c r="J72" i="10"/>
  <c r="I72" i="10"/>
  <c r="H72" i="10"/>
  <c r="P72" i="10" s="1"/>
  <c r="G72" i="10"/>
  <c r="F72" i="10"/>
  <c r="E72" i="10"/>
  <c r="C72" i="10"/>
  <c r="B72" i="10"/>
  <c r="V71" i="10"/>
  <c r="O71" i="10"/>
  <c r="S71" i="10" s="1"/>
  <c r="N71" i="10"/>
  <c r="M71" i="10"/>
  <c r="L71" i="10"/>
  <c r="R71" i="10" s="1"/>
  <c r="K71" i="10"/>
  <c r="J71" i="10"/>
  <c r="I71" i="10"/>
  <c r="H71" i="10"/>
  <c r="G71" i="10"/>
  <c r="F71" i="10"/>
  <c r="C71" i="10"/>
  <c r="B71" i="10"/>
  <c r="E71" i="10" s="1"/>
  <c r="S70" i="10"/>
  <c r="R70" i="10"/>
  <c r="Q70" i="10"/>
  <c r="P70" i="10"/>
  <c r="E70" i="10"/>
  <c r="T70" i="10" s="1"/>
  <c r="S69" i="10"/>
  <c r="R69" i="10"/>
  <c r="Q69" i="10"/>
  <c r="U69" i="10" s="1"/>
  <c r="P69" i="10"/>
  <c r="T69" i="10" s="1"/>
  <c r="E69" i="10"/>
  <c r="V67" i="10"/>
  <c r="O67" i="10"/>
  <c r="S67" i="10" s="1"/>
  <c r="N67" i="10"/>
  <c r="M67" i="10"/>
  <c r="L67" i="10"/>
  <c r="K67" i="10"/>
  <c r="J67" i="10"/>
  <c r="I67" i="10"/>
  <c r="H67" i="10"/>
  <c r="G67" i="10"/>
  <c r="F67" i="10"/>
  <c r="C67" i="10"/>
  <c r="B67" i="10"/>
  <c r="V66" i="10"/>
  <c r="O66" i="10"/>
  <c r="N66" i="10"/>
  <c r="M66" i="10"/>
  <c r="S66" i="10" s="1"/>
  <c r="L66" i="10"/>
  <c r="R66" i="10" s="1"/>
  <c r="K66" i="10"/>
  <c r="J66" i="10"/>
  <c r="I66" i="10"/>
  <c r="H66" i="10"/>
  <c r="G66" i="10"/>
  <c r="F66" i="10"/>
  <c r="E66" i="10"/>
  <c r="C66" i="10"/>
  <c r="B66" i="10"/>
  <c r="U65" i="10"/>
  <c r="T65" i="10"/>
  <c r="S65" i="10"/>
  <c r="R65" i="10"/>
  <c r="Q65" i="10"/>
  <c r="P65" i="10"/>
  <c r="E65" i="10"/>
  <c r="S64" i="10"/>
  <c r="R64" i="10"/>
  <c r="Q64" i="10"/>
  <c r="P64" i="10"/>
  <c r="E64" i="10"/>
  <c r="S63" i="10"/>
  <c r="R63" i="10"/>
  <c r="Q63" i="10"/>
  <c r="P63" i="10"/>
  <c r="E63" i="10"/>
  <c r="T63" i="10" s="1"/>
  <c r="U62" i="10"/>
  <c r="S62" i="10"/>
  <c r="R62" i="10"/>
  <c r="Q62" i="10"/>
  <c r="P62" i="10"/>
  <c r="E62" i="10"/>
  <c r="T62" i="10" s="1"/>
  <c r="U61" i="10"/>
  <c r="T61" i="10"/>
  <c r="S61" i="10"/>
  <c r="R61" i="10"/>
  <c r="Q61" i="10"/>
  <c r="P61" i="10"/>
  <c r="E61" i="10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E59" i="10" s="1"/>
  <c r="S58" i="10"/>
  <c r="R58" i="10"/>
  <c r="Q58" i="10"/>
  <c r="P58" i="10"/>
  <c r="E58" i="10"/>
  <c r="T58" i="10" s="1"/>
  <c r="S57" i="10"/>
  <c r="R57" i="10"/>
  <c r="Q57" i="10"/>
  <c r="P57" i="10"/>
  <c r="E57" i="10"/>
  <c r="S56" i="10"/>
  <c r="R56" i="10"/>
  <c r="Q56" i="10"/>
  <c r="P56" i="10"/>
  <c r="E56" i="10"/>
  <c r="U56" i="10" s="1"/>
  <c r="S55" i="10"/>
  <c r="R55" i="10"/>
  <c r="Q55" i="10"/>
  <c r="P55" i="10"/>
  <c r="E55" i="10"/>
  <c r="U55" i="10" s="1"/>
  <c r="V53" i="10"/>
  <c r="O53" i="10"/>
  <c r="N53" i="10"/>
  <c r="M53" i="10"/>
  <c r="L53" i="10"/>
  <c r="K53" i="10"/>
  <c r="J53" i="10"/>
  <c r="I53" i="10"/>
  <c r="H53" i="10"/>
  <c r="G53" i="10"/>
  <c r="F53" i="10"/>
  <c r="C53" i="10"/>
  <c r="E53" i="10" s="1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S50" i="10"/>
  <c r="R50" i="10"/>
  <c r="Q50" i="10"/>
  <c r="P50" i="10"/>
  <c r="E50" i="10"/>
  <c r="U49" i="10"/>
  <c r="S49" i="10"/>
  <c r="R49" i="10"/>
  <c r="Q49" i="10"/>
  <c r="P49" i="10"/>
  <c r="E49" i="10"/>
  <c r="T49" i="10" s="1"/>
  <c r="S48" i="10"/>
  <c r="R48" i="10"/>
  <c r="Q48" i="10"/>
  <c r="P48" i="10"/>
  <c r="E48" i="10"/>
  <c r="S47" i="10"/>
  <c r="R47" i="10"/>
  <c r="Q47" i="10"/>
  <c r="P47" i="10"/>
  <c r="E47" i="10"/>
  <c r="T47" i="10" s="1"/>
  <c r="S46" i="10"/>
  <c r="R46" i="10"/>
  <c r="Q46" i="10"/>
  <c r="P46" i="10"/>
  <c r="E46" i="10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S42" i="10"/>
  <c r="R42" i="10"/>
  <c r="Q42" i="10"/>
  <c r="P42" i="10"/>
  <c r="E42" i="10"/>
  <c r="V40" i="10"/>
  <c r="O40" i="10"/>
  <c r="N40" i="10"/>
  <c r="M40" i="10"/>
  <c r="S40" i="10" s="1"/>
  <c r="L40" i="10"/>
  <c r="R40" i="10" s="1"/>
  <c r="K40" i="10"/>
  <c r="J40" i="10"/>
  <c r="I40" i="10"/>
  <c r="H40" i="10"/>
  <c r="G40" i="10"/>
  <c r="F40" i="10"/>
  <c r="C40" i="10"/>
  <c r="B40" i="10"/>
  <c r="S39" i="10"/>
  <c r="R39" i="10"/>
  <c r="Q39" i="10"/>
  <c r="P39" i="10"/>
  <c r="E39" i="10"/>
  <c r="U39" i="10" s="1"/>
  <c r="U38" i="10"/>
  <c r="T38" i="10"/>
  <c r="S38" i="10"/>
  <c r="R38" i="10"/>
  <c r="Q38" i="10"/>
  <c r="P38" i="10"/>
  <c r="E38" i="10"/>
  <c r="S37" i="10"/>
  <c r="R37" i="10"/>
  <c r="Q37" i="10"/>
  <c r="P37" i="10"/>
  <c r="E37" i="10"/>
  <c r="U37" i="10" s="1"/>
  <c r="S36" i="10"/>
  <c r="R36" i="10"/>
  <c r="Q36" i="10"/>
  <c r="P36" i="10"/>
  <c r="E36" i="10"/>
  <c r="S35" i="10"/>
  <c r="R35" i="10"/>
  <c r="Q35" i="10"/>
  <c r="P35" i="10"/>
  <c r="E35" i="10"/>
  <c r="U35" i="10" s="1"/>
  <c r="V33" i="10"/>
  <c r="O33" i="10"/>
  <c r="N33" i="10"/>
  <c r="M33" i="10"/>
  <c r="L33" i="10"/>
  <c r="R33" i="10" s="1"/>
  <c r="K33" i="10"/>
  <c r="J33" i="10"/>
  <c r="I33" i="10"/>
  <c r="H33" i="10"/>
  <c r="G33" i="10"/>
  <c r="F33" i="10"/>
  <c r="C33" i="10"/>
  <c r="B33" i="10"/>
  <c r="S32" i="10"/>
  <c r="R32" i="10"/>
  <c r="Q32" i="10"/>
  <c r="P32" i="10"/>
  <c r="E32" i="10"/>
  <c r="V30" i="10"/>
  <c r="Q30" i="10"/>
  <c r="O30" i="10"/>
  <c r="N30" i="10"/>
  <c r="M30" i="10"/>
  <c r="S30" i="10" s="1"/>
  <c r="L30" i="10"/>
  <c r="R30" i="10" s="1"/>
  <c r="K30" i="10"/>
  <c r="J30" i="10"/>
  <c r="I30" i="10"/>
  <c r="H30" i="10"/>
  <c r="P30" i="10" s="1"/>
  <c r="G30" i="10"/>
  <c r="F30" i="10"/>
  <c r="C30" i="10"/>
  <c r="B30" i="10"/>
  <c r="E30" i="10" s="1"/>
  <c r="S29" i="10"/>
  <c r="R29" i="10"/>
  <c r="Q29" i="10"/>
  <c r="P29" i="10"/>
  <c r="E29" i="10"/>
  <c r="U29" i="10" s="1"/>
  <c r="S28" i="10"/>
  <c r="R28" i="10"/>
  <c r="Q28" i="10"/>
  <c r="P28" i="10"/>
  <c r="E28" i="10"/>
  <c r="S27" i="10"/>
  <c r="R27" i="10"/>
  <c r="Q27" i="10"/>
  <c r="P27" i="10"/>
  <c r="E27" i="10"/>
  <c r="T26" i="10"/>
  <c r="S26" i="10"/>
  <c r="R26" i="10"/>
  <c r="Q26" i="10"/>
  <c r="P26" i="10"/>
  <c r="E26" i="10"/>
  <c r="U26" i="10" s="1"/>
  <c r="V24" i="10"/>
  <c r="O24" i="10"/>
  <c r="N24" i="10"/>
  <c r="M24" i="10"/>
  <c r="S24" i="10" s="1"/>
  <c r="L24" i="10"/>
  <c r="R24" i="10" s="1"/>
  <c r="K24" i="10"/>
  <c r="J24" i="10"/>
  <c r="I24" i="10"/>
  <c r="H24" i="10"/>
  <c r="G24" i="10"/>
  <c r="F24" i="10"/>
  <c r="C24" i="10"/>
  <c r="B24" i="10"/>
  <c r="E24" i="10" s="1"/>
  <c r="S23" i="10"/>
  <c r="R23" i="10"/>
  <c r="Q23" i="10"/>
  <c r="P23" i="10"/>
  <c r="E23" i="10"/>
  <c r="U22" i="10"/>
  <c r="S22" i="10"/>
  <c r="R22" i="10"/>
  <c r="Q22" i="10"/>
  <c r="P22" i="10"/>
  <c r="E22" i="10"/>
  <c r="T22" i="10" s="1"/>
  <c r="U21" i="10"/>
  <c r="T21" i="10"/>
  <c r="S21" i="10"/>
  <c r="R21" i="10"/>
  <c r="Q21" i="10"/>
  <c r="P21" i="10"/>
  <c r="E21" i="10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U17" i="10"/>
  <c r="S17" i="10"/>
  <c r="R17" i="10"/>
  <c r="Q17" i="10"/>
  <c r="P17" i="10"/>
  <c r="E17" i="10"/>
  <c r="T17" i="10" s="1"/>
  <c r="V15" i="10"/>
  <c r="R15" i="10"/>
  <c r="O15" i="10"/>
  <c r="N15" i="10"/>
  <c r="M15" i="10"/>
  <c r="L15" i="10"/>
  <c r="K15" i="10"/>
  <c r="J15" i="10"/>
  <c r="I15" i="10"/>
  <c r="Q15" i="10" s="1"/>
  <c r="H15" i="10"/>
  <c r="G15" i="10"/>
  <c r="F15" i="10"/>
  <c r="C15" i="10"/>
  <c r="B15" i="10"/>
  <c r="E15" i="10" s="1"/>
  <c r="S14" i="10"/>
  <c r="R14" i="10"/>
  <c r="Q14" i="10"/>
  <c r="P14" i="10"/>
  <c r="E14" i="10"/>
  <c r="U14" i="10" s="1"/>
  <c r="U13" i="10"/>
  <c r="S13" i="10"/>
  <c r="R13" i="10"/>
  <c r="Q13" i="10"/>
  <c r="P13" i="10"/>
  <c r="E13" i="10"/>
  <c r="T13" i="10" s="1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P10" i="10"/>
  <c r="E10" i="10"/>
  <c r="U9" i="10"/>
  <c r="T9" i="10"/>
  <c r="S9" i="10"/>
  <c r="R9" i="10"/>
  <c r="Q9" i="10"/>
  <c r="P9" i="10"/>
  <c r="E9" i="10"/>
  <c r="S94" i="9"/>
  <c r="R94" i="9"/>
  <c r="Q94" i="9"/>
  <c r="P94" i="9"/>
  <c r="E94" i="9"/>
  <c r="U94" i="9" s="1"/>
  <c r="S93" i="9"/>
  <c r="R93" i="9"/>
  <c r="Q93" i="9"/>
  <c r="P93" i="9"/>
  <c r="E93" i="9"/>
  <c r="U93" i="9" s="1"/>
  <c r="U92" i="9"/>
  <c r="S92" i="9"/>
  <c r="R92" i="9"/>
  <c r="Q92" i="9"/>
  <c r="P92" i="9"/>
  <c r="E92" i="9"/>
  <c r="T92" i="9" s="1"/>
  <c r="U91" i="9"/>
  <c r="T91" i="9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U88" i="9"/>
  <c r="S88" i="9"/>
  <c r="R88" i="9"/>
  <c r="Q88" i="9"/>
  <c r="P88" i="9"/>
  <c r="E88" i="9"/>
  <c r="T88" i="9" s="1"/>
  <c r="U87" i="9"/>
  <c r="T87" i="9"/>
  <c r="S87" i="9"/>
  <c r="R87" i="9"/>
  <c r="Q87" i="9"/>
  <c r="P87" i="9"/>
  <c r="E87" i="9"/>
  <c r="V73" i="9"/>
  <c r="O73" i="9"/>
  <c r="N73" i="9"/>
  <c r="R73" i="9" s="1"/>
  <c r="M73" i="9"/>
  <c r="S73" i="9" s="1"/>
  <c r="L73" i="9"/>
  <c r="K73" i="9"/>
  <c r="J73" i="9"/>
  <c r="I73" i="9"/>
  <c r="H73" i="9"/>
  <c r="G73" i="9"/>
  <c r="F73" i="9"/>
  <c r="C73" i="9"/>
  <c r="B73" i="9"/>
  <c r="V72" i="9"/>
  <c r="O72" i="9"/>
  <c r="N72" i="9"/>
  <c r="M72" i="9"/>
  <c r="S72" i="9" s="1"/>
  <c r="L72" i="9"/>
  <c r="R72" i="9" s="1"/>
  <c r="K72" i="9"/>
  <c r="J72" i="9"/>
  <c r="I72" i="9"/>
  <c r="H72" i="9"/>
  <c r="P72" i="9" s="1"/>
  <c r="G72" i="9"/>
  <c r="F72" i="9"/>
  <c r="C72" i="9"/>
  <c r="B72" i="9"/>
  <c r="V71" i="9"/>
  <c r="S71" i="9"/>
  <c r="O71" i="9"/>
  <c r="N71" i="9"/>
  <c r="M71" i="9"/>
  <c r="L71" i="9"/>
  <c r="R71" i="9" s="1"/>
  <c r="K71" i="9"/>
  <c r="J71" i="9"/>
  <c r="I71" i="9"/>
  <c r="H71" i="9"/>
  <c r="G71" i="9"/>
  <c r="F71" i="9"/>
  <c r="C71" i="9"/>
  <c r="B71" i="9"/>
  <c r="E71" i="9" s="1"/>
  <c r="U70" i="9"/>
  <c r="T70" i="9"/>
  <c r="S70" i="9"/>
  <c r="R70" i="9"/>
  <c r="Q70" i="9"/>
  <c r="P70" i="9"/>
  <c r="E70" i="9"/>
  <c r="S69" i="9"/>
  <c r="R69" i="9"/>
  <c r="Q69" i="9"/>
  <c r="P69" i="9"/>
  <c r="E69" i="9"/>
  <c r="T69" i="9" s="1"/>
  <c r="V67" i="9"/>
  <c r="O67" i="9"/>
  <c r="N67" i="9"/>
  <c r="M67" i="9"/>
  <c r="S67" i="9" s="1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S66" i="9" s="1"/>
  <c r="L66" i="9"/>
  <c r="R66" i="9" s="1"/>
  <c r="K66" i="9"/>
  <c r="J66" i="9"/>
  <c r="I66" i="9"/>
  <c r="H66" i="9"/>
  <c r="G66" i="9"/>
  <c r="F66" i="9"/>
  <c r="C66" i="9"/>
  <c r="E66" i="9" s="1"/>
  <c r="B66" i="9"/>
  <c r="S65" i="9"/>
  <c r="R65" i="9"/>
  <c r="Q65" i="9"/>
  <c r="P65" i="9"/>
  <c r="E65" i="9"/>
  <c r="S64" i="9"/>
  <c r="R64" i="9"/>
  <c r="Q64" i="9"/>
  <c r="P64" i="9"/>
  <c r="E64" i="9"/>
  <c r="S63" i="9"/>
  <c r="R63" i="9"/>
  <c r="Q63" i="9"/>
  <c r="P63" i="9"/>
  <c r="E63" i="9"/>
  <c r="U63" i="9" s="1"/>
  <c r="U62" i="9"/>
  <c r="S62" i="9"/>
  <c r="R62" i="9"/>
  <c r="Q62" i="9"/>
  <c r="P62" i="9"/>
  <c r="E62" i="9"/>
  <c r="T62" i="9" s="1"/>
  <c r="S61" i="9"/>
  <c r="R61" i="9"/>
  <c r="Q61" i="9"/>
  <c r="P61" i="9"/>
  <c r="E61" i="9"/>
  <c r="T61" i="9" s="1"/>
  <c r="V59" i="9"/>
  <c r="R59" i="9"/>
  <c r="O59" i="9"/>
  <c r="N59" i="9"/>
  <c r="M59" i="9"/>
  <c r="S59" i="9" s="1"/>
  <c r="L59" i="9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S56" i="9"/>
  <c r="R56" i="9"/>
  <c r="Q56" i="9"/>
  <c r="P56" i="9"/>
  <c r="E56" i="9"/>
  <c r="U55" i="9"/>
  <c r="T55" i="9"/>
  <c r="S55" i="9"/>
  <c r="R55" i="9"/>
  <c r="Q55" i="9"/>
  <c r="P55" i="9"/>
  <c r="E55" i="9"/>
  <c r="V53" i="9"/>
  <c r="O53" i="9"/>
  <c r="N53" i="9"/>
  <c r="M53" i="9"/>
  <c r="S53" i="9" s="1"/>
  <c r="L53" i="9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U51" i="9"/>
  <c r="S51" i="9"/>
  <c r="R51" i="9"/>
  <c r="Q51" i="9"/>
  <c r="P51" i="9"/>
  <c r="T51" i="9" s="1"/>
  <c r="E51" i="9"/>
  <c r="T50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T47" i="9"/>
  <c r="S47" i="9"/>
  <c r="R47" i="9"/>
  <c r="Q47" i="9"/>
  <c r="P47" i="9"/>
  <c r="E47" i="9"/>
  <c r="U47" i="9" s="1"/>
  <c r="T46" i="9"/>
  <c r="S46" i="9"/>
  <c r="R46" i="9"/>
  <c r="Q46" i="9"/>
  <c r="P46" i="9"/>
  <c r="E46" i="9"/>
  <c r="U46" i="9" s="1"/>
  <c r="S45" i="9"/>
  <c r="R45" i="9"/>
  <c r="Q45" i="9"/>
  <c r="P45" i="9"/>
  <c r="E45" i="9"/>
  <c r="U45" i="9" s="1"/>
  <c r="S44" i="9"/>
  <c r="R44" i="9"/>
  <c r="Q44" i="9"/>
  <c r="P44" i="9"/>
  <c r="E44" i="9"/>
  <c r="S43" i="9"/>
  <c r="R43" i="9"/>
  <c r="Q43" i="9"/>
  <c r="P43" i="9"/>
  <c r="E43" i="9"/>
  <c r="U42" i="9"/>
  <c r="S42" i="9"/>
  <c r="R42" i="9"/>
  <c r="Q42" i="9"/>
  <c r="P42" i="9"/>
  <c r="E42" i="9"/>
  <c r="T42" i="9" s="1"/>
  <c r="V40" i="9"/>
  <c r="S40" i="9"/>
  <c r="O40" i="9"/>
  <c r="N40" i="9"/>
  <c r="R40" i="9" s="1"/>
  <c r="M40" i="9"/>
  <c r="L40" i="9"/>
  <c r="K40" i="9"/>
  <c r="J40" i="9"/>
  <c r="I40" i="9"/>
  <c r="Q40" i="9" s="1"/>
  <c r="H40" i="9"/>
  <c r="G40" i="9"/>
  <c r="F40" i="9"/>
  <c r="C40" i="9"/>
  <c r="B40" i="9"/>
  <c r="S39" i="9"/>
  <c r="R39" i="9"/>
  <c r="Q39" i="9"/>
  <c r="P39" i="9"/>
  <c r="E39" i="9"/>
  <c r="S38" i="9"/>
  <c r="R38" i="9"/>
  <c r="Q38" i="9"/>
  <c r="U38" i="9" s="1"/>
  <c r="P38" i="9"/>
  <c r="T38" i="9" s="1"/>
  <c r="E38" i="9"/>
  <c r="S37" i="9"/>
  <c r="R37" i="9"/>
  <c r="Q37" i="9"/>
  <c r="P37" i="9"/>
  <c r="E37" i="9"/>
  <c r="U37" i="9" s="1"/>
  <c r="S36" i="9"/>
  <c r="R36" i="9"/>
  <c r="Q36" i="9"/>
  <c r="P36" i="9"/>
  <c r="E36" i="9"/>
  <c r="U35" i="9"/>
  <c r="T35" i="9"/>
  <c r="S35" i="9"/>
  <c r="R35" i="9"/>
  <c r="Q35" i="9"/>
  <c r="P35" i="9"/>
  <c r="E35" i="9"/>
  <c r="V33" i="9"/>
  <c r="O33" i="9"/>
  <c r="N33" i="9"/>
  <c r="M33" i="9"/>
  <c r="S33" i="9" s="1"/>
  <c r="L33" i="9"/>
  <c r="R33" i="9" s="1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V30" i="9"/>
  <c r="O30" i="9"/>
  <c r="N30" i="9"/>
  <c r="M30" i="9"/>
  <c r="S30" i="9" s="1"/>
  <c r="L30" i="9"/>
  <c r="R30" i="9" s="1"/>
  <c r="K30" i="9"/>
  <c r="J30" i="9"/>
  <c r="I30" i="9"/>
  <c r="H30" i="9"/>
  <c r="G30" i="9"/>
  <c r="F30" i="9"/>
  <c r="C30" i="9"/>
  <c r="E30" i="9" s="1"/>
  <c r="B30" i="9"/>
  <c r="S29" i="9"/>
  <c r="R29" i="9"/>
  <c r="Q29" i="9"/>
  <c r="P29" i="9"/>
  <c r="E29" i="9"/>
  <c r="U29" i="9" s="1"/>
  <c r="S28" i="9"/>
  <c r="R28" i="9"/>
  <c r="Q28" i="9"/>
  <c r="P28" i="9"/>
  <c r="E28" i="9"/>
  <c r="S27" i="9"/>
  <c r="R27" i="9"/>
  <c r="Q27" i="9"/>
  <c r="P27" i="9"/>
  <c r="E27" i="9"/>
  <c r="U26" i="9"/>
  <c r="T26" i="9"/>
  <c r="S26" i="9"/>
  <c r="R26" i="9"/>
  <c r="Q26" i="9"/>
  <c r="P26" i="9"/>
  <c r="E26" i="9"/>
  <c r="V24" i="9"/>
  <c r="S24" i="9"/>
  <c r="O24" i="9"/>
  <c r="N24" i="9"/>
  <c r="M24" i="9"/>
  <c r="L24" i="9"/>
  <c r="R24" i="9" s="1"/>
  <c r="K24" i="9"/>
  <c r="J24" i="9"/>
  <c r="I24" i="9"/>
  <c r="Q24" i="9" s="1"/>
  <c r="H24" i="9"/>
  <c r="G24" i="9"/>
  <c r="F24" i="9"/>
  <c r="C24" i="9"/>
  <c r="B24" i="9"/>
  <c r="T23" i="9"/>
  <c r="S23" i="9"/>
  <c r="R23" i="9"/>
  <c r="Q23" i="9"/>
  <c r="P23" i="9"/>
  <c r="E23" i="9"/>
  <c r="U23" i="9" s="1"/>
  <c r="S22" i="9"/>
  <c r="R22" i="9"/>
  <c r="Q22" i="9"/>
  <c r="P22" i="9"/>
  <c r="E22" i="9"/>
  <c r="S21" i="9"/>
  <c r="R21" i="9"/>
  <c r="Q21" i="9"/>
  <c r="P21" i="9"/>
  <c r="E21" i="9"/>
  <c r="U21" i="9" s="1"/>
  <c r="S20" i="9"/>
  <c r="R20" i="9"/>
  <c r="Q20" i="9"/>
  <c r="P20" i="9"/>
  <c r="E20" i="9"/>
  <c r="T19" i="9"/>
  <c r="S19" i="9"/>
  <c r="R19" i="9"/>
  <c r="Q19" i="9"/>
  <c r="P19" i="9"/>
  <c r="E19" i="9"/>
  <c r="U19" i="9" s="1"/>
  <c r="S18" i="9"/>
  <c r="R18" i="9"/>
  <c r="Q18" i="9"/>
  <c r="P18" i="9"/>
  <c r="E18" i="9"/>
  <c r="T17" i="9"/>
  <c r="S17" i="9"/>
  <c r="R17" i="9"/>
  <c r="Q17" i="9"/>
  <c r="P17" i="9"/>
  <c r="E17" i="9"/>
  <c r="U17" i="9" s="1"/>
  <c r="V15" i="9"/>
  <c r="Q15" i="9"/>
  <c r="O15" i="9"/>
  <c r="N15" i="9"/>
  <c r="M15" i="9"/>
  <c r="S15" i="9" s="1"/>
  <c r="L15" i="9"/>
  <c r="R15" i="9" s="1"/>
  <c r="K15" i="9"/>
  <c r="J15" i="9"/>
  <c r="I15" i="9"/>
  <c r="H15" i="9"/>
  <c r="P15" i="9" s="1"/>
  <c r="G15" i="9"/>
  <c r="F15" i="9"/>
  <c r="C15" i="9"/>
  <c r="E15" i="9" s="1"/>
  <c r="B15" i="9"/>
  <c r="S14" i="9"/>
  <c r="R14" i="9"/>
  <c r="Q14" i="9"/>
  <c r="P14" i="9"/>
  <c r="E14" i="9"/>
  <c r="U14" i="9" s="1"/>
  <c r="T13" i="9"/>
  <c r="S13" i="9"/>
  <c r="R13" i="9"/>
  <c r="Q13" i="9"/>
  <c r="P13" i="9"/>
  <c r="E13" i="9"/>
  <c r="U13" i="9" s="1"/>
  <c r="S12" i="9"/>
  <c r="R12" i="9"/>
  <c r="Q12" i="9"/>
  <c r="P12" i="9"/>
  <c r="E12" i="9"/>
  <c r="U11" i="9"/>
  <c r="S11" i="9"/>
  <c r="R11" i="9"/>
  <c r="Q11" i="9"/>
  <c r="P11" i="9"/>
  <c r="E11" i="9"/>
  <c r="T11" i="9" s="1"/>
  <c r="S10" i="9"/>
  <c r="R10" i="9"/>
  <c r="Q10" i="9"/>
  <c r="U10" i="9" s="1"/>
  <c r="P10" i="9"/>
  <c r="T10" i="9" s="1"/>
  <c r="E10" i="9"/>
  <c r="S9" i="9"/>
  <c r="R9" i="9"/>
  <c r="Q9" i="9"/>
  <c r="P9" i="9"/>
  <c r="E9" i="9"/>
  <c r="T9" i="9" s="1"/>
  <c r="S94" i="8"/>
  <c r="R94" i="8"/>
  <c r="Q94" i="8"/>
  <c r="P94" i="8"/>
  <c r="E94" i="8"/>
  <c r="U93" i="8"/>
  <c r="S93" i="8"/>
  <c r="R93" i="8"/>
  <c r="Q93" i="8"/>
  <c r="P93" i="8"/>
  <c r="E93" i="8"/>
  <c r="T93" i="8" s="1"/>
  <c r="U92" i="8"/>
  <c r="T92" i="8"/>
  <c r="S92" i="8"/>
  <c r="R92" i="8"/>
  <c r="Q92" i="8"/>
  <c r="P92" i="8"/>
  <c r="E92" i="8"/>
  <c r="S91" i="8"/>
  <c r="R91" i="8"/>
  <c r="Q91" i="8"/>
  <c r="P91" i="8"/>
  <c r="E91" i="8"/>
  <c r="U91" i="8" s="1"/>
  <c r="S90" i="8"/>
  <c r="R90" i="8"/>
  <c r="Q90" i="8"/>
  <c r="P90" i="8"/>
  <c r="E90" i="8"/>
  <c r="U89" i="8"/>
  <c r="S89" i="8"/>
  <c r="R89" i="8"/>
  <c r="Q89" i="8"/>
  <c r="P89" i="8"/>
  <c r="E89" i="8"/>
  <c r="T89" i="8" s="1"/>
  <c r="U88" i="8"/>
  <c r="T88" i="8"/>
  <c r="S88" i="8"/>
  <c r="R88" i="8"/>
  <c r="Q88" i="8"/>
  <c r="P88" i="8"/>
  <c r="E88" i="8"/>
  <c r="S87" i="8"/>
  <c r="R87" i="8"/>
  <c r="Q87" i="8"/>
  <c r="P87" i="8"/>
  <c r="E87" i="8"/>
  <c r="V73" i="8"/>
  <c r="O73" i="8"/>
  <c r="N73" i="8"/>
  <c r="M73" i="8"/>
  <c r="S73" i="8" s="1"/>
  <c r="L73" i="8"/>
  <c r="K73" i="8"/>
  <c r="J73" i="8"/>
  <c r="I73" i="8"/>
  <c r="H73" i="8"/>
  <c r="G73" i="8"/>
  <c r="F73" i="8"/>
  <c r="C73" i="8"/>
  <c r="B73" i="8"/>
  <c r="V72" i="8"/>
  <c r="S72" i="8"/>
  <c r="O72" i="8"/>
  <c r="N72" i="8"/>
  <c r="M72" i="8"/>
  <c r="L72" i="8"/>
  <c r="R72" i="8" s="1"/>
  <c r="K72" i="8"/>
  <c r="J72" i="8"/>
  <c r="I72" i="8"/>
  <c r="H72" i="8"/>
  <c r="G72" i="8"/>
  <c r="F72" i="8"/>
  <c r="C72" i="8"/>
  <c r="B72" i="8"/>
  <c r="E72" i="8" s="1"/>
  <c r="V71" i="8"/>
  <c r="O71" i="8"/>
  <c r="N71" i="8"/>
  <c r="M71" i="8"/>
  <c r="S71" i="8" s="1"/>
  <c r="L71" i="8"/>
  <c r="K71" i="8"/>
  <c r="J71" i="8"/>
  <c r="I71" i="8"/>
  <c r="Q71" i="8" s="1"/>
  <c r="H71" i="8"/>
  <c r="G71" i="8"/>
  <c r="F71" i="8"/>
  <c r="C71" i="8"/>
  <c r="B71" i="8"/>
  <c r="E71" i="8" s="1"/>
  <c r="U70" i="8"/>
  <c r="S70" i="8"/>
  <c r="R70" i="8"/>
  <c r="Q70" i="8"/>
  <c r="P70" i="8"/>
  <c r="E70" i="8"/>
  <c r="T70" i="8" s="1"/>
  <c r="S69" i="8"/>
  <c r="R69" i="8"/>
  <c r="Q69" i="8"/>
  <c r="P69" i="8"/>
  <c r="E69" i="8"/>
  <c r="V67" i="8"/>
  <c r="O67" i="8"/>
  <c r="N67" i="8"/>
  <c r="M67" i="8"/>
  <c r="S67" i="8" s="1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S66" i="8" s="1"/>
  <c r="L66" i="8"/>
  <c r="R66" i="8" s="1"/>
  <c r="K66" i="8"/>
  <c r="J66" i="8"/>
  <c r="I66" i="8"/>
  <c r="H66" i="8"/>
  <c r="G66" i="8"/>
  <c r="F66" i="8"/>
  <c r="C66" i="8"/>
  <c r="B66" i="8"/>
  <c r="E66" i="8" s="1"/>
  <c r="S65" i="8"/>
  <c r="R65" i="8"/>
  <c r="Q65" i="8"/>
  <c r="P65" i="8"/>
  <c r="E65" i="8"/>
  <c r="U64" i="8"/>
  <c r="S64" i="8"/>
  <c r="R64" i="8"/>
  <c r="Q64" i="8"/>
  <c r="P64" i="8"/>
  <c r="E64" i="8"/>
  <c r="T64" i="8" s="1"/>
  <c r="U63" i="8"/>
  <c r="T63" i="8"/>
  <c r="S63" i="8"/>
  <c r="R63" i="8"/>
  <c r="Q63" i="8"/>
  <c r="P63" i="8"/>
  <c r="E63" i="8"/>
  <c r="S62" i="8"/>
  <c r="R62" i="8"/>
  <c r="Q62" i="8"/>
  <c r="P62" i="8"/>
  <c r="E62" i="8"/>
  <c r="S61" i="8"/>
  <c r="R61" i="8"/>
  <c r="Q61" i="8"/>
  <c r="P61" i="8"/>
  <c r="E61" i="8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E59" i="8" s="1"/>
  <c r="B59" i="8"/>
  <c r="S58" i="8"/>
  <c r="R58" i="8"/>
  <c r="Q58" i="8"/>
  <c r="P58" i="8"/>
  <c r="E58" i="8"/>
  <c r="U58" i="8" s="1"/>
  <c r="S57" i="8"/>
  <c r="R57" i="8"/>
  <c r="Q57" i="8"/>
  <c r="P57" i="8"/>
  <c r="E57" i="8"/>
  <c r="U56" i="8"/>
  <c r="S56" i="8"/>
  <c r="R56" i="8"/>
  <c r="Q56" i="8"/>
  <c r="P56" i="8"/>
  <c r="E56" i="8"/>
  <c r="T56" i="8" s="1"/>
  <c r="U55" i="8"/>
  <c r="T55" i="8"/>
  <c r="S55" i="8"/>
  <c r="R55" i="8"/>
  <c r="Q55" i="8"/>
  <c r="P55" i="8"/>
  <c r="E55" i="8"/>
  <c r="V53" i="8"/>
  <c r="O53" i="8"/>
  <c r="N53" i="8"/>
  <c r="M53" i="8"/>
  <c r="S53" i="8" s="1"/>
  <c r="L53" i="8"/>
  <c r="R53" i="8" s="1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U51" i="8"/>
  <c r="S51" i="8"/>
  <c r="R51" i="8"/>
  <c r="Q51" i="8"/>
  <c r="P51" i="8"/>
  <c r="E51" i="8"/>
  <c r="T51" i="8" s="1"/>
  <c r="T50" i="8"/>
  <c r="S50" i="8"/>
  <c r="R50" i="8"/>
  <c r="Q50" i="8"/>
  <c r="P50" i="8"/>
  <c r="E50" i="8"/>
  <c r="U50" i="8" s="1"/>
  <c r="S49" i="8"/>
  <c r="R49" i="8"/>
  <c r="Q49" i="8"/>
  <c r="P49" i="8"/>
  <c r="E49" i="8"/>
  <c r="T48" i="8"/>
  <c r="S48" i="8"/>
  <c r="R48" i="8"/>
  <c r="Q48" i="8"/>
  <c r="P48" i="8"/>
  <c r="E48" i="8"/>
  <c r="U48" i="8" s="1"/>
  <c r="S47" i="8"/>
  <c r="R47" i="8"/>
  <c r="Q47" i="8"/>
  <c r="P47" i="8"/>
  <c r="E47" i="8"/>
  <c r="S46" i="8"/>
  <c r="R46" i="8"/>
  <c r="Q46" i="8"/>
  <c r="P46" i="8"/>
  <c r="E46" i="8"/>
  <c r="U46" i="8" s="1"/>
  <c r="S45" i="8"/>
  <c r="R45" i="8"/>
  <c r="Q45" i="8"/>
  <c r="P45" i="8"/>
  <c r="E45" i="8"/>
  <c r="T44" i="8"/>
  <c r="S44" i="8"/>
  <c r="R44" i="8"/>
  <c r="Q44" i="8"/>
  <c r="P44" i="8"/>
  <c r="E44" i="8"/>
  <c r="U44" i="8" s="1"/>
  <c r="S43" i="8"/>
  <c r="R43" i="8"/>
  <c r="Q43" i="8"/>
  <c r="P43" i="8"/>
  <c r="E43" i="8"/>
  <c r="S42" i="8"/>
  <c r="R42" i="8"/>
  <c r="Q42" i="8"/>
  <c r="P42" i="8"/>
  <c r="E42" i="8"/>
  <c r="U42" i="8" s="1"/>
  <c r="V40" i="8"/>
  <c r="O40" i="8"/>
  <c r="N40" i="8"/>
  <c r="M40" i="8"/>
  <c r="S40" i="8" s="1"/>
  <c r="L40" i="8"/>
  <c r="R40" i="8" s="1"/>
  <c r="K40" i="8"/>
  <c r="Q40" i="8" s="1"/>
  <c r="J40" i="8"/>
  <c r="I40" i="8"/>
  <c r="H40" i="8"/>
  <c r="G40" i="8"/>
  <c r="F40" i="8"/>
  <c r="C40" i="8"/>
  <c r="B40" i="8"/>
  <c r="S39" i="8"/>
  <c r="R39" i="8"/>
  <c r="Q39" i="8"/>
  <c r="P39" i="8"/>
  <c r="E39" i="8"/>
  <c r="T38" i="8"/>
  <c r="S38" i="8"/>
  <c r="R38" i="8"/>
  <c r="Q38" i="8"/>
  <c r="P38" i="8"/>
  <c r="E38" i="8"/>
  <c r="U38" i="8" s="1"/>
  <c r="S37" i="8"/>
  <c r="R37" i="8"/>
  <c r="Q37" i="8"/>
  <c r="P37" i="8"/>
  <c r="E37" i="8"/>
  <c r="U36" i="8"/>
  <c r="T36" i="8"/>
  <c r="S36" i="8"/>
  <c r="R36" i="8"/>
  <c r="Q36" i="8"/>
  <c r="P36" i="8"/>
  <c r="E36" i="8"/>
  <c r="S35" i="8"/>
  <c r="R35" i="8"/>
  <c r="Q35" i="8"/>
  <c r="P35" i="8"/>
  <c r="E35" i="8"/>
  <c r="U35" i="8" s="1"/>
  <c r="V33" i="8"/>
  <c r="S33" i="8"/>
  <c r="R33" i="8"/>
  <c r="O33" i="8"/>
  <c r="N33" i="8"/>
  <c r="M33" i="8"/>
  <c r="L33" i="8"/>
  <c r="K33" i="8"/>
  <c r="J33" i="8"/>
  <c r="I33" i="8"/>
  <c r="H33" i="8"/>
  <c r="P33" i="8" s="1"/>
  <c r="G33" i="8"/>
  <c r="F33" i="8"/>
  <c r="C33" i="8"/>
  <c r="B33" i="8"/>
  <c r="E33" i="8" s="1"/>
  <c r="S32" i="8"/>
  <c r="R32" i="8"/>
  <c r="Q32" i="8"/>
  <c r="P32" i="8"/>
  <c r="E32" i="8"/>
  <c r="V30" i="8"/>
  <c r="O30" i="8"/>
  <c r="N30" i="8"/>
  <c r="M30" i="8"/>
  <c r="S30" i="8" s="1"/>
  <c r="L30" i="8"/>
  <c r="R30" i="8" s="1"/>
  <c r="K30" i="8"/>
  <c r="J30" i="8"/>
  <c r="I30" i="8"/>
  <c r="H30" i="8"/>
  <c r="G30" i="8"/>
  <c r="F30" i="8"/>
  <c r="C30" i="8"/>
  <c r="B30" i="8"/>
  <c r="E30" i="8" s="1"/>
  <c r="S29" i="8"/>
  <c r="R29" i="8"/>
  <c r="Q29" i="8"/>
  <c r="P29" i="8"/>
  <c r="E29" i="8"/>
  <c r="U28" i="8"/>
  <c r="S28" i="8"/>
  <c r="R28" i="8"/>
  <c r="Q28" i="8"/>
  <c r="P28" i="8"/>
  <c r="E28" i="8"/>
  <c r="T28" i="8" s="1"/>
  <c r="U27" i="8"/>
  <c r="T27" i="8"/>
  <c r="S27" i="8"/>
  <c r="R27" i="8"/>
  <c r="Q27" i="8"/>
  <c r="P27" i="8"/>
  <c r="E27" i="8"/>
  <c r="S26" i="8"/>
  <c r="R26" i="8"/>
  <c r="Q26" i="8"/>
  <c r="P26" i="8"/>
  <c r="E26" i="8"/>
  <c r="V24" i="8"/>
  <c r="R24" i="8"/>
  <c r="O24" i="8"/>
  <c r="N24" i="8"/>
  <c r="M24" i="8"/>
  <c r="S24" i="8" s="1"/>
  <c r="L24" i="8"/>
  <c r="K24" i="8"/>
  <c r="J24" i="8"/>
  <c r="I24" i="8"/>
  <c r="H24" i="8"/>
  <c r="G24" i="8"/>
  <c r="F24" i="8"/>
  <c r="E24" i="8"/>
  <c r="C24" i="8"/>
  <c r="B24" i="8"/>
  <c r="U23" i="8"/>
  <c r="T23" i="8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U20" i="8"/>
  <c r="S20" i="8"/>
  <c r="R20" i="8"/>
  <c r="Q20" i="8"/>
  <c r="P20" i="8"/>
  <c r="E20" i="8"/>
  <c r="T20" i="8" s="1"/>
  <c r="U19" i="8"/>
  <c r="T19" i="8"/>
  <c r="S19" i="8"/>
  <c r="R19" i="8"/>
  <c r="Q19" i="8"/>
  <c r="P19" i="8"/>
  <c r="E19" i="8"/>
  <c r="S18" i="8"/>
  <c r="R18" i="8"/>
  <c r="Q18" i="8"/>
  <c r="P18" i="8"/>
  <c r="E18" i="8"/>
  <c r="U18" i="8" s="1"/>
  <c r="S17" i="8"/>
  <c r="R17" i="8"/>
  <c r="Q17" i="8"/>
  <c r="P17" i="8"/>
  <c r="E17" i="8"/>
  <c r="V15" i="8"/>
  <c r="O15" i="8"/>
  <c r="N15" i="8"/>
  <c r="M15" i="8"/>
  <c r="S15" i="8" s="1"/>
  <c r="L15" i="8"/>
  <c r="R15" i="8" s="1"/>
  <c r="K15" i="8"/>
  <c r="J15" i="8"/>
  <c r="I15" i="8"/>
  <c r="H15" i="8"/>
  <c r="P15" i="8" s="1"/>
  <c r="G15" i="8"/>
  <c r="F15" i="8"/>
  <c r="C15" i="8"/>
  <c r="B15" i="8"/>
  <c r="S14" i="8"/>
  <c r="R14" i="8"/>
  <c r="Q14" i="8"/>
  <c r="P14" i="8"/>
  <c r="E14" i="8"/>
  <c r="U14" i="8" s="1"/>
  <c r="S13" i="8"/>
  <c r="R13" i="8"/>
  <c r="Q13" i="8"/>
  <c r="P13" i="8"/>
  <c r="E13" i="8"/>
  <c r="U12" i="8"/>
  <c r="S12" i="8"/>
  <c r="R12" i="8"/>
  <c r="Q12" i="8"/>
  <c r="P12" i="8"/>
  <c r="E12" i="8"/>
  <c r="T12" i="8" s="1"/>
  <c r="U11" i="8"/>
  <c r="T11" i="8"/>
  <c r="S11" i="8"/>
  <c r="R11" i="8"/>
  <c r="Q11" i="8"/>
  <c r="P11" i="8"/>
  <c r="E11" i="8"/>
  <c r="S10" i="8"/>
  <c r="R10" i="8"/>
  <c r="Q10" i="8"/>
  <c r="P10" i="8"/>
  <c r="E10" i="8"/>
  <c r="U9" i="8"/>
  <c r="S9" i="8"/>
  <c r="R9" i="8"/>
  <c r="Q9" i="8"/>
  <c r="P9" i="8"/>
  <c r="E9" i="8"/>
  <c r="S94" i="7"/>
  <c r="R94" i="7"/>
  <c r="Q94" i="7"/>
  <c r="P94" i="7"/>
  <c r="E94" i="7"/>
  <c r="S93" i="7"/>
  <c r="R93" i="7"/>
  <c r="Q93" i="7"/>
  <c r="P93" i="7"/>
  <c r="E93" i="7"/>
  <c r="T92" i="7"/>
  <c r="S92" i="7"/>
  <c r="R92" i="7"/>
  <c r="Q92" i="7"/>
  <c r="P92" i="7"/>
  <c r="E92" i="7"/>
  <c r="U92" i="7" s="1"/>
  <c r="S91" i="7"/>
  <c r="R91" i="7"/>
  <c r="Q91" i="7"/>
  <c r="P91" i="7"/>
  <c r="E91" i="7"/>
  <c r="T90" i="7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U88" i="7" s="1"/>
  <c r="U87" i="7"/>
  <c r="S87" i="7"/>
  <c r="R87" i="7"/>
  <c r="Q87" i="7"/>
  <c r="P87" i="7"/>
  <c r="E87" i="7"/>
  <c r="T87" i="7" s="1"/>
  <c r="V73" i="7"/>
  <c r="O73" i="7"/>
  <c r="N73" i="7"/>
  <c r="M73" i="7"/>
  <c r="S73" i="7" s="1"/>
  <c r="L73" i="7"/>
  <c r="K73" i="7"/>
  <c r="J73" i="7"/>
  <c r="I73" i="7"/>
  <c r="H73" i="7"/>
  <c r="G73" i="7"/>
  <c r="F73" i="7"/>
  <c r="C73" i="7"/>
  <c r="E73" i="7" s="1"/>
  <c r="B73" i="7"/>
  <c r="V72" i="7"/>
  <c r="S72" i="7"/>
  <c r="O72" i="7"/>
  <c r="N72" i="7"/>
  <c r="M72" i="7"/>
  <c r="L72" i="7"/>
  <c r="R72" i="7" s="1"/>
  <c r="K72" i="7"/>
  <c r="J72" i="7"/>
  <c r="I72" i="7"/>
  <c r="Q72" i="7" s="1"/>
  <c r="H72" i="7"/>
  <c r="G72" i="7"/>
  <c r="F72" i="7"/>
  <c r="E72" i="7"/>
  <c r="C72" i="7"/>
  <c r="B72" i="7"/>
  <c r="V71" i="7"/>
  <c r="O71" i="7"/>
  <c r="N71" i="7"/>
  <c r="M71" i="7"/>
  <c r="L71" i="7"/>
  <c r="K71" i="7"/>
  <c r="J71" i="7"/>
  <c r="I71" i="7"/>
  <c r="H71" i="7"/>
  <c r="P71" i="7" s="1"/>
  <c r="G71" i="7"/>
  <c r="F71" i="7"/>
  <c r="C71" i="7"/>
  <c r="E71" i="7" s="1"/>
  <c r="B71" i="7"/>
  <c r="S70" i="7"/>
  <c r="R70" i="7"/>
  <c r="Q70" i="7"/>
  <c r="P70" i="7"/>
  <c r="E70" i="7"/>
  <c r="U70" i="7" s="1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V66" i="7"/>
  <c r="R66" i="7"/>
  <c r="O66" i="7"/>
  <c r="N66" i="7"/>
  <c r="M66" i="7"/>
  <c r="S66" i="7" s="1"/>
  <c r="L66" i="7"/>
  <c r="K66" i="7"/>
  <c r="J66" i="7"/>
  <c r="I66" i="7"/>
  <c r="H66" i="7"/>
  <c r="G66" i="7"/>
  <c r="F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S63" i="7"/>
  <c r="R63" i="7"/>
  <c r="Q63" i="7"/>
  <c r="P63" i="7"/>
  <c r="E63" i="7"/>
  <c r="U63" i="7" s="1"/>
  <c r="S62" i="7"/>
  <c r="R62" i="7"/>
  <c r="Q62" i="7"/>
  <c r="P62" i="7"/>
  <c r="E62" i="7"/>
  <c r="T61" i="7"/>
  <c r="S61" i="7"/>
  <c r="R61" i="7"/>
  <c r="Q61" i="7"/>
  <c r="P61" i="7"/>
  <c r="E61" i="7"/>
  <c r="U61" i="7" s="1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7" i="7"/>
  <c r="T57" i="7"/>
  <c r="S57" i="7"/>
  <c r="R57" i="7"/>
  <c r="Q57" i="7"/>
  <c r="P57" i="7"/>
  <c r="E57" i="7"/>
  <c r="S56" i="7"/>
  <c r="R56" i="7"/>
  <c r="Q56" i="7"/>
  <c r="P56" i="7"/>
  <c r="E56" i="7"/>
  <c r="U56" i="7" s="1"/>
  <c r="S55" i="7"/>
  <c r="R55" i="7"/>
  <c r="Q55" i="7"/>
  <c r="P55" i="7"/>
  <c r="E55" i="7"/>
  <c r="U55" i="7" s="1"/>
  <c r="V53" i="7"/>
  <c r="O53" i="7"/>
  <c r="N53" i="7"/>
  <c r="M53" i="7"/>
  <c r="S53" i="7" s="1"/>
  <c r="L53" i="7"/>
  <c r="K53" i="7"/>
  <c r="J53" i="7"/>
  <c r="I53" i="7"/>
  <c r="H53" i="7"/>
  <c r="G53" i="7"/>
  <c r="F53" i="7"/>
  <c r="C53" i="7"/>
  <c r="B53" i="7"/>
  <c r="S52" i="7"/>
  <c r="R52" i="7"/>
  <c r="Q52" i="7"/>
  <c r="P52" i="7"/>
  <c r="E52" i="7"/>
  <c r="T52" i="7" s="1"/>
  <c r="S51" i="7"/>
  <c r="R51" i="7"/>
  <c r="Q51" i="7"/>
  <c r="P51" i="7"/>
  <c r="T51" i="7" s="1"/>
  <c r="E51" i="7"/>
  <c r="S50" i="7"/>
  <c r="R50" i="7"/>
  <c r="Q50" i="7"/>
  <c r="P50" i="7"/>
  <c r="E50" i="7"/>
  <c r="T50" i="7" s="1"/>
  <c r="T49" i="7"/>
  <c r="S49" i="7"/>
  <c r="R49" i="7"/>
  <c r="Q49" i="7"/>
  <c r="P49" i="7"/>
  <c r="E49" i="7"/>
  <c r="U49" i="7" s="1"/>
  <c r="T48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S45" i="7"/>
  <c r="R45" i="7"/>
  <c r="Q45" i="7"/>
  <c r="P45" i="7"/>
  <c r="E45" i="7"/>
  <c r="U45" i="7" s="1"/>
  <c r="T44" i="7"/>
  <c r="S44" i="7"/>
  <c r="R44" i="7"/>
  <c r="Q44" i="7"/>
  <c r="P44" i="7"/>
  <c r="E44" i="7"/>
  <c r="U44" i="7" s="1"/>
  <c r="S43" i="7"/>
  <c r="R43" i="7"/>
  <c r="Q43" i="7"/>
  <c r="P43" i="7"/>
  <c r="E43" i="7"/>
  <c r="S42" i="7"/>
  <c r="R42" i="7"/>
  <c r="Q42" i="7"/>
  <c r="P42" i="7"/>
  <c r="E42" i="7"/>
  <c r="T42" i="7" s="1"/>
  <c r="V40" i="7"/>
  <c r="O40" i="7"/>
  <c r="N40" i="7"/>
  <c r="M40" i="7"/>
  <c r="S40" i="7" s="1"/>
  <c r="L40" i="7"/>
  <c r="R40" i="7" s="1"/>
  <c r="K40" i="7"/>
  <c r="J40" i="7"/>
  <c r="I40" i="7"/>
  <c r="H40" i="7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T38" i="7" s="1"/>
  <c r="U37" i="7"/>
  <c r="T37" i="7"/>
  <c r="S37" i="7"/>
  <c r="R37" i="7"/>
  <c r="Q37" i="7"/>
  <c r="P37" i="7"/>
  <c r="E37" i="7"/>
  <c r="U36" i="7"/>
  <c r="T36" i="7"/>
  <c r="S36" i="7"/>
  <c r="R36" i="7"/>
  <c r="Q36" i="7"/>
  <c r="P36" i="7"/>
  <c r="E36" i="7"/>
  <c r="S35" i="7"/>
  <c r="R35" i="7"/>
  <c r="Q35" i="7"/>
  <c r="P35" i="7"/>
  <c r="E35" i="7"/>
  <c r="V33" i="7"/>
  <c r="R33" i="7"/>
  <c r="O33" i="7"/>
  <c r="N33" i="7"/>
  <c r="M33" i="7"/>
  <c r="S33" i="7" s="1"/>
  <c r="L33" i="7"/>
  <c r="K33" i="7"/>
  <c r="J33" i="7"/>
  <c r="I33" i="7"/>
  <c r="Q33" i="7" s="1"/>
  <c r="H33" i="7"/>
  <c r="G33" i="7"/>
  <c r="F33" i="7"/>
  <c r="E33" i="7"/>
  <c r="C33" i="7"/>
  <c r="B33" i="7"/>
  <c r="U32" i="7"/>
  <c r="S32" i="7"/>
  <c r="R32" i="7"/>
  <c r="Q32" i="7"/>
  <c r="P32" i="7"/>
  <c r="E32" i="7"/>
  <c r="V30" i="7"/>
  <c r="R30" i="7"/>
  <c r="O30" i="7"/>
  <c r="N30" i="7"/>
  <c r="M30" i="7"/>
  <c r="S30" i="7" s="1"/>
  <c r="L30" i="7"/>
  <c r="K30" i="7"/>
  <c r="J30" i="7"/>
  <c r="I30" i="7"/>
  <c r="H30" i="7"/>
  <c r="G30" i="7"/>
  <c r="F30" i="7"/>
  <c r="C30" i="7"/>
  <c r="B30" i="7"/>
  <c r="U29" i="7"/>
  <c r="T29" i="7"/>
  <c r="S29" i="7"/>
  <c r="R29" i="7"/>
  <c r="Q29" i="7"/>
  <c r="P29" i="7"/>
  <c r="E29" i="7"/>
  <c r="S28" i="7"/>
  <c r="R28" i="7"/>
  <c r="Q28" i="7"/>
  <c r="P28" i="7"/>
  <c r="E28" i="7"/>
  <c r="U28" i="7" s="1"/>
  <c r="S27" i="7"/>
  <c r="R27" i="7"/>
  <c r="Q27" i="7"/>
  <c r="P27" i="7"/>
  <c r="E27" i="7"/>
  <c r="U27" i="7" s="1"/>
  <c r="S26" i="7"/>
  <c r="R26" i="7"/>
  <c r="Q26" i="7"/>
  <c r="P26" i="7"/>
  <c r="E26" i="7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E24" i="7" s="1"/>
  <c r="B24" i="7"/>
  <c r="S23" i="7"/>
  <c r="R23" i="7"/>
  <c r="Q23" i="7"/>
  <c r="P23" i="7"/>
  <c r="E23" i="7"/>
  <c r="U23" i="7" s="1"/>
  <c r="S22" i="7"/>
  <c r="R22" i="7"/>
  <c r="Q22" i="7"/>
  <c r="P22" i="7"/>
  <c r="E22" i="7"/>
  <c r="S21" i="7"/>
  <c r="R21" i="7"/>
  <c r="Q21" i="7"/>
  <c r="P21" i="7"/>
  <c r="E21" i="7"/>
  <c r="U21" i="7" s="1"/>
  <c r="U20" i="7"/>
  <c r="T20" i="7"/>
  <c r="S20" i="7"/>
  <c r="R20" i="7"/>
  <c r="Q20" i="7"/>
  <c r="P20" i="7"/>
  <c r="E20" i="7"/>
  <c r="S19" i="7"/>
  <c r="R19" i="7"/>
  <c r="Q19" i="7"/>
  <c r="P19" i="7"/>
  <c r="E19" i="7"/>
  <c r="U19" i="7" s="1"/>
  <c r="U18" i="7"/>
  <c r="S18" i="7"/>
  <c r="R18" i="7"/>
  <c r="Q18" i="7"/>
  <c r="P18" i="7"/>
  <c r="E18" i="7"/>
  <c r="T18" i="7" s="1"/>
  <c r="S17" i="7"/>
  <c r="R17" i="7"/>
  <c r="Q17" i="7"/>
  <c r="P17" i="7"/>
  <c r="E17" i="7"/>
  <c r="V15" i="7"/>
  <c r="O15" i="7"/>
  <c r="S15" i="7" s="1"/>
  <c r="N15" i="7"/>
  <c r="M15" i="7"/>
  <c r="L15" i="7"/>
  <c r="R15" i="7" s="1"/>
  <c r="K15" i="7"/>
  <c r="J15" i="7"/>
  <c r="I15" i="7"/>
  <c r="H15" i="7"/>
  <c r="G15" i="7"/>
  <c r="F15" i="7"/>
  <c r="C15" i="7"/>
  <c r="B15" i="7"/>
  <c r="E15" i="7" s="1"/>
  <c r="U14" i="7"/>
  <c r="S14" i="7"/>
  <c r="R14" i="7"/>
  <c r="Q14" i="7"/>
  <c r="P14" i="7"/>
  <c r="E14" i="7"/>
  <c r="T14" i="7" s="1"/>
  <c r="T13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U11" i="7" s="1"/>
  <c r="U10" i="7"/>
  <c r="S10" i="7"/>
  <c r="R10" i="7"/>
  <c r="Q10" i="7"/>
  <c r="P10" i="7"/>
  <c r="E10" i="7"/>
  <c r="T10" i="7" s="1"/>
  <c r="S9" i="7"/>
  <c r="R9" i="7"/>
  <c r="Q9" i="7"/>
  <c r="P9" i="7"/>
  <c r="E9" i="7"/>
  <c r="U9" i="7" s="1"/>
  <c r="U94" i="6"/>
  <c r="T94" i="6"/>
  <c r="S94" i="6"/>
  <c r="R94" i="6"/>
  <c r="Q94" i="6"/>
  <c r="P94" i="6"/>
  <c r="E94" i="6"/>
  <c r="S93" i="6"/>
  <c r="R93" i="6"/>
  <c r="Q93" i="6"/>
  <c r="P93" i="6"/>
  <c r="E93" i="6"/>
  <c r="U93" i="6" s="1"/>
  <c r="S92" i="6"/>
  <c r="R92" i="6"/>
  <c r="Q92" i="6"/>
  <c r="P92" i="6"/>
  <c r="E92" i="6"/>
  <c r="T92" i="6" s="1"/>
  <c r="S91" i="6"/>
  <c r="R91" i="6"/>
  <c r="Q91" i="6"/>
  <c r="P91" i="6"/>
  <c r="E91" i="6"/>
  <c r="U91" i="6" s="1"/>
  <c r="S90" i="6"/>
  <c r="R90" i="6"/>
  <c r="Q90" i="6"/>
  <c r="P90" i="6"/>
  <c r="E90" i="6"/>
  <c r="U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T88" i="6" s="1"/>
  <c r="U87" i="6"/>
  <c r="T87" i="6"/>
  <c r="S87" i="6"/>
  <c r="R87" i="6"/>
  <c r="Q87" i="6"/>
  <c r="P87" i="6"/>
  <c r="E87" i="6"/>
  <c r="V73" i="6"/>
  <c r="O73" i="6"/>
  <c r="N73" i="6"/>
  <c r="M73" i="6"/>
  <c r="S73" i="6" s="1"/>
  <c r="L73" i="6"/>
  <c r="K73" i="6"/>
  <c r="J73" i="6"/>
  <c r="I73" i="6"/>
  <c r="H73" i="6"/>
  <c r="G73" i="6"/>
  <c r="F73" i="6"/>
  <c r="C73" i="6"/>
  <c r="B73" i="6"/>
  <c r="E73" i="6" s="1"/>
  <c r="V72" i="6"/>
  <c r="O72" i="6"/>
  <c r="N72" i="6"/>
  <c r="M72" i="6"/>
  <c r="S72" i="6" s="1"/>
  <c r="L72" i="6"/>
  <c r="K72" i="6"/>
  <c r="J72" i="6"/>
  <c r="I72" i="6"/>
  <c r="Q72" i="6" s="1"/>
  <c r="H72" i="6"/>
  <c r="G72" i="6"/>
  <c r="F72" i="6"/>
  <c r="C72" i="6"/>
  <c r="E72" i="6" s="1"/>
  <c r="B72" i="6"/>
  <c r="V71" i="6"/>
  <c r="S71" i="6"/>
  <c r="O71" i="6"/>
  <c r="N71" i="6"/>
  <c r="M71" i="6"/>
  <c r="L71" i="6"/>
  <c r="R71" i="6" s="1"/>
  <c r="K71" i="6"/>
  <c r="J71" i="6"/>
  <c r="I71" i="6"/>
  <c r="H71" i="6"/>
  <c r="P71" i="6" s="1"/>
  <c r="G71" i="6"/>
  <c r="F71" i="6"/>
  <c r="C71" i="6"/>
  <c r="B71" i="6"/>
  <c r="E71" i="6" s="1"/>
  <c r="S70" i="6"/>
  <c r="R70" i="6"/>
  <c r="Q70" i="6"/>
  <c r="P70" i="6"/>
  <c r="E70" i="6"/>
  <c r="T70" i="6" s="1"/>
  <c r="S69" i="6"/>
  <c r="R69" i="6"/>
  <c r="Q69" i="6"/>
  <c r="P69" i="6"/>
  <c r="E69" i="6"/>
  <c r="U69" i="6" s="1"/>
  <c r="V67" i="6"/>
  <c r="O67" i="6"/>
  <c r="N67" i="6"/>
  <c r="M67" i="6"/>
  <c r="S67" i="6" s="1"/>
  <c r="L67" i="6"/>
  <c r="R67" i="6" s="1"/>
  <c r="K67" i="6"/>
  <c r="J67" i="6"/>
  <c r="I67" i="6"/>
  <c r="H67" i="6"/>
  <c r="G67" i="6"/>
  <c r="F67" i="6"/>
  <c r="C67" i="6"/>
  <c r="B67" i="6"/>
  <c r="V66" i="6"/>
  <c r="O66" i="6"/>
  <c r="N66" i="6"/>
  <c r="M66" i="6"/>
  <c r="S66" i="6" s="1"/>
  <c r="L66" i="6"/>
  <c r="R66" i="6" s="1"/>
  <c r="K66" i="6"/>
  <c r="J66" i="6"/>
  <c r="I66" i="6"/>
  <c r="H66" i="6"/>
  <c r="G66" i="6"/>
  <c r="F66" i="6"/>
  <c r="C66" i="6"/>
  <c r="E66" i="6" s="1"/>
  <c r="B66" i="6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S63" i="6"/>
  <c r="R63" i="6"/>
  <c r="Q63" i="6"/>
  <c r="P63" i="6"/>
  <c r="E63" i="6"/>
  <c r="T63" i="6" s="1"/>
  <c r="S62" i="6"/>
  <c r="R62" i="6"/>
  <c r="Q62" i="6"/>
  <c r="P62" i="6"/>
  <c r="E62" i="6"/>
  <c r="S61" i="6"/>
  <c r="R61" i="6"/>
  <c r="Q61" i="6"/>
  <c r="P61" i="6"/>
  <c r="E61" i="6"/>
  <c r="U61" i="6" s="1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S57" i="6"/>
  <c r="R57" i="6"/>
  <c r="Q57" i="6"/>
  <c r="P57" i="6"/>
  <c r="E57" i="6"/>
  <c r="U57" i="6" s="1"/>
  <c r="S56" i="6"/>
  <c r="R56" i="6"/>
  <c r="Q56" i="6"/>
  <c r="P56" i="6"/>
  <c r="E56" i="6"/>
  <c r="U56" i="6" s="1"/>
  <c r="S55" i="6"/>
  <c r="R55" i="6"/>
  <c r="Q55" i="6"/>
  <c r="P55" i="6"/>
  <c r="E55" i="6"/>
  <c r="T55" i="6" s="1"/>
  <c r="V53" i="6"/>
  <c r="O53" i="6"/>
  <c r="N53" i="6"/>
  <c r="M53" i="6"/>
  <c r="S53" i="6" s="1"/>
  <c r="L53" i="6"/>
  <c r="K53" i="6"/>
  <c r="J53" i="6"/>
  <c r="I53" i="6"/>
  <c r="H53" i="6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U48" i="6"/>
  <c r="T48" i="6"/>
  <c r="S48" i="6"/>
  <c r="R48" i="6"/>
  <c r="Q48" i="6"/>
  <c r="P48" i="6"/>
  <c r="E48" i="6"/>
  <c r="S47" i="6"/>
  <c r="R47" i="6"/>
  <c r="Q47" i="6"/>
  <c r="P47" i="6"/>
  <c r="E47" i="6"/>
  <c r="S46" i="6"/>
  <c r="R46" i="6"/>
  <c r="Q46" i="6"/>
  <c r="P46" i="6"/>
  <c r="E46" i="6"/>
  <c r="U46" i="6" s="1"/>
  <c r="S45" i="6"/>
  <c r="R45" i="6"/>
  <c r="Q45" i="6"/>
  <c r="P45" i="6"/>
  <c r="E45" i="6"/>
  <c r="T45" i="6" s="1"/>
  <c r="T44" i="6"/>
  <c r="S44" i="6"/>
  <c r="R44" i="6"/>
  <c r="Q44" i="6"/>
  <c r="P44" i="6"/>
  <c r="E44" i="6"/>
  <c r="U44" i="6" s="1"/>
  <c r="S43" i="6"/>
  <c r="R43" i="6"/>
  <c r="Q43" i="6"/>
  <c r="P43" i="6"/>
  <c r="E43" i="6"/>
  <c r="U43" i="6" s="1"/>
  <c r="U42" i="6"/>
  <c r="T42" i="6"/>
  <c r="S42" i="6"/>
  <c r="R42" i="6"/>
  <c r="Q42" i="6"/>
  <c r="P42" i="6"/>
  <c r="E42" i="6"/>
  <c r="V40" i="6"/>
  <c r="S40" i="6"/>
  <c r="O40" i="6"/>
  <c r="N40" i="6"/>
  <c r="M40" i="6"/>
  <c r="L40" i="6"/>
  <c r="R40" i="6" s="1"/>
  <c r="K40" i="6"/>
  <c r="J40" i="6"/>
  <c r="I40" i="6"/>
  <c r="H40" i="6"/>
  <c r="G40" i="6"/>
  <c r="F40" i="6"/>
  <c r="C40" i="6"/>
  <c r="B40" i="6"/>
  <c r="S39" i="6"/>
  <c r="R39" i="6"/>
  <c r="Q39" i="6"/>
  <c r="P39" i="6"/>
  <c r="E39" i="6"/>
  <c r="T39" i="6" s="1"/>
  <c r="S38" i="6"/>
  <c r="R38" i="6"/>
  <c r="Q38" i="6"/>
  <c r="P38" i="6"/>
  <c r="E38" i="6"/>
  <c r="U38" i="6" s="1"/>
  <c r="S37" i="6"/>
  <c r="R37" i="6"/>
  <c r="Q37" i="6"/>
  <c r="P37" i="6"/>
  <c r="E37" i="6"/>
  <c r="T37" i="6" s="1"/>
  <c r="S36" i="6"/>
  <c r="R36" i="6"/>
  <c r="Q36" i="6"/>
  <c r="P36" i="6"/>
  <c r="E36" i="6"/>
  <c r="T36" i="6" s="1"/>
  <c r="U35" i="6"/>
  <c r="T35" i="6"/>
  <c r="S35" i="6"/>
  <c r="R35" i="6"/>
  <c r="Q35" i="6"/>
  <c r="P35" i="6"/>
  <c r="E35" i="6"/>
  <c r="V33" i="6"/>
  <c r="O33" i="6"/>
  <c r="N33" i="6"/>
  <c r="M33" i="6"/>
  <c r="S33" i="6" s="1"/>
  <c r="L33" i="6"/>
  <c r="R33" i="6" s="1"/>
  <c r="K33" i="6"/>
  <c r="J33" i="6"/>
  <c r="I33" i="6"/>
  <c r="H33" i="6"/>
  <c r="G33" i="6"/>
  <c r="F33" i="6"/>
  <c r="C33" i="6"/>
  <c r="B33" i="6"/>
  <c r="S32" i="6"/>
  <c r="R32" i="6"/>
  <c r="Q32" i="6"/>
  <c r="P32" i="6"/>
  <c r="E32" i="6"/>
  <c r="T32" i="6" s="1"/>
  <c r="V30" i="6"/>
  <c r="O30" i="6"/>
  <c r="N30" i="6"/>
  <c r="M30" i="6"/>
  <c r="S30" i="6" s="1"/>
  <c r="L30" i="6"/>
  <c r="R30" i="6" s="1"/>
  <c r="K30" i="6"/>
  <c r="J30" i="6"/>
  <c r="I30" i="6"/>
  <c r="Q30" i="6" s="1"/>
  <c r="H30" i="6"/>
  <c r="G30" i="6"/>
  <c r="F30" i="6"/>
  <c r="C30" i="6"/>
  <c r="B30" i="6"/>
  <c r="S29" i="6"/>
  <c r="R29" i="6"/>
  <c r="Q29" i="6"/>
  <c r="P29" i="6"/>
  <c r="E29" i="6"/>
  <c r="T29" i="6" s="1"/>
  <c r="S28" i="6"/>
  <c r="R28" i="6"/>
  <c r="Q28" i="6"/>
  <c r="P28" i="6"/>
  <c r="E28" i="6"/>
  <c r="S27" i="6"/>
  <c r="R27" i="6"/>
  <c r="Q27" i="6"/>
  <c r="P27" i="6"/>
  <c r="E27" i="6"/>
  <c r="U27" i="6" s="1"/>
  <c r="U26" i="6"/>
  <c r="T26" i="6"/>
  <c r="S26" i="6"/>
  <c r="R26" i="6"/>
  <c r="Q26" i="6"/>
  <c r="P26" i="6"/>
  <c r="E26" i="6"/>
  <c r="V24" i="6"/>
  <c r="S24" i="6"/>
  <c r="R24" i="6"/>
  <c r="O24" i="6"/>
  <c r="N24" i="6"/>
  <c r="M24" i="6"/>
  <c r="L24" i="6"/>
  <c r="K24" i="6"/>
  <c r="J24" i="6"/>
  <c r="I24" i="6"/>
  <c r="Q24" i="6" s="1"/>
  <c r="H24" i="6"/>
  <c r="G24" i="6"/>
  <c r="F24" i="6"/>
  <c r="C24" i="6"/>
  <c r="B24" i="6"/>
  <c r="T23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U21" i="6"/>
  <c r="T21" i="6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T19" i="6" s="1"/>
  <c r="S18" i="6"/>
  <c r="R18" i="6"/>
  <c r="Q18" i="6"/>
  <c r="P18" i="6"/>
  <c r="E18" i="6"/>
  <c r="U18" i="6" s="1"/>
  <c r="T17" i="6"/>
  <c r="S17" i="6"/>
  <c r="R17" i="6"/>
  <c r="Q17" i="6"/>
  <c r="P17" i="6"/>
  <c r="E17" i="6"/>
  <c r="U17" i="6" s="1"/>
  <c r="V15" i="6"/>
  <c r="O15" i="6"/>
  <c r="N15" i="6"/>
  <c r="M15" i="6"/>
  <c r="S15" i="6" s="1"/>
  <c r="L15" i="6"/>
  <c r="R15" i="6" s="1"/>
  <c r="K15" i="6"/>
  <c r="J15" i="6"/>
  <c r="I15" i="6"/>
  <c r="H15" i="6"/>
  <c r="G15" i="6"/>
  <c r="F15" i="6"/>
  <c r="C15" i="6"/>
  <c r="B15" i="6"/>
  <c r="T14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U12" i="6"/>
  <c r="T12" i="6"/>
  <c r="S12" i="6"/>
  <c r="R12" i="6"/>
  <c r="Q12" i="6"/>
  <c r="P12" i="6"/>
  <c r="E12" i="6"/>
  <c r="U11" i="6"/>
  <c r="T11" i="6"/>
  <c r="S11" i="6"/>
  <c r="R11" i="6"/>
  <c r="Q11" i="6"/>
  <c r="P11" i="6"/>
  <c r="E11" i="6"/>
  <c r="S10" i="6"/>
  <c r="R10" i="6"/>
  <c r="Q10" i="6"/>
  <c r="U10" i="6" s="1"/>
  <c r="P10" i="6"/>
  <c r="T10" i="6" s="1"/>
  <c r="E10" i="6"/>
  <c r="S9" i="6"/>
  <c r="R9" i="6"/>
  <c r="Q9" i="6"/>
  <c r="P9" i="6"/>
  <c r="E9" i="6"/>
  <c r="U9" i="6" s="1"/>
  <c r="T94" i="5"/>
  <c r="S94" i="5"/>
  <c r="R94" i="5"/>
  <c r="Q94" i="5"/>
  <c r="P94" i="5"/>
  <c r="E94" i="5"/>
  <c r="U94" i="5" s="1"/>
  <c r="S93" i="5"/>
  <c r="R93" i="5"/>
  <c r="Q93" i="5"/>
  <c r="P93" i="5"/>
  <c r="E93" i="5"/>
  <c r="T93" i="5" s="1"/>
  <c r="U92" i="5"/>
  <c r="T92" i="5"/>
  <c r="S92" i="5"/>
  <c r="R92" i="5"/>
  <c r="Q92" i="5"/>
  <c r="P92" i="5"/>
  <c r="E92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T89" i="5" s="1"/>
  <c r="U88" i="5"/>
  <c r="T88" i="5"/>
  <c r="S88" i="5"/>
  <c r="R88" i="5"/>
  <c r="Q88" i="5"/>
  <c r="P88" i="5"/>
  <c r="E88" i="5"/>
  <c r="S87" i="5"/>
  <c r="R87" i="5"/>
  <c r="Q87" i="5"/>
  <c r="P87" i="5"/>
  <c r="E87" i="5"/>
  <c r="U87" i="5" s="1"/>
  <c r="V73" i="5"/>
  <c r="O73" i="5"/>
  <c r="N73" i="5"/>
  <c r="M73" i="5"/>
  <c r="S73" i="5" s="1"/>
  <c r="L73" i="5"/>
  <c r="K73" i="5"/>
  <c r="J73" i="5"/>
  <c r="I73" i="5"/>
  <c r="H73" i="5"/>
  <c r="G73" i="5"/>
  <c r="F73" i="5"/>
  <c r="C73" i="5"/>
  <c r="B73" i="5"/>
  <c r="V72" i="5"/>
  <c r="O72" i="5"/>
  <c r="N72" i="5"/>
  <c r="M72" i="5"/>
  <c r="S72" i="5" s="1"/>
  <c r="L72" i="5"/>
  <c r="R72" i="5" s="1"/>
  <c r="K72" i="5"/>
  <c r="J72" i="5"/>
  <c r="I72" i="5"/>
  <c r="H72" i="5"/>
  <c r="G72" i="5"/>
  <c r="F72" i="5"/>
  <c r="C72" i="5"/>
  <c r="E72" i="5" s="1"/>
  <c r="B72" i="5"/>
  <c r="V71" i="5"/>
  <c r="R71" i="5"/>
  <c r="O71" i="5"/>
  <c r="N71" i="5"/>
  <c r="M71" i="5"/>
  <c r="S71" i="5" s="1"/>
  <c r="L71" i="5"/>
  <c r="K71" i="5"/>
  <c r="J71" i="5"/>
  <c r="I71" i="5"/>
  <c r="Q71" i="5" s="1"/>
  <c r="H71" i="5"/>
  <c r="G71" i="5"/>
  <c r="F71" i="5"/>
  <c r="C71" i="5"/>
  <c r="E71" i="5" s="1"/>
  <c r="B71" i="5"/>
  <c r="T70" i="5"/>
  <c r="S70" i="5"/>
  <c r="R70" i="5"/>
  <c r="Q70" i="5"/>
  <c r="P70" i="5"/>
  <c r="E70" i="5"/>
  <c r="U70" i="5" s="1"/>
  <c r="S69" i="5"/>
  <c r="R69" i="5"/>
  <c r="Q69" i="5"/>
  <c r="P69" i="5"/>
  <c r="E69" i="5"/>
  <c r="T69" i="5" s="1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S66" i="5" s="1"/>
  <c r="L66" i="5"/>
  <c r="R66" i="5" s="1"/>
  <c r="K66" i="5"/>
  <c r="J66" i="5"/>
  <c r="I66" i="5"/>
  <c r="H66" i="5"/>
  <c r="P66" i="5" s="1"/>
  <c r="G66" i="5"/>
  <c r="F66" i="5"/>
  <c r="C66" i="5"/>
  <c r="B66" i="5"/>
  <c r="E66" i="5" s="1"/>
  <c r="S65" i="5"/>
  <c r="R65" i="5"/>
  <c r="Q65" i="5"/>
  <c r="P65" i="5"/>
  <c r="E65" i="5"/>
  <c r="U65" i="5" s="1"/>
  <c r="S64" i="5"/>
  <c r="R64" i="5"/>
  <c r="Q64" i="5"/>
  <c r="P64" i="5"/>
  <c r="E64" i="5"/>
  <c r="T64" i="5" s="1"/>
  <c r="S63" i="5"/>
  <c r="R63" i="5"/>
  <c r="Q63" i="5"/>
  <c r="P63" i="5"/>
  <c r="E63" i="5"/>
  <c r="T63" i="5" s="1"/>
  <c r="S62" i="5"/>
  <c r="R62" i="5"/>
  <c r="Q62" i="5"/>
  <c r="P62" i="5"/>
  <c r="E62" i="5"/>
  <c r="U62" i="5" s="1"/>
  <c r="T61" i="5"/>
  <c r="S61" i="5"/>
  <c r="R61" i="5"/>
  <c r="Q61" i="5"/>
  <c r="P61" i="5"/>
  <c r="E61" i="5"/>
  <c r="U61" i="5" s="1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T55" i="5"/>
  <c r="S55" i="5"/>
  <c r="R55" i="5"/>
  <c r="Q55" i="5"/>
  <c r="P55" i="5"/>
  <c r="E55" i="5"/>
  <c r="V53" i="5"/>
  <c r="O53" i="5"/>
  <c r="N53" i="5"/>
  <c r="M53" i="5"/>
  <c r="S53" i="5" s="1"/>
  <c r="L53" i="5"/>
  <c r="R53" i="5" s="1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U52" i="5" s="1"/>
  <c r="U51" i="5"/>
  <c r="T51" i="5"/>
  <c r="S51" i="5"/>
  <c r="R51" i="5"/>
  <c r="Q51" i="5"/>
  <c r="P51" i="5"/>
  <c r="E51" i="5"/>
  <c r="U50" i="5"/>
  <c r="T50" i="5"/>
  <c r="S50" i="5"/>
  <c r="R50" i="5"/>
  <c r="Q50" i="5"/>
  <c r="P50" i="5"/>
  <c r="E50" i="5"/>
  <c r="S49" i="5"/>
  <c r="R49" i="5"/>
  <c r="Q49" i="5"/>
  <c r="P49" i="5"/>
  <c r="E49" i="5"/>
  <c r="U49" i="5" s="1"/>
  <c r="S48" i="5"/>
  <c r="R48" i="5"/>
  <c r="Q48" i="5"/>
  <c r="P48" i="5"/>
  <c r="E48" i="5"/>
  <c r="T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U44" i="5" s="1"/>
  <c r="U43" i="5"/>
  <c r="T43" i="5"/>
  <c r="S43" i="5"/>
  <c r="R43" i="5"/>
  <c r="Q43" i="5"/>
  <c r="P43" i="5"/>
  <c r="E43" i="5"/>
  <c r="S42" i="5"/>
  <c r="R42" i="5"/>
  <c r="Q42" i="5"/>
  <c r="P42" i="5"/>
  <c r="E42" i="5"/>
  <c r="U42" i="5" s="1"/>
  <c r="V40" i="5"/>
  <c r="R40" i="5"/>
  <c r="O40" i="5"/>
  <c r="N40" i="5"/>
  <c r="M40" i="5"/>
  <c r="S40" i="5" s="1"/>
  <c r="L40" i="5"/>
  <c r="K40" i="5"/>
  <c r="J40" i="5"/>
  <c r="I40" i="5"/>
  <c r="H40" i="5"/>
  <c r="P40" i="5" s="1"/>
  <c r="G40" i="5"/>
  <c r="F40" i="5"/>
  <c r="C40" i="5"/>
  <c r="B40" i="5"/>
  <c r="E40" i="5" s="1"/>
  <c r="U39" i="5"/>
  <c r="T39" i="5"/>
  <c r="S39" i="5"/>
  <c r="R39" i="5"/>
  <c r="Q39" i="5"/>
  <c r="P39" i="5"/>
  <c r="E39" i="5"/>
  <c r="U38" i="5"/>
  <c r="T38" i="5"/>
  <c r="S38" i="5"/>
  <c r="R38" i="5"/>
  <c r="Q38" i="5"/>
  <c r="P38" i="5"/>
  <c r="E38" i="5"/>
  <c r="S37" i="5"/>
  <c r="R37" i="5"/>
  <c r="Q37" i="5"/>
  <c r="P37" i="5"/>
  <c r="E37" i="5"/>
  <c r="U37" i="5" s="1"/>
  <c r="S36" i="5"/>
  <c r="R36" i="5"/>
  <c r="Q36" i="5"/>
  <c r="P36" i="5"/>
  <c r="E36" i="5"/>
  <c r="T36" i="5" s="1"/>
  <c r="U35" i="5"/>
  <c r="S35" i="5"/>
  <c r="R35" i="5"/>
  <c r="Q35" i="5"/>
  <c r="P35" i="5"/>
  <c r="E35" i="5"/>
  <c r="T35" i="5" s="1"/>
  <c r="V33" i="5"/>
  <c r="O33" i="5"/>
  <c r="S33" i="5" s="1"/>
  <c r="N33" i="5"/>
  <c r="M33" i="5"/>
  <c r="L33" i="5"/>
  <c r="R33" i="5" s="1"/>
  <c r="K33" i="5"/>
  <c r="J33" i="5"/>
  <c r="I33" i="5"/>
  <c r="H33" i="5"/>
  <c r="G33" i="5"/>
  <c r="F33" i="5"/>
  <c r="C33" i="5"/>
  <c r="B33" i="5"/>
  <c r="E33" i="5" s="1"/>
  <c r="S32" i="5"/>
  <c r="R32" i="5"/>
  <c r="Q32" i="5"/>
  <c r="P32" i="5"/>
  <c r="E32" i="5"/>
  <c r="T32" i="5" s="1"/>
  <c r="V30" i="5"/>
  <c r="O30" i="5"/>
  <c r="N30" i="5"/>
  <c r="M30" i="5"/>
  <c r="S30" i="5" s="1"/>
  <c r="L30" i="5"/>
  <c r="K30" i="5"/>
  <c r="J30" i="5"/>
  <c r="I30" i="5"/>
  <c r="H30" i="5"/>
  <c r="G30" i="5"/>
  <c r="F30" i="5"/>
  <c r="C30" i="5"/>
  <c r="E30" i="5" s="1"/>
  <c r="B30" i="5"/>
  <c r="S29" i="5"/>
  <c r="R29" i="5"/>
  <c r="Q29" i="5"/>
  <c r="P29" i="5"/>
  <c r="E29" i="5"/>
  <c r="S28" i="5"/>
  <c r="R28" i="5"/>
  <c r="Q28" i="5"/>
  <c r="P28" i="5"/>
  <c r="E28" i="5"/>
  <c r="T28" i="5" s="1"/>
  <c r="U27" i="5"/>
  <c r="S27" i="5"/>
  <c r="R27" i="5"/>
  <c r="Q27" i="5"/>
  <c r="P27" i="5"/>
  <c r="E27" i="5"/>
  <c r="T27" i="5" s="1"/>
  <c r="S26" i="5"/>
  <c r="R26" i="5"/>
  <c r="Q26" i="5"/>
  <c r="P26" i="5"/>
  <c r="E26" i="5"/>
  <c r="V24" i="5"/>
  <c r="O24" i="5"/>
  <c r="N24" i="5"/>
  <c r="M24" i="5"/>
  <c r="S24" i="5" s="1"/>
  <c r="L24" i="5"/>
  <c r="R24" i="5" s="1"/>
  <c r="K24" i="5"/>
  <c r="J24" i="5"/>
  <c r="I24" i="5"/>
  <c r="H24" i="5"/>
  <c r="G24" i="5"/>
  <c r="F24" i="5"/>
  <c r="C24" i="5"/>
  <c r="B24" i="5"/>
  <c r="E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T21" i="5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S18" i="5"/>
  <c r="R18" i="5"/>
  <c r="Q18" i="5"/>
  <c r="P18" i="5"/>
  <c r="E18" i="5"/>
  <c r="U18" i="5" s="1"/>
  <c r="S17" i="5"/>
  <c r="R17" i="5"/>
  <c r="Q17" i="5"/>
  <c r="P17" i="5"/>
  <c r="E17" i="5"/>
  <c r="U17" i="5" s="1"/>
  <c r="V15" i="5"/>
  <c r="O15" i="5"/>
  <c r="N15" i="5"/>
  <c r="R15" i="5" s="1"/>
  <c r="M15" i="5"/>
  <c r="S15" i="5" s="1"/>
  <c r="L15" i="5"/>
  <c r="K15" i="5"/>
  <c r="J15" i="5"/>
  <c r="I15" i="5"/>
  <c r="Q15" i="5" s="1"/>
  <c r="H15" i="5"/>
  <c r="G15" i="5"/>
  <c r="F15" i="5"/>
  <c r="E15" i="5"/>
  <c r="C15" i="5"/>
  <c r="B15" i="5"/>
  <c r="U14" i="5"/>
  <c r="T14" i="5"/>
  <c r="S14" i="5"/>
  <c r="R14" i="5"/>
  <c r="Q14" i="5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T12" i="5" s="1"/>
  <c r="U11" i="5"/>
  <c r="S11" i="5"/>
  <c r="R11" i="5"/>
  <c r="Q11" i="5"/>
  <c r="P11" i="5"/>
  <c r="E11" i="5"/>
  <c r="S10" i="5"/>
  <c r="R10" i="5"/>
  <c r="Q10" i="5"/>
  <c r="P10" i="5"/>
  <c r="E10" i="5"/>
  <c r="U10" i="5" s="1"/>
  <c r="T9" i="5"/>
  <c r="S9" i="5"/>
  <c r="R9" i="5"/>
  <c r="Q9" i="5"/>
  <c r="P9" i="5"/>
  <c r="E9" i="5"/>
  <c r="U9" i="5" s="1"/>
  <c r="S94" i="4"/>
  <c r="R94" i="4"/>
  <c r="Q94" i="4"/>
  <c r="P94" i="4"/>
  <c r="E94" i="4"/>
  <c r="U94" i="4" s="1"/>
  <c r="U93" i="4"/>
  <c r="T93" i="4"/>
  <c r="S93" i="4"/>
  <c r="R93" i="4"/>
  <c r="Q93" i="4"/>
  <c r="P93" i="4"/>
  <c r="E93" i="4"/>
  <c r="U92" i="4"/>
  <c r="T92" i="4"/>
  <c r="S92" i="4"/>
  <c r="R92" i="4"/>
  <c r="Q92" i="4"/>
  <c r="P92" i="4"/>
  <c r="E92" i="4"/>
  <c r="S91" i="4"/>
  <c r="R91" i="4"/>
  <c r="Q91" i="4"/>
  <c r="P91" i="4"/>
  <c r="E91" i="4"/>
  <c r="U91" i="4" s="1"/>
  <c r="S90" i="4"/>
  <c r="R90" i="4"/>
  <c r="Q90" i="4"/>
  <c r="P90" i="4"/>
  <c r="E90" i="4"/>
  <c r="T90" i="4" s="1"/>
  <c r="U89" i="4"/>
  <c r="S89" i="4"/>
  <c r="R89" i="4"/>
  <c r="Q89" i="4"/>
  <c r="P89" i="4"/>
  <c r="E89" i="4"/>
  <c r="T89" i="4" s="1"/>
  <c r="S88" i="4"/>
  <c r="R88" i="4"/>
  <c r="Q88" i="4"/>
  <c r="P88" i="4"/>
  <c r="E88" i="4"/>
  <c r="U88" i="4" s="1"/>
  <c r="T87" i="4"/>
  <c r="S87" i="4"/>
  <c r="R87" i="4"/>
  <c r="Q87" i="4"/>
  <c r="P87" i="4"/>
  <c r="E87" i="4"/>
  <c r="U87" i="4" s="1"/>
  <c r="V73" i="4"/>
  <c r="O73" i="4"/>
  <c r="N73" i="4"/>
  <c r="M73" i="4"/>
  <c r="L73" i="4"/>
  <c r="R73" i="4" s="1"/>
  <c r="K73" i="4"/>
  <c r="J73" i="4"/>
  <c r="I73" i="4"/>
  <c r="H73" i="4"/>
  <c r="G73" i="4"/>
  <c r="F73" i="4"/>
  <c r="C73" i="4"/>
  <c r="B73" i="4"/>
  <c r="V72" i="4"/>
  <c r="O72" i="4"/>
  <c r="N72" i="4"/>
  <c r="M72" i="4"/>
  <c r="S72" i="4" s="1"/>
  <c r="L72" i="4"/>
  <c r="K72" i="4"/>
  <c r="J72" i="4"/>
  <c r="I72" i="4"/>
  <c r="Q72" i="4" s="1"/>
  <c r="H72" i="4"/>
  <c r="G72" i="4"/>
  <c r="F72" i="4"/>
  <c r="C72" i="4"/>
  <c r="B72" i="4"/>
  <c r="V71" i="4"/>
  <c r="O71" i="4"/>
  <c r="N71" i="4"/>
  <c r="R71" i="4" s="1"/>
  <c r="M71" i="4"/>
  <c r="L71" i="4"/>
  <c r="K71" i="4"/>
  <c r="J71" i="4"/>
  <c r="I71" i="4"/>
  <c r="H71" i="4"/>
  <c r="G71" i="4"/>
  <c r="F71" i="4"/>
  <c r="C71" i="4"/>
  <c r="B71" i="4"/>
  <c r="E71" i="4" s="1"/>
  <c r="U70" i="4"/>
  <c r="T70" i="4"/>
  <c r="S70" i="4"/>
  <c r="R70" i="4"/>
  <c r="Q70" i="4"/>
  <c r="P70" i="4"/>
  <c r="E70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B66" i="4"/>
  <c r="S65" i="4"/>
  <c r="R65" i="4"/>
  <c r="Q65" i="4"/>
  <c r="P65" i="4"/>
  <c r="E65" i="4"/>
  <c r="U65" i="4" s="1"/>
  <c r="U64" i="4"/>
  <c r="T64" i="4"/>
  <c r="S64" i="4"/>
  <c r="R64" i="4"/>
  <c r="Q64" i="4"/>
  <c r="P64" i="4"/>
  <c r="E64" i="4"/>
  <c r="U63" i="4"/>
  <c r="T63" i="4"/>
  <c r="S63" i="4"/>
  <c r="R63" i="4"/>
  <c r="Q63" i="4"/>
  <c r="P63" i="4"/>
  <c r="E63" i="4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S59" i="4" s="1"/>
  <c r="L59" i="4"/>
  <c r="R59" i="4" s="1"/>
  <c r="K59" i="4"/>
  <c r="J59" i="4"/>
  <c r="I59" i="4"/>
  <c r="H59" i="4"/>
  <c r="P59" i="4" s="1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T57" i="4" s="1"/>
  <c r="S56" i="4"/>
  <c r="R56" i="4"/>
  <c r="Q56" i="4"/>
  <c r="P56" i="4"/>
  <c r="E56" i="4"/>
  <c r="T56" i="4" s="1"/>
  <c r="S55" i="4"/>
  <c r="R55" i="4"/>
  <c r="Q55" i="4"/>
  <c r="P55" i="4"/>
  <c r="E55" i="4"/>
  <c r="U55" i="4" s="1"/>
  <c r="V53" i="4"/>
  <c r="O53" i="4"/>
  <c r="N53" i="4"/>
  <c r="M53" i="4"/>
  <c r="S53" i="4" s="1"/>
  <c r="L53" i="4"/>
  <c r="R53" i="4" s="1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T52" i="4" s="1"/>
  <c r="U51" i="4"/>
  <c r="S51" i="4"/>
  <c r="R51" i="4"/>
  <c r="Q51" i="4"/>
  <c r="P51" i="4"/>
  <c r="T51" i="4" s="1"/>
  <c r="E51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T47" i="4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U44" i="4"/>
  <c r="S44" i="4"/>
  <c r="R44" i="4"/>
  <c r="Q44" i="4"/>
  <c r="P44" i="4"/>
  <c r="E44" i="4"/>
  <c r="T44" i="4" s="1"/>
  <c r="U43" i="4"/>
  <c r="T43" i="4"/>
  <c r="S43" i="4"/>
  <c r="R43" i="4"/>
  <c r="Q43" i="4"/>
  <c r="P43" i="4"/>
  <c r="E43" i="4"/>
  <c r="S42" i="4"/>
  <c r="R42" i="4"/>
  <c r="Q42" i="4"/>
  <c r="P42" i="4"/>
  <c r="E42" i="4"/>
  <c r="U42" i="4" s="1"/>
  <c r="V40" i="4"/>
  <c r="O40" i="4"/>
  <c r="N40" i="4"/>
  <c r="M40" i="4"/>
  <c r="S40" i="4" s="1"/>
  <c r="L40" i="4"/>
  <c r="R40" i="4" s="1"/>
  <c r="K40" i="4"/>
  <c r="J40" i="4"/>
  <c r="I40" i="4"/>
  <c r="H40" i="4"/>
  <c r="G40" i="4"/>
  <c r="F40" i="4"/>
  <c r="C40" i="4"/>
  <c r="E40" i="4" s="1"/>
  <c r="B40" i="4"/>
  <c r="S39" i="4"/>
  <c r="R39" i="4"/>
  <c r="Q39" i="4"/>
  <c r="P39" i="4"/>
  <c r="E39" i="4"/>
  <c r="S38" i="4"/>
  <c r="R38" i="4"/>
  <c r="Q38" i="4"/>
  <c r="P38" i="4"/>
  <c r="E38" i="4"/>
  <c r="S37" i="4"/>
  <c r="R37" i="4"/>
  <c r="Q37" i="4"/>
  <c r="P37" i="4"/>
  <c r="E37" i="4"/>
  <c r="U37" i="4" s="1"/>
  <c r="S36" i="4"/>
  <c r="R36" i="4"/>
  <c r="Q36" i="4"/>
  <c r="P36" i="4"/>
  <c r="E36" i="4"/>
  <c r="U35" i="4"/>
  <c r="T35" i="4"/>
  <c r="S35" i="4"/>
  <c r="R35" i="4"/>
  <c r="Q35" i="4"/>
  <c r="P35" i="4"/>
  <c r="E35" i="4"/>
  <c r="V33" i="4"/>
  <c r="O33" i="4"/>
  <c r="S33" i="4" s="1"/>
  <c r="N33" i="4"/>
  <c r="M33" i="4"/>
  <c r="L33" i="4"/>
  <c r="K33" i="4"/>
  <c r="J33" i="4"/>
  <c r="I33" i="4"/>
  <c r="H33" i="4"/>
  <c r="P33" i="4" s="1"/>
  <c r="G33" i="4"/>
  <c r="F33" i="4"/>
  <c r="C33" i="4"/>
  <c r="B33" i="4"/>
  <c r="E33" i="4" s="1"/>
  <c r="S32" i="4"/>
  <c r="R32" i="4"/>
  <c r="Q32" i="4"/>
  <c r="P32" i="4"/>
  <c r="E32" i="4"/>
  <c r="V30" i="4"/>
  <c r="O30" i="4"/>
  <c r="N30" i="4"/>
  <c r="M30" i="4"/>
  <c r="S30" i="4" s="1"/>
  <c r="L30" i="4"/>
  <c r="R30" i="4" s="1"/>
  <c r="K30" i="4"/>
  <c r="J30" i="4"/>
  <c r="I30" i="4"/>
  <c r="H30" i="4"/>
  <c r="G30" i="4"/>
  <c r="F30" i="4"/>
  <c r="C30" i="4"/>
  <c r="B30" i="4"/>
  <c r="S29" i="4"/>
  <c r="R29" i="4"/>
  <c r="Q29" i="4"/>
  <c r="P29" i="4"/>
  <c r="E29" i="4"/>
  <c r="U29" i="4" s="1"/>
  <c r="U28" i="4"/>
  <c r="T28" i="4"/>
  <c r="S28" i="4"/>
  <c r="R28" i="4"/>
  <c r="Q28" i="4"/>
  <c r="P28" i="4"/>
  <c r="E28" i="4"/>
  <c r="U27" i="4"/>
  <c r="T27" i="4"/>
  <c r="S27" i="4"/>
  <c r="R27" i="4"/>
  <c r="Q27" i="4"/>
  <c r="P27" i="4"/>
  <c r="E27" i="4"/>
  <c r="S26" i="4"/>
  <c r="R26" i="4"/>
  <c r="Q26" i="4"/>
  <c r="P26" i="4"/>
  <c r="E26" i="4"/>
  <c r="U26" i="4" s="1"/>
  <c r="V24" i="4"/>
  <c r="R24" i="4"/>
  <c r="O24" i="4"/>
  <c r="N24" i="4"/>
  <c r="M24" i="4"/>
  <c r="S24" i="4" s="1"/>
  <c r="L24" i="4"/>
  <c r="K24" i="4"/>
  <c r="J24" i="4"/>
  <c r="I24" i="4"/>
  <c r="Q24" i="4" s="1"/>
  <c r="H24" i="4"/>
  <c r="P24" i="4" s="1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S20" i="4"/>
  <c r="R20" i="4"/>
  <c r="Q20" i="4"/>
  <c r="P20" i="4"/>
  <c r="E20" i="4"/>
  <c r="T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H15" i="4"/>
  <c r="G15" i="4"/>
  <c r="F15" i="4"/>
  <c r="C15" i="4"/>
  <c r="E15" i="4" s="1"/>
  <c r="B15" i="4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U11" i="4"/>
  <c r="T11" i="4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U9" i="4" s="1"/>
  <c r="U94" i="3"/>
  <c r="S94" i="3"/>
  <c r="R94" i="3"/>
  <c r="Q94" i="3"/>
  <c r="P94" i="3"/>
  <c r="E94" i="3"/>
  <c r="T94" i="3" s="1"/>
  <c r="U93" i="3"/>
  <c r="T93" i="3"/>
  <c r="S93" i="3"/>
  <c r="R93" i="3"/>
  <c r="Q93" i="3"/>
  <c r="P93" i="3"/>
  <c r="E93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U90" i="3"/>
  <c r="T90" i="3"/>
  <c r="S90" i="3"/>
  <c r="R90" i="3"/>
  <c r="Q90" i="3"/>
  <c r="P90" i="3"/>
  <c r="E90" i="3"/>
  <c r="U89" i="3"/>
  <c r="T89" i="3"/>
  <c r="S89" i="3"/>
  <c r="R89" i="3"/>
  <c r="Q89" i="3"/>
  <c r="P89" i="3"/>
  <c r="E89" i="3"/>
  <c r="S88" i="3"/>
  <c r="R88" i="3"/>
  <c r="Q88" i="3"/>
  <c r="P88" i="3"/>
  <c r="E88" i="3"/>
  <c r="U88" i="3" s="1"/>
  <c r="S87" i="3"/>
  <c r="R87" i="3"/>
  <c r="Q87" i="3"/>
  <c r="P87" i="3"/>
  <c r="E87" i="3"/>
  <c r="T87" i="3" s="1"/>
  <c r="V73" i="3"/>
  <c r="O73" i="3"/>
  <c r="N73" i="3"/>
  <c r="M73" i="3"/>
  <c r="L73" i="3"/>
  <c r="K73" i="3"/>
  <c r="J73" i="3"/>
  <c r="I73" i="3"/>
  <c r="H73" i="3"/>
  <c r="G73" i="3"/>
  <c r="F73" i="3"/>
  <c r="C73" i="3"/>
  <c r="B73" i="3"/>
  <c r="V72" i="3"/>
  <c r="O72" i="3"/>
  <c r="N72" i="3"/>
  <c r="R72" i="3" s="1"/>
  <c r="M72" i="3"/>
  <c r="L72" i="3"/>
  <c r="K72" i="3"/>
  <c r="J72" i="3"/>
  <c r="I72" i="3"/>
  <c r="Q72" i="3" s="1"/>
  <c r="H72" i="3"/>
  <c r="G72" i="3"/>
  <c r="F72" i="3"/>
  <c r="C72" i="3"/>
  <c r="B72" i="3"/>
  <c r="V71" i="3"/>
  <c r="O71" i="3"/>
  <c r="N71" i="3"/>
  <c r="M71" i="3"/>
  <c r="L71" i="3"/>
  <c r="K71" i="3"/>
  <c r="J71" i="3"/>
  <c r="I71" i="3"/>
  <c r="H71" i="3"/>
  <c r="G71" i="3"/>
  <c r="F71" i="3"/>
  <c r="C71" i="3"/>
  <c r="E71" i="3" s="1"/>
  <c r="B71" i="3"/>
  <c r="S70" i="3"/>
  <c r="R70" i="3"/>
  <c r="Q70" i="3"/>
  <c r="P70" i="3"/>
  <c r="E70" i="3"/>
  <c r="U70" i="3" s="1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V66" i="3"/>
  <c r="O66" i="3"/>
  <c r="N66" i="3"/>
  <c r="M66" i="3"/>
  <c r="S66" i="3" s="1"/>
  <c r="L66" i="3"/>
  <c r="R66" i="3" s="1"/>
  <c r="K66" i="3"/>
  <c r="J66" i="3"/>
  <c r="I66" i="3"/>
  <c r="H66" i="3"/>
  <c r="G66" i="3"/>
  <c r="F66" i="3"/>
  <c r="C66" i="3"/>
  <c r="B66" i="3"/>
  <c r="E66" i="3" s="1"/>
  <c r="S65" i="3"/>
  <c r="R65" i="3"/>
  <c r="Q65" i="3"/>
  <c r="P65" i="3"/>
  <c r="E65" i="3"/>
  <c r="U65" i="3" s="1"/>
  <c r="U64" i="3"/>
  <c r="T64" i="3"/>
  <c r="S64" i="3"/>
  <c r="R64" i="3"/>
  <c r="Q64" i="3"/>
  <c r="P64" i="3"/>
  <c r="E64" i="3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S59" i="3" s="1"/>
  <c r="L59" i="3"/>
  <c r="R59" i="3" s="1"/>
  <c r="K59" i="3"/>
  <c r="J59" i="3"/>
  <c r="I59" i="3"/>
  <c r="H59" i="3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S56" i="3"/>
  <c r="R56" i="3"/>
  <c r="Q56" i="3"/>
  <c r="P56" i="3"/>
  <c r="E56" i="3"/>
  <c r="U56" i="3" s="1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H53" i="3"/>
  <c r="G53" i="3"/>
  <c r="F53" i="3"/>
  <c r="C53" i="3"/>
  <c r="E53" i="3" s="1"/>
  <c r="B53" i="3"/>
  <c r="S52" i="3"/>
  <c r="R52" i="3"/>
  <c r="Q52" i="3"/>
  <c r="P52" i="3"/>
  <c r="E52" i="3"/>
  <c r="S51" i="3"/>
  <c r="R51" i="3"/>
  <c r="Q51" i="3"/>
  <c r="P51" i="3"/>
  <c r="E51" i="3"/>
  <c r="S50" i="3"/>
  <c r="R50" i="3"/>
  <c r="Q50" i="3"/>
  <c r="P50" i="3"/>
  <c r="E50" i="3"/>
  <c r="T50" i="3" s="1"/>
  <c r="U49" i="3"/>
  <c r="T49" i="3"/>
  <c r="S49" i="3"/>
  <c r="R49" i="3"/>
  <c r="Q49" i="3"/>
  <c r="P49" i="3"/>
  <c r="E49" i="3"/>
  <c r="S48" i="3"/>
  <c r="R48" i="3"/>
  <c r="Q48" i="3"/>
  <c r="P48" i="3"/>
  <c r="E48" i="3"/>
  <c r="S47" i="3"/>
  <c r="R47" i="3"/>
  <c r="Q47" i="3"/>
  <c r="P47" i="3"/>
  <c r="E47" i="3"/>
  <c r="U47" i="3" s="1"/>
  <c r="S46" i="3"/>
  <c r="R46" i="3"/>
  <c r="Q46" i="3"/>
  <c r="P46" i="3"/>
  <c r="E46" i="3"/>
  <c r="U46" i="3" s="1"/>
  <c r="U45" i="3"/>
  <c r="T45" i="3"/>
  <c r="S45" i="3"/>
  <c r="R45" i="3"/>
  <c r="Q45" i="3"/>
  <c r="P45" i="3"/>
  <c r="E45" i="3"/>
  <c r="S44" i="3"/>
  <c r="R44" i="3"/>
  <c r="Q44" i="3"/>
  <c r="P44" i="3"/>
  <c r="E44" i="3"/>
  <c r="S43" i="3"/>
  <c r="R43" i="3"/>
  <c r="Q43" i="3"/>
  <c r="P43" i="3"/>
  <c r="E43" i="3"/>
  <c r="T43" i="3" s="1"/>
  <c r="S42" i="3"/>
  <c r="R42" i="3"/>
  <c r="Q42" i="3"/>
  <c r="P42" i="3"/>
  <c r="E42" i="3"/>
  <c r="T42" i="3" s="1"/>
  <c r="V40" i="3"/>
  <c r="O40" i="3"/>
  <c r="N40" i="3"/>
  <c r="M40" i="3"/>
  <c r="L40" i="3"/>
  <c r="R40" i="3" s="1"/>
  <c r="K40" i="3"/>
  <c r="J40" i="3"/>
  <c r="I40" i="3"/>
  <c r="H40" i="3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S37" i="3"/>
  <c r="R37" i="3"/>
  <c r="Q37" i="3"/>
  <c r="P37" i="3"/>
  <c r="E37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V33" i="3"/>
  <c r="O33" i="3"/>
  <c r="N33" i="3"/>
  <c r="R33" i="3" s="1"/>
  <c r="M33" i="3"/>
  <c r="L33" i="3"/>
  <c r="K33" i="3"/>
  <c r="J33" i="3"/>
  <c r="I33" i="3"/>
  <c r="H33" i="3"/>
  <c r="G33" i="3"/>
  <c r="F33" i="3"/>
  <c r="C33" i="3"/>
  <c r="B33" i="3"/>
  <c r="E33" i="3" s="1"/>
  <c r="S32" i="3"/>
  <c r="R32" i="3"/>
  <c r="Q32" i="3"/>
  <c r="U32" i="3" s="1"/>
  <c r="P32" i="3"/>
  <c r="T32" i="3" s="1"/>
  <c r="E32" i="3"/>
  <c r="V30" i="3"/>
  <c r="O30" i="3"/>
  <c r="N30" i="3"/>
  <c r="M30" i="3"/>
  <c r="S30" i="3" s="1"/>
  <c r="L30" i="3"/>
  <c r="R30" i="3" s="1"/>
  <c r="K30" i="3"/>
  <c r="J30" i="3"/>
  <c r="I30" i="3"/>
  <c r="H30" i="3"/>
  <c r="G30" i="3"/>
  <c r="F30" i="3"/>
  <c r="C30" i="3"/>
  <c r="B30" i="3"/>
  <c r="S29" i="3"/>
  <c r="R29" i="3"/>
  <c r="Q29" i="3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S24" i="3" s="1"/>
  <c r="L24" i="3"/>
  <c r="R24" i="3" s="1"/>
  <c r="K24" i="3"/>
  <c r="J24" i="3"/>
  <c r="I24" i="3"/>
  <c r="H24" i="3"/>
  <c r="G24" i="3"/>
  <c r="F24" i="3"/>
  <c r="C24" i="3"/>
  <c r="E24" i="3" s="1"/>
  <c r="B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U20" i="3"/>
  <c r="T20" i="3"/>
  <c r="S20" i="3"/>
  <c r="R20" i="3"/>
  <c r="Q20" i="3"/>
  <c r="P20" i="3"/>
  <c r="E20" i="3"/>
  <c r="S19" i="3"/>
  <c r="R19" i="3"/>
  <c r="Q19" i="3"/>
  <c r="P19" i="3"/>
  <c r="E19" i="3"/>
  <c r="U19" i="3" s="1"/>
  <c r="S18" i="3"/>
  <c r="R18" i="3"/>
  <c r="Q18" i="3"/>
  <c r="P18" i="3"/>
  <c r="E18" i="3"/>
  <c r="T18" i="3" s="1"/>
  <c r="S17" i="3"/>
  <c r="R17" i="3"/>
  <c r="Q17" i="3"/>
  <c r="P17" i="3"/>
  <c r="E17" i="3"/>
  <c r="U17" i="3" s="1"/>
  <c r="V15" i="3"/>
  <c r="O15" i="3"/>
  <c r="N15" i="3"/>
  <c r="M15" i="3"/>
  <c r="S15" i="3" s="1"/>
  <c r="L15" i="3"/>
  <c r="K15" i="3"/>
  <c r="J15" i="3"/>
  <c r="I15" i="3"/>
  <c r="Q15" i="3" s="1"/>
  <c r="H15" i="3"/>
  <c r="G15" i="3"/>
  <c r="F15" i="3"/>
  <c r="C15" i="3"/>
  <c r="B15" i="3"/>
  <c r="S14" i="3"/>
  <c r="R14" i="3"/>
  <c r="Q14" i="3"/>
  <c r="P14" i="3"/>
  <c r="E14" i="3"/>
  <c r="T14" i="3" s="1"/>
  <c r="S13" i="3"/>
  <c r="R13" i="3"/>
  <c r="Q13" i="3"/>
  <c r="U13" i="3" s="1"/>
  <c r="P13" i="3"/>
  <c r="T13" i="3" s="1"/>
  <c r="E13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U9" i="3"/>
  <c r="T9" i="3"/>
  <c r="S9" i="3"/>
  <c r="R9" i="3"/>
  <c r="Q9" i="3"/>
  <c r="P9" i="3"/>
  <c r="E9" i="3"/>
  <c r="S94" i="2"/>
  <c r="R94" i="2"/>
  <c r="Q94" i="2"/>
  <c r="P94" i="2"/>
  <c r="E94" i="2"/>
  <c r="S93" i="2"/>
  <c r="R93" i="2"/>
  <c r="Q93" i="2"/>
  <c r="P93" i="2"/>
  <c r="E93" i="2"/>
  <c r="U93" i="2" s="1"/>
  <c r="S92" i="2"/>
  <c r="R92" i="2"/>
  <c r="Q92" i="2"/>
  <c r="P92" i="2"/>
  <c r="E92" i="2"/>
  <c r="T92" i="2" s="1"/>
  <c r="U91" i="2"/>
  <c r="T91" i="2"/>
  <c r="S91" i="2"/>
  <c r="R91" i="2"/>
  <c r="Q91" i="2"/>
  <c r="P91" i="2"/>
  <c r="E91" i="2"/>
  <c r="S90" i="2"/>
  <c r="R90" i="2"/>
  <c r="Q90" i="2"/>
  <c r="P90" i="2"/>
  <c r="E90" i="2"/>
  <c r="S89" i="2"/>
  <c r="R89" i="2"/>
  <c r="Q89" i="2"/>
  <c r="P89" i="2"/>
  <c r="E89" i="2"/>
  <c r="U89" i="2" s="1"/>
  <c r="S88" i="2"/>
  <c r="R88" i="2"/>
  <c r="Q88" i="2"/>
  <c r="P88" i="2"/>
  <c r="E88" i="2"/>
  <c r="U88" i="2" s="1"/>
  <c r="U87" i="2"/>
  <c r="T87" i="2"/>
  <c r="S87" i="2"/>
  <c r="R87" i="2"/>
  <c r="Q87" i="2"/>
  <c r="P87" i="2"/>
  <c r="E87" i="2"/>
  <c r="V73" i="2"/>
  <c r="O73" i="2"/>
  <c r="S73" i="2" s="1"/>
  <c r="N73" i="2"/>
  <c r="M73" i="2"/>
  <c r="L73" i="2"/>
  <c r="K73" i="2"/>
  <c r="J73" i="2"/>
  <c r="I73" i="2"/>
  <c r="H73" i="2"/>
  <c r="G73" i="2"/>
  <c r="F73" i="2"/>
  <c r="C73" i="2"/>
  <c r="B73" i="2"/>
  <c r="V72" i="2"/>
  <c r="R72" i="2"/>
  <c r="O72" i="2"/>
  <c r="N72" i="2"/>
  <c r="M72" i="2"/>
  <c r="S72" i="2" s="1"/>
  <c r="L72" i="2"/>
  <c r="K72" i="2"/>
  <c r="J72" i="2"/>
  <c r="I72" i="2"/>
  <c r="Q72" i="2" s="1"/>
  <c r="H72" i="2"/>
  <c r="G72" i="2"/>
  <c r="F72" i="2"/>
  <c r="E72" i="2"/>
  <c r="C72" i="2"/>
  <c r="B72" i="2"/>
  <c r="V71" i="2"/>
  <c r="S71" i="2"/>
  <c r="O71" i="2"/>
  <c r="N71" i="2"/>
  <c r="M71" i="2"/>
  <c r="L71" i="2"/>
  <c r="K71" i="2"/>
  <c r="J71" i="2"/>
  <c r="I71" i="2"/>
  <c r="Q71" i="2" s="1"/>
  <c r="H71" i="2"/>
  <c r="G71" i="2"/>
  <c r="F71" i="2"/>
  <c r="C71" i="2"/>
  <c r="B71" i="2"/>
  <c r="E71" i="2" s="1"/>
  <c r="S70" i="2"/>
  <c r="R70" i="2"/>
  <c r="Q70" i="2"/>
  <c r="P70" i="2"/>
  <c r="E70" i="2"/>
  <c r="T70" i="2" s="1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V66" i="2"/>
  <c r="R66" i="2"/>
  <c r="O66" i="2"/>
  <c r="N66" i="2"/>
  <c r="M66" i="2"/>
  <c r="S66" i="2" s="1"/>
  <c r="L66" i="2"/>
  <c r="K66" i="2"/>
  <c r="J66" i="2"/>
  <c r="I66" i="2"/>
  <c r="H66" i="2"/>
  <c r="P66" i="2" s="1"/>
  <c r="G66" i="2"/>
  <c r="F66" i="2"/>
  <c r="C66" i="2"/>
  <c r="B66" i="2"/>
  <c r="E66" i="2" s="1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T63" i="2" s="1"/>
  <c r="S62" i="2"/>
  <c r="R62" i="2"/>
  <c r="Q62" i="2"/>
  <c r="P62" i="2"/>
  <c r="E62" i="2"/>
  <c r="S61" i="2"/>
  <c r="R61" i="2"/>
  <c r="Q61" i="2"/>
  <c r="P61" i="2"/>
  <c r="E61" i="2"/>
  <c r="U61" i="2" s="1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S58" i="2"/>
  <c r="R58" i="2"/>
  <c r="Q58" i="2"/>
  <c r="P58" i="2"/>
  <c r="E58" i="2"/>
  <c r="T58" i="2" s="1"/>
  <c r="U57" i="2"/>
  <c r="S57" i="2"/>
  <c r="R57" i="2"/>
  <c r="Q57" i="2"/>
  <c r="P57" i="2"/>
  <c r="E57" i="2"/>
  <c r="T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O53" i="2"/>
  <c r="N53" i="2"/>
  <c r="M53" i="2"/>
  <c r="S53" i="2" s="1"/>
  <c r="L53" i="2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U50" i="2"/>
  <c r="T50" i="2"/>
  <c r="S50" i="2"/>
  <c r="R50" i="2"/>
  <c r="Q50" i="2"/>
  <c r="P50" i="2"/>
  <c r="E50" i="2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P47" i="2"/>
  <c r="E47" i="2"/>
  <c r="T47" i="2" s="1"/>
  <c r="U46" i="2"/>
  <c r="T46" i="2"/>
  <c r="S46" i="2"/>
  <c r="R46" i="2"/>
  <c r="Q46" i="2"/>
  <c r="P46" i="2"/>
  <c r="E46" i="2"/>
  <c r="S45" i="2"/>
  <c r="R45" i="2"/>
  <c r="Q45" i="2"/>
  <c r="P45" i="2"/>
  <c r="E45" i="2"/>
  <c r="S44" i="2"/>
  <c r="R44" i="2"/>
  <c r="Q44" i="2"/>
  <c r="P44" i="2"/>
  <c r="E44" i="2"/>
  <c r="U44" i="2" s="1"/>
  <c r="S43" i="2"/>
  <c r="R43" i="2"/>
  <c r="Q43" i="2"/>
  <c r="P43" i="2"/>
  <c r="E43" i="2"/>
  <c r="U43" i="2" s="1"/>
  <c r="U42" i="2"/>
  <c r="T42" i="2"/>
  <c r="S42" i="2"/>
  <c r="R42" i="2"/>
  <c r="Q42" i="2"/>
  <c r="P42" i="2"/>
  <c r="E42" i="2"/>
  <c r="V40" i="2"/>
  <c r="S40" i="2"/>
  <c r="O40" i="2"/>
  <c r="N40" i="2"/>
  <c r="M40" i="2"/>
  <c r="L40" i="2"/>
  <c r="R40" i="2" s="1"/>
  <c r="K40" i="2"/>
  <c r="J40" i="2"/>
  <c r="I40" i="2"/>
  <c r="H40" i="2"/>
  <c r="P40" i="2" s="1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U37" i="2"/>
  <c r="T37" i="2"/>
  <c r="S37" i="2"/>
  <c r="R37" i="2"/>
  <c r="Q37" i="2"/>
  <c r="P37" i="2"/>
  <c r="E37" i="2"/>
  <c r="S36" i="2"/>
  <c r="R36" i="2"/>
  <c r="Q36" i="2"/>
  <c r="P36" i="2"/>
  <c r="E36" i="2"/>
  <c r="U36" i="2" s="1"/>
  <c r="S35" i="2"/>
  <c r="R35" i="2"/>
  <c r="Q35" i="2"/>
  <c r="P35" i="2"/>
  <c r="E35" i="2"/>
  <c r="U35" i="2" s="1"/>
  <c r="V33" i="2"/>
  <c r="O33" i="2"/>
  <c r="N33" i="2"/>
  <c r="M33" i="2"/>
  <c r="S33" i="2" s="1"/>
  <c r="L33" i="2"/>
  <c r="K33" i="2"/>
  <c r="J33" i="2"/>
  <c r="I33" i="2"/>
  <c r="Q33" i="2" s="1"/>
  <c r="H33" i="2"/>
  <c r="G33" i="2"/>
  <c r="F33" i="2"/>
  <c r="C33" i="2"/>
  <c r="E33" i="2" s="1"/>
  <c r="B33" i="2"/>
  <c r="S32" i="2"/>
  <c r="R32" i="2"/>
  <c r="Q32" i="2"/>
  <c r="P32" i="2"/>
  <c r="E32" i="2"/>
  <c r="V30" i="2"/>
  <c r="O30" i="2"/>
  <c r="N30" i="2"/>
  <c r="M30" i="2"/>
  <c r="S30" i="2" s="1"/>
  <c r="L30" i="2"/>
  <c r="R30" i="2" s="1"/>
  <c r="K30" i="2"/>
  <c r="J30" i="2"/>
  <c r="I30" i="2"/>
  <c r="H30" i="2"/>
  <c r="P30" i="2" s="1"/>
  <c r="G30" i="2"/>
  <c r="F30" i="2"/>
  <c r="C30" i="2"/>
  <c r="E30" i="2" s="1"/>
  <c r="B30" i="2"/>
  <c r="S29" i="2"/>
  <c r="R29" i="2"/>
  <c r="Q29" i="2"/>
  <c r="P29" i="2"/>
  <c r="E29" i="2"/>
  <c r="S28" i="2"/>
  <c r="R28" i="2"/>
  <c r="Q28" i="2"/>
  <c r="P28" i="2"/>
  <c r="E28" i="2"/>
  <c r="U28" i="2" s="1"/>
  <c r="S27" i="2"/>
  <c r="R27" i="2"/>
  <c r="Q27" i="2"/>
  <c r="P27" i="2"/>
  <c r="E27" i="2"/>
  <c r="T27" i="2" s="1"/>
  <c r="U26" i="2"/>
  <c r="T26" i="2"/>
  <c r="S26" i="2"/>
  <c r="R26" i="2"/>
  <c r="Q26" i="2"/>
  <c r="P26" i="2"/>
  <c r="E26" i="2"/>
  <c r="V24" i="2"/>
  <c r="S24" i="2"/>
  <c r="O24" i="2"/>
  <c r="N24" i="2"/>
  <c r="M24" i="2"/>
  <c r="L24" i="2"/>
  <c r="R24" i="2" s="1"/>
  <c r="K24" i="2"/>
  <c r="J24" i="2"/>
  <c r="I24" i="2"/>
  <c r="H24" i="2"/>
  <c r="G24" i="2"/>
  <c r="F24" i="2"/>
  <c r="C24" i="2"/>
  <c r="B24" i="2"/>
  <c r="E24" i="2" s="1"/>
  <c r="S23" i="2"/>
  <c r="R23" i="2"/>
  <c r="Q23" i="2"/>
  <c r="P23" i="2"/>
  <c r="E23" i="2"/>
  <c r="T23" i="2" s="1"/>
  <c r="S22" i="2"/>
  <c r="R22" i="2"/>
  <c r="Q22" i="2"/>
  <c r="P22" i="2"/>
  <c r="E22" i="2"/>
  <c r="U22" i="2" s="1"/>
  <c r="U21" i="2"/>
  <c r="T21" i="2"/>
  <c r="S21" i="2"/>
  <c r="R21" i="2"/>
  <c r="Q21" i="2"/>
  <c r="P21" i="2"/>
  <c r="E21" i="2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U18" i="2" s="1"/>
  <c r="U17" i="2"/>
  <c r="T17" i="2"/>
  <c r="S17" i="2"/>
  <c r="R17" i="2"/>
  <c r="Q17" i="2"/>
  <c r="P17" i="2"/>
  <c r="E17" i="2"/>
  <c r="V15" i="2"/>
  <c r="S15" i="2"/>
  <c r="O15" i="2"/>
  <c r="N15" i="2"/>
  <c r="M15" i="2"/>
  <c r="L15" i="2"/>
  <c r="K15" i="2"/>
  <c r="J15" i="2"/>
  <c r="I15" i="2"/>
  <c r="H15" i="2"/>
  <c r="P15" i="2" s="1"/>
  <c r="G15" i="2"/>
  <c r="F15" i="2"/>
  <c r="C15" i="2"/>
  <c r="B15" i="2"/>
  <c r="E15" i="2" s="1"/>
  <c r="S14" i="2"/>
  <c r="R14" i="2"/>
  <c r="Q14" i="2"/>
  <c r="P14" i="2"/>
  <c r="E14" i="2"/>
  <c r="U14" i="2" s="1"/>
  <c r="U13" i="2"/>
  <c r="T13" i="2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T11" i="2" s="1"/>
  <c r="S10" i="2"/>
  <c r="R10" i="2"/>
  <c r="Q10" i="2"/>
  <c r="U10" i="2" s="1"/>
  <c r="P10" i="2"/>
  <c r="T10" i="2" s="1"/>
  <c r="E10" i="2"/>
  <c r="U9" i="2"/>
  <c r="T9" i="2"/>
  <c r="S9" i="2"/>
  <c r="R9" i="2"/>
  <c r="Q9" i="2"/>
  <c r="P9" i="2"/>
  <c r="E9" i="2"/>
  <c r="S94" i="1"/>
  <c r="R94" i="1"/>
  <c r="Q94" i="1"/>
  <c r="P94" i="1"/>
  <c r="E94" i="1"/>
  <c r="T94" i="1" s="1"/>
  <c r="S93" i="1"/>
  <c r="R93" i="1"/>
  <c r="Q93" i="1"/>
  <c r="P93" i="1"/>
  <c r="E93" i="1"/>
  <c r="U93" i="1" s="1"/>
  <c r="U92" i="1"/>
  <c r="T92" i="1"/>
  <c r="S92" i="1"/>
  <c r="R92" i="1"/>
  <c r="Q92" i="1"/>
  <c r="P92" i="1"/>
  <c r="E92" i="1"/>
  <c r="U91" i="1"/>
  <c r="T91" i="1"/>
  <c r="S91" i="1"/>
  <c r="R91" i="1"/>
  <c r="Q91" i="1"/>
  <c r="P91" i="1"/>
  <c r="E91" i="1"/>
  <c r="S90" i="1"/>
  <c r="R90" i="1"/>
  <c r="Q90" i="1"/>
  <c r="P90" i="1"/>
  <c r="E90" i="1"/>
  <c r="U90" i="1" s="1"/>
  <c r="S89" i="1"/>
  <c r="R89" i="1"/>
  <c r="Q89" i="1"/>
  <c r="P89" i="1"/>
  <c r="E89" i="1"/>
  <c r="T89" i="1" s="1"/>
  <c r="U88" i="1"/>
  <c r="T88" i="1"/>
  <c r="S88" i="1"/>
  <c r="R88" i="1"/>
  <c r="Q88" i="1"/>
  <c r="P88" i="1"/>
  <c r="E88" i="1"/>
  <c r="U87" i="1"/>
  <c r="T87" i="1"/>
  <c r="S87" i="1"/>
  <c r="R87" i="1"/>
  <c r="Q87" i="1"/>
  <c r="P87" i="1"/>
  <c r="E87" i="1"/>
  <c r="V73" i="1"/>
  <c r="O73" i="1"/>
  <c r="N73" i="1"/>
  <c r="M73" i="1"/>
  <c r="L73" i="1"/>
  <c r="K73" i="1"/>
  <c r="J73" i="1"/>
  <c r="I73" i="1"/>
  <c r="H73" i="1"/>
  <c r="G73" i="1"/>
  <c r="F73" i="1"/>
  <c r="C73" i="1"/>
  <c r="B73" i="1"/>
  <c r="V72" i="1"/>
  <c r="O72" i="1"/>
  <c r="N72" i="1"/>
  <c r="M72" i="1"/>
  <c r="L72" i="1"/>
  <c r="R72" i="1" s="1"/>
  <c r="K72" i="1"/>
  <c r="J72" i="1"/>
  <c r="I72" i="1"/>
  <c r="H72" i="1"/>
  <c r="G72" i="1"/>
  <c r="F72" i="1"/>
  <c r="C72" i="1"/>
  <c r="B72" i="1"/>
  <c r="V71" i="1"/>
  <c r="O71" i="1"/>
  <c r="N71" i="1"/>
  <c r="M71" i="1"/>
  <c r="L71" i="1"/>
  <c r="K71" i="1"/>
  <c r="J71" i="1"/>
  <c r="I71" i="1"/>
  <c r="Q71" i="1" s="1"/>
  <c r="H71" i="1"/>
  <c r="G71" i="1"/>
  <c r="F71" i="1"/>
  <c r="C71" i="1"/>
  <c r="B71" i="1"/>
  <c r="E71" i="1" s="1"/>
  <c r="S70" i="1"/>
  <c r="R70" i="1"/>
  <c r="Q70" i="1"/>
  <c r="P70" i="1"/>
  <c r="E70" i="1"/>
  <c r="U70" i="1" s="1"/>
  <c r="S69" i="1"/>
  <c r="R69" i="1"/>
  <c r="Q69" i="1"/>
  <c r="P69" i="1"/>
  <c r="T69" i="1" s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S66" i="1" s="1"/>
  <c r="L66" i="1"/>
  <c r="R66" i="1" s="1"/>
  <c r="K66" i="1"/>
  <c r="J66" i="1"/>
  <c r="I66" i="1"/>
  <c r="H66" i="1"/>
  <c r="G66" i="1"/>
  <c r="F66" i="1"/>
  <c r="C66" i="1"/>
  <c r="E66" i="1" s="1"/>
  <c r="B66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U62" i="1"/>
  <c r="T62" i="1"/>
  <c r="S62" i="1"/>
  <c r="R62" i="1"/>
  <c r="Q62" i="1"/>
  <c r="P62" i="1"/>
  <c r="E62" i="1"/>
  <c r="S61" i="1"/>
  <c r="R61" i="1"/>
  <c r="Q61" i="1"/>
  <c r="P61" i="1"/>
  <c r="E61" i="1"/>
  <c r="T61" i="1" s="1"/>
  <c r="V59" i="1"/>
  <c r="R59" i="1"/>
  <c r="O59" i="1"/>
  <c r="N59" i="1"/>
  <c r="M59" i="1"/>
  <c r="S59" i="1" s="1"/>
  <c r="L59" i="1"/>
  <c r="K59" i="1"/>
  <c r="J59" i="1"/>
  <c r="I59" i="1"/>
  <c r="Q59" i="1" s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T56" i="1" s="1"/>
  <c r="T55" i="1"/>
  <c r="S55" i="1"/>
  <c r="R55" i="1"/>
  <c r="Q55" i="1"/>
  <c r="P55" i="1"/>
  <c r="E55" i="1"/>
  <c r="U55" i="1" s="1"/>
  <c r="V53" i="1"/>
  <c r="O53" i="1"/>
  <c r="N53" i="1"/>
  <c r="M53" i="1"/>
  <c r="S53" i="1" s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U51" i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T47" i="1"/>
  <c r="S47" i="1"/>
  <c r="R47" i="1"/>
  <c r="Q47" i="1"/>
  <c r="P47" i="1"/>
  <c r="E47" i="1"/>
  <c r="U47" i="1" s="1"/>
  <c r="S46" i="1"/>
  <c r="R46" i="1"/>
  <c r="Q46" i="1"/>
  <c r="P46" i="1"/>
  <c r="E46" i="1"/>
  <c r="S45" i="1"/>
  <c r="R45" i="1"/>
  <c r="Q45" i="1"/>
  <c r="P45" i="1"/>
  <c r="E45" i="1"/>
  <c r="U45" i="1" s="1"/>
  <c r="S44" i="1"/>
  <c r="R44" i="1"/>
  <c r="Q44" i="1"/>
  <c r="P44" i="1"/>
  <c r="E44" i="1"/>
  <c r="S43" i="1"/>
  <c r="R43" i="1"/>
  <c r="Q43" i="1"/>
  <c r="P43" i="1"/>
  <c r="E43" i="1"/>
  <c r="U43" i="1" s="1"/>
  <c r="U42" i="1"/>
  <c r="T42" i="1"/>
  <c r="S42" i="1"/>
  <c r="R42" i="1"/>
  <c r="Q42" i="1"/>
  <c r="P42" i="1"/>
  <c r="E42" i="1"/>
  <c r="V40" i="1"/>
  <c r="S40" i="1"/>
  <c r="O40" i="1"/>
  <c r="N40" i="1"/>
  <c r="M40" i="1"/>
  <c r="L40" i="1"/>
  <c r="R40" i="1" s="1"/>
  <c r="K40" i="1"/>
  <c r="J40" i="1"/>
  <c r="I40" i="1"/>
  <c r="Q40" i="1" s="1"/>
  <c r="H40" i="1"/>
  <c r="G40" i="1"/>
  <c r="F40" i="1"/>
  <c r="C40" i="1"/>
  <c r="B40" i="1"/>
  <c r="T39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U35" i="1" s="1"/>
  <c r="P35" i="1"/>
  <c r="T35" i="1" s="1"/>
  <c r="E35" i="1"/>
  <c r="V33" i="1"/>
  <c r="O33" i="1"/>
  <c r="S33" i="1" s="1"/>
  <c r="N33" i="1"/>
  <c r="M33" i="1"/>
  <c r="L33" i="1"/>
  <c r="R33" i="1" s="1"/>
  <c r="K33" i="1"/>
  <c r="J33" i="1"/>
  <c r="I33" i="1"/>
  <c r="H33" i="1"/>
  <c r="P33" i="1" s="1"/>
  <c r="G33" i="1"/>
  <c r="F33" i="1"/>
  <c r="C33" i="1"/>
  <c r="B33" i="1"/>
  <c r="E33" i="1" s="1"/>
  <c r="S32" i="1"/>
  <c r="R32" i="1"/>
  <c r="Q32" i="1"/>
  <c r="P32" i="1"/>
  <c r="E32" i="1"/>
  <c r="U32" i="1" s="1"/>
  <c r="V30" i="1"/>
  <c r="O30" i="1"/>
  <c r="N30" i="1"/>
  <c r="M30" i="1"/>
  <c r="S30" i="1" s="1"/>
  <c r="L30" i="1"/>
  <c r="K30" i="1"/>
  <c r="J30" i="1"/>
  <c r="I30" i="1"/>
  <c r="H30" i="1"/>
  <c r="G30" i="1"/>
  <c r="F30" i="1"/>
  <c r="C30" i="1"/>
  <c r="E30" i="1" s="1"/>
  <c r="B30" i="1"/>
  <c r="S29" i="1"/>
  <c r="R29" i="1"/>
  <c r="Q29" i="1"/>
  <c r="P29" i="1"/>
  <c r="E29" i="1"/>
  <c r="S28" i="1"/>
  <c r="R28" i="1"/>
  <c r="Q28" i="1"/>
  <c r="P28" i="1"/>
  <c r="E28" i="1"/>
  <c r="U28" i="1" s="1"/>
  <c r="U27" i="1"/>
  <c r="T27" i="1"/>
  <c r="S27" i="1"/>
  <c r="R27" i="1"/>
  <c r="Q27" i="1"/>
  <c r="P27" i="1"/>
  <c r="E27" i="1"/>
  <c r="U26" i="1"/>
  <c r="T26" i="1"/>
  <c r="S26" i="1"/>
  <c r="R26" i="1"/>
  <c r="Q26" i="1"/>
  <c r="P26" i="1"/>
  <c r="E26" i="1"/>
  <c r="V24" i="1"/>
  <c r="O24" i="1"/>
  <c r="S24" i="1" s="1"/>
  <c r="N24" i="1"/>
  <c r="R24" i="1" s="1"/>
  <c r="M24" i="1"/>
  <c r="L24" i="1"/>
  <c r="K24" i="1"/>
  <c r="J24" i="1"/>
  <c r="I24" i="1"/>
  <c r="H24" i="1"/>
  <c r="G24" i="1"/>
  <c r="F24" i="1"/>
  <c r="C24" i="1"/>
  <c r="B24" i="1"/>
  <c r="U23" i="1"/>
  <c r="T23" i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S17" i="1"/>
  <c r="R17" i="1"/>
  <c r="Q17" i="1"/>
  <c r="P17" i="1"/>
  <c r="E17" i="1"/>
  <c r="V15" i="1"/>
  <c r="O15" i="1"/>
  <c r="N15" i="1"/>
  <c r="M15" i="1"/>
  <c r="L15" i="1"/>
  <c r="K15" i="1"/>
  <c r="J15" i="1"/>
  <c r="I15" i="1"/>
  <c r="H15" i="1"/>
  <c r="G15" i="1"/>
  <c r="F15" i="1"/>
  <c r="C15" i="1"/>
  <c r="B15" i="1"/>
  <c r="E15" i="1" s="1"/>
  <c r="U14" i="1"/>
  <c r="T14" i="1"/>
  <c r="S14" i="1"/>
  <c r="R14" i="1"/>
  <c r="Q14" i="1"/>
  <c r="P14" i="1"/>
  <c r="E14" i="1"/>
  <c r="S13" i="1"/>
  <c r="R13" i="1"/>
  <c r="Q13" i="1"/>
  <c r="P13" i="1"/>
  <c r="E13" i="1"/>
  <c r="T13" i="1" s="1"/>
  <c r="S12" i="1"/>
  <c r="R12" i="1"/>
  <c r="Q12" i="1"/>
  <c r="P12" i="1"/>
  <c r="E12" i="1"/>
  <c r="U12" i="1" s="1"/>
  <c r="S11" i="1"/>
  <c r="R11" i="1"/>
  <c r="Q11" i="1"/>
  <c r="U11" i="1" s="1"/>
  <c r="P11" i="1"/>
  <c r="T11" i="1" s="1"/>
  <c r="E11" i="1"/>
  <c r="S10" i="1"/>
  <c r="R10" i="1"/>
  <c r="Q10" i="1"/>
  <c r="U10" i="1" s="1"/>
  <c r="P10" i="1"/>
  <c r="T10" i="1" s="1"/>
  <c r="E10" i="1"/>
  <c r="S9" i="1"/>
  <c r="R9" i="1"/>
  <c r="Q9" i="1"/>
  <c r="P9" i="1"/>
  <c r="E9" i="1"/>
  <c r="U18" i="16" l="1"/>
  <c r="T18" i="16"/>
  <c r="T38" i="25"/>
  <c r="U38" i="25"/>
  <c r="U29" i="3"/>
  <c r="T29" i="3"/>
  <c r="U52" i="3"/>
  <c r="T52" i="3"/>
  <c r="U49" i="13"/>
  <c r="T49" i="13"/>
  <c r="U18" i="10"/>
  <c r="T18" i="10"/>
  <c r="T22" i="1"/>
  <c r="T49" i="2"/>
  <c r="U49" i="2"/>
  <c r="U26" i="5"/>
  <c r="T26" i="5"/>
  <c r="T19" i="13"/>
  <c r="U19" i="13"/>
  <c r="U18" i="1"/>
  <c r="T18" i="1"/>
  <c r="T58" i="6"/>
  <c r="U58" i="6"/>
  <c r="U89" i="16"/>
  <c r="T89" i="16"/>
  <c r="T18" i="27"/>
  <c r="U18" i="27"/>
  <c r="T17" i="1"/>
  <c r="U69" i="2"/>
  <c r="T69" i="2"/>
  <c r="U48" i="3"/>
  <c r="T48" i="3"/>
  <c r="U17" i="7"/>
  <c r="T17" i="7"/>
  <c r="U46" i="10"/>
  <c r="T46" i="10"/>
  <c r="U17" i="21"/>
  <c r="T17" i="21"/>
  <c r="U46" i="1"/>
  <c r="T46" i="1"/>
  <c r="P71" i="1"/>
  <c r="U45" i="2"/>
  <c r="T45" i="2"/>
  <c r="T62" i="2"/>
  <c r="U62" i="2"/>
  <c r="U12" i="3"/>
  <c r="T12" i="3"/>
  <c r="U39" i="4"/>
  <c r="T39" i="4"/>
  <c r="U47" i="6"/>
  <c r="T47" i="6"/>
  <c r="T93" i="7"/>
  <c r="U93" i="7"/>
  <c r="U90" i="2"/>
  <c r="T90" i="2"/>
  <c r="U38" i="1"/>
  <c r="T38" i="1"/>
  <c r="U29" i="2"/>
  <c r="T29" i="2"/>
  <c r="U44" i="3"/>
  <c r="T44" i="3"/>
  <c r="U57" i="3"/>
  <c r="T57" i="3"/>
  <c r="U14" i="12"/>
  <c r="T14" i="12"/>
  <c r="U22" i="17"/>
  <c r="T22" i="17"/>
  <c r="U61" i="17"/>
  <c r="T61" i="17"/>
  <c r="R15" i="1"/>
  <c r="T19" i="1"/>
  <c r="U94" i="2"/>
  <c r="T94" i="2"/>
  <c r="T28" i="6"/>
  <c r="U28" i="6"/>
  <c r="U49" i="11"/>
  <c r="T49" i="11"/>
  <c r="U48" i="4"/>
  <c r="T48" i="4"/>
  <c r="U17" i="18"/>
  <c r="T17" i="18"/>
  <c r="Q30" i="1"/>
  <c r="U37" i="3"/>
  <c r="T37" i="3"/>
  <c r="U62" i="6"/>
  <c r="T62" i="6"/>
  <c r="U9" i="11"/>
  <c r="T9" i="11"/>
  <c r="U20" i="4"/>
  <c r="T23" i="4"/>
  <c r="T32" i="4"/>
  <c r="T50" i="4"/>
  <c r="U56" i="4"/>
  <c r="T88" i="4"/>
  <c r="T10" i="5"/>
  <c r="T22" i="5"/>
  <c r="T42" i="5"/>
  <c r="U63" i="5"/>
  <c r="T87" i="5"/>
  <c r="T91" i="5"/>
  <c r="E15" i="6"/>
  <c r="U26" i="8"/>
  <c r="T26" i="8"/>
  <c r="U39" i="8"/>
  <c r="T39" i="8"/>
  <c r="U43" i="8"/>
  <c r="T43" i="8"/>
  <c r="U51" i="12"/>
  <c r="T51" i="12"/>
  <c r="U69" i="14"/>
  <c r="T69" i="14"/>
  <c r="P15" i="1"/>
  <c r="T15" i="1" s="1"/>
  <c r="P24" i="1"/>
  <c r="Q33" i="1"/>
  <c r="T50" i="1"/>
  <c r="T52" i="1"/>
  <c r="T58" i="1"/>
  <c r="T63" i="1"/>
  <c r="P66" i="1"/>
  <c r="U69" i="1"/>
  <c r="T70" i="1"/>
  <c r="E72" i="1"/>
  <c r="S72" i="1"/>
  <c r="R15" i="2"/>
  <c r="T18" i="2"/>
  <c r="T22" i="2"/>
  <c r="Q40" i="2"/>
  <c r="U51" i="2"/>
  <c r="T61" i="2"/>
  <c r="T65" i="2"/>
  <c r="Q66" i="2"/>
  <c r="E73" i="2"/>
  <c r="P33" i="3"/>
  <c r="E40" i="3"/>
  <c r="S40" i="3"/>
  <c r="P71" i="3"/>
  <c r="T12" i="4"/>
  <c r="P15" i="4"/>
  <c r="T19" i="4"/>
  <c r="E30" i="4"/>
  <c r="U32" i="4"/>
  <c r="Q33" i="4"/>
  <c r="T36" i="4"/>
  <c r="T55" i="4"/>
  <c r="P66" i="4"/>
  <c r="P71" i="4"/>
  <c r="E73" i="4"/>
  <c r="S73" i="4"/>
  <c r="T18" i="5"/>
  <c r="U29" i="5"/>
  <c r="Q40" i="5"/>
  <c r="T46" i="5"/>
  <c r="E59" i="5"/>
  <c r="T62" i="5"/>
  <c r="Q66" i="5"/>
  <c r="T18" i="6"/>
  <c r="T22" i="6"/>
  <c r="U36" i="6"/>
  <c r="U39" i="6"/>
  <c r="T56" i="6"/>
  <c r="Q71" i="6"/>
  <c r="T91" i="6"/>
  <c r="T9" i="7"/>
  <c r="P30" i="7"/>
  <c r="T45" i="7"/>
  <c r="Q53" i="7"/>
  <c r="T56" i="7"/>
  <c r="Q15" i="8"/>
  <c r="U15" i="8" s="1"/>
  <c r="P40" i="8"/>
  <c r="U52" i="8"/>
  <c r="T52" i="8"/>
  <c r="U18" i="9"/>
  <c r="T18" i="9"/>
  <c r="U65" i="9"/>
  <c r="T65" i="9"/>
  <c r="U10" i="10"/>
  <c r="Q15" i="1"/>
  <c r="Q24" i="1"/>
  <c r="R30" i="1"/>
  <c r="P40" i="1"/>
  <c r="T44" i="1"/>
  <c r="E59" i="1"/>
  <c r="Q66" i="1"/>
  <c r="E67" i="1"/>
  <c r="R33" i="2"/>
  <c r="E15" i="3"/>
  <c r="R15" i="3"/>
  <c r="P30" i="3"/>
  <c r="Q33" i="3"/>
  <c r="U51" i="3"/>
  <c r="P53" i="3"/>
  <c r="P67" i="3"/>
  <c r="T67" i="3" s="1"/>
  <c r="Q71" i="3"/>
  <c r="E72" i="3"/>
  <c r="Q15" i="4"/>
  <c r="U36" i="4"/>
  <c r="U38" i="4"/>
  <c r="P53" i="4"/>
  <c r="Q66" i="4"/>
  <c r="Q71" i="4"/>
  <c r="E72" i="4"/>
  <c r="R72" i="4"/>
  <c r="T11" i="5"/>
  <c r="P30" i="5"/>
  <c r="E30" i="6"/>
  <c r="P33" i="6"/>
  <c r="E40" i="6"/>
  <c r="R53" i="6"/>
  <c r="P66" i="6"/>
  <c r="R72" i="6"/>
  <c r="P40" i="7"/>
  <c r="Q67" i="7"/>
  <c r="E67" i="8"/>
  <c r="R71" i="8"/>
  <c r="Q73" i="8"/>
  <c r="U87" i="8"/>
  <c r="T87" i="8"/>
  <c r="T14" i="9"/>
  <c r="U42" i="10"/>
  <c r="T42" i="10"/>
  <c r="U57" i="10"/>
  <c r="T57" i="10"/>
  <c r="U44" i="12"/>
  <c r="T44" i="12"/>
  <c r="U29" i="13"/>
  <c r="T29" i="13"/>
  <c r="U9" i="14"/>
  <c r="T9" i="14"/>
  <c r="P71" i="2"/>
  <c r="Q30" i="3"/>
  <c r="Q53" i="3"/>
  <c r="P66" i="3"/>
  <c r="Q67" i="3"/>
  <c r="P73" i="3"/>
  <c r="P40" i="4"/>
  <c r="Q30" i="5"/>
  <c r="Q73" i="5"/>
  <c r="P15" i="6"/>
  <c r="Q15" i="6"/>
  <c r="Q33" i="6"/>
  <c r="U33" i="6" s="1"/>
  <c r="Q66" i="6"/>
  <c r="Q40" i="7"/>
  <c r="U64" i="7"/>
  <c r="T64" i="7"/>
  <c r="Q66" i="7"/>
  <c r="P72" i="8"/>
  <c r="P33" i="9"/>
  <c r="U39" i="9"/>
  <c r="T39" i="9"/>
  <c r="Q66" i="9"/>
  <c r="U28" i="12"/>
  <c r="T28" i="12"/>
  <c r="T70" i="12"/>
  <c r="U42" i="13"/>
  <c r="T42" i="13"/>
  <c r="U70" i="13"/>
  <c r="U12" i="15"/>
  <c r="T12" i="15"/>
  <c r="P72" i="1"/>
  <c r="P24" i="2"/>
  <c r="Q30" i="2"/>
  <c r="E53" i="2"/>
  <c r="P40" i="3"/>
  <c r="Q66" i="3"/>
  <c r="Q40" i="4"/>
  <c r="T19" i="5"/>
  <c r="P24" i="5"/>
  <c r="P33" i="5"/>
  <c r="P59" i="5"/>
  <c r="P15" i="7"/>
  <c r="Q30" i="7"/>
  <c r="U50" i="10"/>
  <c r="T50" i="10"/>
  <c r="U44" i="11"/>
  <c r="T44" i="11"/>
  <c r="P71" i="11"/>
  <c r="T49" i="14"/>
  <c r="U49" i="14"/>
  <c r="T51" i="1"/>
  <c r="Q15" i="2"/>
  <c r="U15" i="2" s="1"/>
  <c r="T20" i="1"/>
  <c r="E24" i="1"/>
  <c r="U29" i="1"/>
  <c r="T43" i="1"/>
  <c r="R71" i="1"/>
  <c r="Q72" i="1"/>
  <c r="T14" i="2"/>
  <c r="Q24" i="2"/>
  <c r="U32" i="2"/>
  <c r="T38" i="2"/>
  <c r="U58" i="2"/>
  <c r="S67" i="2"/>
  <c r="U10" i="3"/>
  <c r="T17" i="3"/>
  <c r="T21" i="3"/>
  <c r="P24" i="3"/>
  <c r="T28" i="3"/>
  <c r="T36" i="3"/>
  <c r="Q40" i="3"/>
  <c r="T56" i="3"/>
  <c r="T61" i="3"/>
  <c r="T65" i="3"/>
  <c r="R71" i="3"/>
  <c r="S72" i="3"/>
  <c r="R15" i="4"/>
  <c r="P30" i="4"/>
  <c r="U52" i="4"/>
  <c r="E66" i="4"/>
  <c r="U19" i="5"/>
  <c r="Q24" i="5"/>
  <c r="Q33" i="5"/>
  <c r="E53" i="5"/>
  <c r="P72" i="5"/>
  <c r="P24" i="6"/>
  <c r="T27" i="6"/>
  <c r="U32" i="6"/>
  <c r="T46" i="6"/>
  <c r="E59" i="6"/>
  <c r="T69" i="6"/>
  <c r="Q15" i="7"/>
  <c r="U15" i="7" s="1"/>
  <c r="T21" i="7"/>
  <c r="P24" i="7"/>
  <c r="T28" i="7"/>
  <c r="T39" i="7"/>
  <c r="T65" i="7"/>
  <c r="U94" i="7"/>
  <c r="T94" i="7"/>
  <c r="E15" i="8"/>
  <c r="T32" i="8"/>
  <c r="T35" i="8"/>
  <c r="E40" i="8"/>
  <c r="U47" i="8"/>
  <c r="T47" i="8"/>
  <c r="R73" i="8"/>
  <c r="U58" i="9"/>
  <c r="U28" i="11"/>
  <c r="T28" i="11"/>
  <c r="T90" i="11"/>
  <c r="T14" i="13"/>
  <c r="S15" i="1"/>
  <c r="P30" i="1"/>
  <c r="U36" i="1"/>
  <c r="E40" i="1"/>
  <c r="E53" i="1"/>
  <c r="R53" i="1"/>
  <c r="P59" i="1"/>
  <c r="S71" i="1"/>
  <c r="S73" i="1"/>
  <c r="P33" i="2"/>
  <c r="E59" i="2"/>
  <c r="P72" i="2"/>
  <c r="P15" i="3"/>
  <c r="T15" i="3" s="1"/>
  <c r="Q24" i="3"/>
  <c r="E30" i="3"/>
  <c r="S33" i="3"/>
  <c r="S71" i="3"/>
  <c r="P72" i="3"/>
  <c r="S15" i="4"/>
  <c r="Q30" i="4"/>
  <c r="R33" i="4"/>
  <c r="E53" i="4"/>
  <c r="S71" i="4"/>
  <c r="P72" i="4"/>
  <c r="P15" i="5"/>
  <c r="R30" i="5"/>
  <c r="Q72" i="5"/>
  <c r="R73" i="5"/>
  <c r="P30" i="6"/>
  <c r="E33" i="6"/>
  <c r="P40" i="6"/>
  <c r="P72" i="6"/>
  <c r="Q24" i="7"/>
  <c r="P33" i="7"/>
  <c r="E40" i="7"/>
  <c r="P72" i="7"/>
  <c r="E53" i="8"/>
  <c r="U62" i="8"/>
  <c r="T62" i="8"/>
  <c r="U22" i="9"/>
  <c r="T22" i="9"/>
  <c r="U27" i="9"/>
  <c r="T27" i="9"/>
  <c r="Q72" i="10"/>
  <c r="U37" i="11"/>
  <c r="T37" i="11"/>
  <c r="U18" i="12"/>
  <c r="T18" i="12"/>
  <c r="E30" i="7"/>
  <c r="T32" i="7"/>
  <c r="R53" i="7"/>
  <c r="R71" i="7"/>
  <c r="U10" i="8"/>
  <c r="P30" i="8"/>
  <c r="P66" i="8"/>
  <c r="T69" i="8"/>
  <c r="P71" i="8"/>
  <c r="Q72" i="8"/>
  <c r="E59" i="9"/>
  <c r="T63" i="9"/>
  <c r="P71" i="9"/>
  <c r="T14" i="10"/>
  <c r="T20" i="10"/>
  <c r="P24" i="10"/>
  <c r="T29" i="10"/>
  <c r="E33" i="10"/>
  <c r="S33" i="10"/>
  <c r="S73" i="10"/>
  <c r="T90" i="10"/>
  <c r="T94" i="10"/>
  <c r="T13" i="11"/>
  <c r="E24" i="11"/>
  <c r="P33" i="11"/>
  <c r="S67" i="11"/>
  <c r="E71" i="11"/>
  <c r="T89" i="11"/>
  <c r="T94" i="11"/>
  <c r="T12" i="12"/>
  <c r="R33" i="12"/>
  <c r="T35" i="12"/>
  <c r="P40" i="12"/>
  <c r="T55" i="12"/>
  <c r="T69" i="12"/>
  <c r="T13" i="13"/>
  <c r="T27" i="13"/>
  <c r="U58" i="13"/>
  <c r="Q73" i="13"/>
  <c r="U87" i="13"/>
  <c r="T87" i="13"/>
  <c r="Q71" i="14"/>
  <c r="T90" i="14"/>
  <c r="R15" i="15"/>
  <c r="T36" i="15"/>
  <c r="Q40" i="15"/>
  <c r="R73" i="16"/>
  <c r="U93" i="18"/>
  <c r="T93" i="18"/>
  <c r="U88" i="19"/>
  <c r="T88" i="19"/>
  <c r="U12" i="23"/>
  <c r="T12" i="23"/>
  <c r="E66" i="7"/>
  <c r="R67" i="7"/>
  <c r="S71" i="7"/>
  <c r="P24" i="8"/>
  <c r="Q30" i="8"/>
  <c r="Q66" i="8"/>
  <c r="E73" i="8"/>
  <c r="E24" i="9"/>
  <c r="T24" i="9" s="1"/>
  <c r="P40" i="9"/>
  <c r="T49" i="9"/>
  <c r="P66" i="9"/>
  <c r="U69" i="9"/>
  <c r="Q71" i="9"/>
  <c r="E40" i="10"/>
  <c r="S53" i="10"/>
  <c r="P73" i="10"/>
  <c r="T73" i="10" s="1"/>
  <c r="U10" i="11"/>
  <c r="P30" i="11"/>
  <c r="Q33" i="11"/>
  <c r="E40" i="11"/>
  <c r="P15" i="12"/>
  <c r="P24" i="12"/>
  <c r="S33" i="12"/>
  <c r="Q40" i="12"/>
  <c r="Q59" i="12"/>
  <c r="E66" i="12"/>
  <c r="U63" i="13"/>
  <c r="T63" i="13"/>
  <c r="S71" i="13"/>
  <c r="P72" i="13"/>
  <c r="E15" i="14"/>
  <c r="R15" i="14"/>
  <c r="U45" i="14"/>
  <c r="T45" i="14"/>
  <c r="Q66" i="14"/>
  <c r="U91" i="14"/>
  <c r="T91" i="14"/>
  <c r="P30" i="15"/>
  <c r="T42" i="15"/>
  <c r="U42" i="15"/>
  <c r="U36" i="16"/>
  <c r="T36" i="16"/>
  <c r="U14" i="17"/>
  <c r="T14" i="17"/>
  <c r="U51" i="18"/>
  <c r="T51" i="18"/>
  <c r="U21" i="19"/>
  <c r="T21" i="19"/>
  <c r="T51" i="19"/>
  <c r="U11" i="20"/>
  <c r="T11" i="20"/>
  <c r="U28" i="15"/>
  <c r="T28" i="15"/>
  <c r="T87" i="15"/>
  <c r="U87" i="15"/>
  <c r="U88" i="16"/>
  <c r="T88" i="16"/>
  <c r="U47" i="17"/>
  <c r="T47" i="17"/>
  <c r="U42" i="19"/>
  <c r="T42" i="19"/>
  <c r="U91" i="20"/>
  <c r="T91" i="20"/>
  <c r="U57" i="22"/>
  <c r="T57" i="22"/>
  <c r="T37" i="10"/>
  <c r="U58" i="10"/>
  <c r="P71" i="10"/>
  <c r="T11" i="11"/>
  <c r="P15" i="11"/>
  <c r="T20" i="11"/>
  <c r="P24" i="11"/>
  <c r="T29" i="11"/>
  <c r="T45" i="11"/>
  <c r="T92" i="11"/>
  <c r="Q33" i="12"/>
  <c r="T38" i="12"/>
  <c r="T52" i="12"/>
  <c r="T62" i="12"/>
  <c r="Q72" i="12"/>
  <c r="U55" i="13"/>
  <c r="T55" i="13"/>
  <c r="U32" i="14"/>
  <c r="T32" i="14"/>
  <c r="U87" i="14"/>
  <c r="T87" i="14"/>
  <c r="P33" i="15"/>
  <c r="U58" i="16"/>
  <c r="T58" i="16"/>
  <c r="U62" i="16"/>
  <c r="T62" i="16"/>
  <c r="U10" i="17"/>
  <c r="T10" i="17"/>
  <c r="U28" i="17"/>
  <c r="T28" i="17"/>
  <c r="U29" i="18"/>
  <c r="T29" i="18"/>
  <c r="U63" i="19"/>
  <c r="T63" i="19"/>
  <c r="U26" i="22"/>
  <c r="T26" i="22"/>
  <c r="U32" i="8"/>
  <c r="P30" i="9"/>
  <c r="T43" i="9"/>
  <c r="R53" i="9"/>
  <c r="R67" i="9"/>
  <c r="E72" i="9"/>
  <c r="Q33" i="10"/>
  <c r="Q71" i="10"/>
  <c r="Q15" i="11"/>
  <c r="Q24" i="11"/>
  <c r="P66" i="11"/>
  <c r="U69" i="11"/>
  <c r="Q71" i="11"/>
  <c r="P66" i="12"/>
  <c r="P71" i="12"/>
  <c r="P15" i="13"/>
  <c r="P24" i="13"/>
  <c r="P71" i="13"/>
  <c r="U22" i="14"/>
  <c r="T22" i="14"/>
  <c r="Q59" i="14"/>
  <c r="U93" i="14"/>
  <c r="T93" i="14"/>
  <c r="P24" i="15"/>
  <c r="Q33" i="15"/>
  <c r="E66" i="15"/>
  <c r="T27" i="16"/>
  <c r="U27" i="16"/>
  <c r="T45" i="16"/>
  <c r="U45" i="16"/>
  <c r="U23" i="17"/>
  <c r="T23" i="17"/>
  <c r="T93" i="17"/>
  <c r="U93" i="17"/>
  <c r="U43" i="18"/>
  <c r="T43" i="18"/>
  <c r="U57" i="20"/>
  <c r="T57" i="20"/>
  <c r="U50" i="21"/>
  <c r="T50" i="21"/>
  <c r="U51" i="7"/>
  <c r="P66" i="7"/>
  <c r="P67" i="7"/>
  <c r="T67" i="7" s="1"/>
  <c r="Q71" i="7"/>
  <c r="R73" i="7"/>
  <c r="T14" i="8"/>
  <c r="P24" i="9"/>
  <c r="Q30" i="9"/>
  <c r="E40" i="9"/>
  <c r="U43" i="9"/>
  <c r="T10" i="10"/>
  <c r="S15" i="10"/>
  <c r="P40" i="10"/>
  <c r="P66" i="10"/>
  <c r="E73" i="10"/>
  <c r="R73" i="10"/>
  <c r="E30" i="11"/>
  <c r="Q40" i="11"/>
  <c r="Q66" i="11"/>
  <c r="E72" i="11"/>
  <c r="S73" i="11"/>
  <c r="R15" i="12"/>
  <c r="Q66" i="12"/>
  <c r="Q71" i="12"/>
  <c r="Q15" i="13"/>
  <c r="U20" i="13"/>
  <c r="Q33" i="13"/>
  <c r="U33" i="13" s="1"/>
  <c r="T44" i="13"/>
  <c r="U44" i="13"/>
  <c r="U56" i="13"/>
  <c r="R72" i="13"/>
  <c r="P15" i="14"/>
  <c r="T20" i="14"/>
  <c r="Q24" i="14"/>
  <c r="Q33" i="14"/>
  <c r="U33" i="14" s="1"/>
  <c r="U52" i="14"/>
  <c r="T64" i="14"/>
  <c r="T70" i="14"/>
  <c r="U70" i="14"/>
  <c r="U13" i="15"/>
  <c r="T13" i="15"/>
  <c r="Q15" i="15"/>
  <c r="U49" i="15"/>
  <c r="T49" i="15"/>
  <c r="T9" i="16"/>
  <c r="U9" i="16"/>
  <c r="U22" i="16"/>
  <c r="T22" i="16"/>
  <c r="U36" i="17"/>
  <c r="U46" i="17"/>
  <c r="T46" i="17"/>
  <c r="T21" i="18"/>
  <c r="U21" i="18"/>
  <c r="U64" i="18"/>
  <c r="T64" i="18"/>
  <c r="U94" i="18"/>
  <c r="T94" i="18"/>
  <c r="U47" i="19"/>
  <c r="T47" i="19"/>
  <c r="U89" i="19"/>
  <c r="T89" i="19"/>
  <c r="U64" i="21"/>
  <c r="T64" i="21"/>
  <c r="U23" i="23"/>
  <c r="T23" i="23"/>
  <c r="Q40" i="10"/>
  <c r="P59" i="11"/>
  <c r="E33" i="12"/>
  <c r="P33" i="13"/>
  <c r="E53" i="13"/>
  <c r="U57" i="13"/>
  <c r="T57" i="13"/>
  <c r="S72" i="13"/>
  <c r="U11" i="14"/>
  <c r="U23" i="14"/>
  <c r="T35" i="14"/>
  <c r="U35" i="14"/>
  <c r="E53" i="14"/>
  <c r="T56" i="14"/>
  <c r="Q72" i="14"/>
  <c r="U94" i="14"/>
  <c r="T11" i="15"/>
  <c r="T19" i="15"/>
  <c r="Q71" i="18"/>
  <c r="U57" i="19"/>
  <c r="T57" i="19"/>
  <c r="U55" i="23"/>
  <c r="T55" i="23"/>
  <c r="T18" i="24"/>
  <c r="U18" i="24"/>
  <c r="Q59" i="15"/>
  <c r="T63" i="15"/>
  <c r="T14" i="16"/>
  <c r="Q15" i="16"/>
  <c r="T20" i="16"/>
  <c r="Q24" i="16"/>
  <c r="T43" i="16"/>
  <c r="T50" i="16"/>
  <c r="T56" i="16"/>
  <c r="S67" i="16"/>
  <c r="T69" i="16"/>
  <c r="E72" i="16"/>
  <c r="P73" i="16"/>
  <c r="T12" i="17"/>
  <c r="T20" i="17"/>
  <c r="Q30" i="17"/>
  <c r="T49" i="17"/>
  <c r="P67" i="17"/>
  <c r="T90" i="17"/>
  <c r="T12" i="18"/>
  <c r="T19" i="18"/>
  <c r="T48" i="18"/>
  <c r="P66" i="18"/>
  <c r="P71" i="18"/>
  <c r="T18" i="19"/>
  <c r="T44" i="19"/>
  <c r="U51" i="19"/>
  <c r="Q53" i="19"/>
  <c r="S67" i="19"/>
  <c r="T91" i="19"/>
  <c r="T13" i="20"/>
  <c r="U50" i="20"/>
  <c r="T50" i="20"/>
  <c r="T44" i="21"/>
  <c r="T48" i="21"/>
  <c r="Q66" i="21"/>
  <c r="U21" i="22"/>
  <c r="T21" i="22"/>
  <c r="T14" i="24"/>
  <c r="U14" i="24"/>
  <c r="T50" i="24"/>
  <c r="U50" i="24"/>
  <c r="U93" i="24"/>
  <c r="T93" i="24"/>
  <c r="T65" i="25"/>
  <c r="U65" i="25"/>
  <c r="T100" i="7"/>
  <c r="U100" i="7"/>
  <c r="T35" i="13"/>
  <c r="Q40" i="14"/>
  <c r="E67" i="14"/>
  <c r="R67" i="14"/>
  <c r="E72" i="14"/>
  <c r="E30" i="15"/>
  <c r="T43" i="15"/>
  <c r="U50" i="15"/>
  <c r="T55" i="15"/>
  <c r="P71" i="15"/>
  <c r="T88" i="15"/>
  <c r="E30" i="16"/>
  <c r="T42" i="16"/>
  <c r="Q53" i="16"/>
  <c r="T55" i="16"/>
  <c r="Q59" i="16"/>
  <c r="T90" i="16"/>
  <c r="P15" i="17"/>
  <c r="Q24" i="17"/>
  <c r="E53" i="17"/>
  <c r="T63" i="17"/>
  <c r="Q67" i="17"/>
  <c r="P73" i="17"/>
  <c r="E24" i="18"/>
  <c r="T39" i="18"/>
  <c r="E59" i="18"/>
  <c r="Q66" i="18"/>
  <c r="T23" i="19"/>
  <c r="T43" i="19"/>
  <c r="T52" i="19"/>
  <c r="E66" i="19"/>
  <c r="E15" i="20"/>
  <c r="T65" i="20"/>
  <c r="U49" i="21"/>
  <c r="T49" i="21"/>
  <c r="U90" i="21"/>
  <c r="T90" i="21"/>
  <c r="U28" i="22"/>
  <c r="T28" i="22"/>
  <c r="T89" i="22"/>
  <c r="U91" i="22"/>
  <c r="T91" i="22"/>
  <c r="T17" i="25"/>
  <c r="U17" i="25"/>
  <c r="T32" i="25"/>
  <c r="T114" i="29"/>
  <c r="U114" i="29"/>
  <c r="T98" i="24"/>
  <c r="U98" i="24"/>
  <c r="U104" i="21"/>
  <c r="T104" i="21"/>
  <c r="T103" i="15"/>
  <c r="U103" i="15"/>
  <c r="T111" i="15"/>
  <c r="U111" i="15"/>
  <c r="U51" i="15"/>
  <c r="P66" i="15"/>
  <c r="Q71" i="15"/>
  <c r="E33" i="16"/>
  <c r="P30" i="18"/>
  <c r="Q33" i="18"/>
  <c r="E72" i="18"/>
  <c r="R72" i="18"/>
  <c r="R71" i="19"/>
  <c r="P72" i="19"/>
  <c r="U27" i="20"/>
  <c r="T27" i="20"/>
  <c r="E40" i="21"/>
  <c r="Q53" i="22"/>
  <c r="U26" i="23"/>
  <c r="T26" i="23"/>
  <c r="E33" i="23"/>
  <c r="U46" i="24"/>
  <c r="T46" i="24"/>
  <c r="T61" i="25"/>
  <c r="U61" i="25"/>
  <c r="P40" i="15"/>
  <c r="Q53" i="15"/>
  <c r="E72" i="15"/>
  <c r="Q40" i="16"/>
  <c r="P66" i="16"/>
  <c r="P72" i="16"/>
  <c r="Q66" i="17"/>
  <c r="P71" i="17"/>
  <c r="P72" i="17"/>
  <c r="Q72" i="19"/>
  <c r="U35" i="20"/>
  <c r="T35" i="20"/>
  <c r="U49" i="20"/>
  <c r="T49" i="20"/>
  <c r="U18" i="21"/>
  <c r="T18" i="21"/>
  <c r="U55" i="21"/>
  <c r="T55" i="21"/>
  <c r="U20" i="22"/>
  <c r="T20" i="22"/>
  <c r="U62" i="22"/>
  <c r="T62" i="22"/>
  <c r="U14" i="23"/>
  <c r="T14" i="23"/>
  <c r="U45" i="23"/>
  <c r="T45" i="23"/>
  <c r="T87" i="25"/>
  <c r="U87" i="25"/>
  <c r="U13" i="31"/>
  <c r="T13" i="31"/>
  <c r="U48" i="32"/>
  <c r="T48" i="32"/>
  <c r="E59" i="15"/>
  <c r="U10" i="16"/>
  <c r="S15" i="16"/>
  <c r="E24" i="16"/>
  <c r="Q66" i="16"/>
  <c r="P71" i="16"/>
  <c r="Q72" i="16"/>
  <c r="Q15" i="17"/>
  <c r="T52" i="17"/>
  <c r="R67" i="17"/>
  <c r="Q71" i="17"/>
  <c r="Q72" i="17"/>
  <c r="P15" i="18"/>
  <c r="T15" i="18" s="1"/>
  <c r="P24" i="18"/>
  <c r="R33" i="19"/>
  <c r="P66" i="19"/>
  <c r="P24" i="22"/>
  <c r="U27" i="22"/>
  <c r="T27" i="22"/>
  <c r="U48" i="22"/>
  <c r="T48" i="22"/>
  <c r="T58" i="23"/>
  <c r="U63" i="23"/>
  <c r="T36" i="27"/>
  <c r="U36" i="27"/>
  <c r="U29" i="29"/>
  <c r="T29" i="29"/>
  <c r="U88" i="29"/>
  <c r="T88" i="29"/>
  <c r="R53" i="13"/>
  <c r="R71" i="13"/>
  <c r="P24" i="14"/>
  <c r="E40" i="14"/>
  <c r="P15" i="15"/>
  <c r="T45" i="15"/>
  <c r="T48" i="15"/>
  <c r="U52" i="15"/>
  <c r="T57" i="15"/>
  <c r="T65" i="15"/>
  <c r="T90" i="15"/>
  <c r="T94" i="15"/>
  <c r="T12" i="16"/>
  <c r="Q30" i="16"/>
  <c r="U32" i="16"/>
  <c r="T39" i="16"/>
  <c r="T48" i="16"/>
  <c r="U52" i="16"/>
  <c r="T65" i="16"/>
  <c r="T92" i="16"/>
  <c r="T9" i="17"/>
  <c r="E15" i="17"/>
  <c r="P33" i="17"/>
  <c r="T36" i="17"/>
  <c r="U38" i="17"/>
  <c r="T65" i="17"/>
  <c r="Q15" i="18"/>
  <c r="R53" i="18"/>
  <c r="T63" i="18"/>
  <c r="S71" i="18"/>
  <c r="S72" i="18"/>
  <c r="P15" i="19"/>
  <c r="T15" i="19" s="1"/>
  <c r="T50" i="19"/>
  <c r="Q66" i="19"/>
  <c r="Q71" i="19"/>
  <c r="U26" i="20"/>
  <c r="T26" i="20"/>
  <c r="U93" i="20"/>
  <c r="T93" i="20"/>
  <c r="E30" i="21"/>
  <c r="U30" i="21" s="1"/>
  <c r="P73" i="21"/>
  <c r="U94" i="21"/>
  <c r="T94" i="21"/>
  <c r="E73" i="22"/>
  <c r="U32" i="23"/>
  <c r="T32" i="23"/>
  <c r="U22" i="24"/>
  <c r="T22" i="24"/>
  <c r="T38" i="24"/>
  <c r="U38" i="24"/>
  <c r="T56" i="25"/>
  <c r="U56" i="25"/>
  <c r="Q66" i="24"/>
  <c r="Q71" i="24"/>
  <c r="R15" i="26"/>
  <c r="P66" i="26"/>
  <c r="R15" i="27"/>
  <c r="U19" i="27"/>
  <c r="T19" i="27"/>
  <c r="Q40" i="27"/>
  <c r="U62" i="27"/>
  <c r="T62" i="27"/>
  <c r="T94" i="28"/>
  <c r="U94" i="28"/>
  <c r="U55" i="29"/>
  <c r="T55" i="29"/>
  <c r="Q72" i="29"/>
  <c r="T22" i="30"/>
  <c r="U22" i="30"/>
  <c r="T52" i="32"/>
  <c r="U52" i="32"/>
  <c r="T111" i="31"/>
  <c r="U111" i="31"/>
  <c r="U106" i="21"/>
  <c r="T106" i="21"/>
  <c r="U100" i="17"/>
  <c r="T100" i="17"/>
  <c r="L113" i="5"/>
  <c r="R113" i="5" s="1"/>
  <c r="R96" i="5"/>
  <c r="E24" i="20"/>
  <c r="T24" i="20" s="1"/>
  <c r="E33" i="20"/>
  <c r="T64" i="20"/>
  <c r="T90" i="20"/>
  <c r="Q24" i="21"/>
  <c r="S30" i="21"/>
  <c r="T43" i="21"/>
  <c r="Q24" i="22"/>
  <c r="P40" i="22"/>
  <c r="T40" i="22" s="1"/>
  <c r="U52" i="22"/>
  <c r="E66" i="22"/>
  <c r="T88" i="22"/>
  <c r="T22" i="23"/>
  <c r="T29" i="23"/>
  <c r="T37" i="23"/>
  <c r="T57" i="23"/>
  <c r="T69" i="23"/>
  <c r="E73" i="23"/>
  <c r="S15" i="24"/>
  <c r="P24" i="24"/>
  <c r="U32" i="24"/>
  <c r="E73" i="24"/>
  <c r="U92" i="24"/>
  <c r="P24" i="25"/>
  <c r="E66" i="25"/>
  <c r="U46" i="26"/>
  <c r="T46" i="26"/>
  <c r="E15" i="27"/>
  <c r="U29" i="27"/>
  <c r="T29" i="27"/>
  <c r="E40" i="27"/>
  <c r="E73" i="27"/>
  <c r="U94" i="27"/>
  <c r="T94" i="27"/>
  <c r="U29" i="28"/>
  <c r="T29" i="28"/>
  <c r="T45" i="28"/>
  <c r="U45" i="28"/>
  <c r="T90" i="28"/>
  <c r="U90" i="28"/>
  <c r="U51" i="29"/>
  <c r="T51" i="29"/>
  <c r="U51" i="30"/>
  <c r="T51" i="30"/>
  <c r="E67" i="31"/>
  <c r="U102" i="1"/>
  <c r="T102" i="1"/>
  <c r="T103" i="24"/>
  <c r="U103" i="24"/>
  <c r="U106" i="19"/>
  <c r="T106" i="19"/>
  <c r="U105" i="14"/>
  <c r="T105" i="14"/>
  <c r="T105" i="7"/>
  <c r="U105" i="7"/>
  <c r="T28" i="20"/>
  <c r="T36" i="20"/>
  <c r="P40" i="20"/>
  <c r="T45" i="20"/>
  <c r="E59" i="20"/>
  <c r="T12" i="21"/>
  <c r="P40" i="21"/>
  <c r="T51" i="21"/>
  <c r="E53" i="21"/>
  <c r="E71" i="21"/>
  <c r="T22" i="22"/>
  <c r="E30" i="22"/>
  <c r="P33" i="22"/>
  <c r="T39" i="22"/>
  <c r="P67" i="22"/>
  <c r="P15" i="23"/>
  <c r="T17" i="23"/>
  <c r="P33" i="23"/>
  <c r="E71" i="23"/>
  <c r="U92" i="23"/>
  <c r="P33" i="24"/>
  <c r="E71" i="24"/>
  <c r="U87" i="24"/>
  <c r="E15" i="25"/>
  <c r="U32" i="25"/>
  <c r="Q40" i="25"/>
  <c r="U45" i="25"/>
  <c r="T93" i="25"/>
  <c r="T12" i="26"/>
  <c r="T20" i="26"/>
  <c r="T39" i="26"/>
  <c r="U44" i="26"/>
  <c r="U11" i="27"/>
  <c r="T11" i="27"/>
  <c r="T55" i="28"/>
  <c r="U55" i="28"/>
  <c r="T58" i="28"/>
  <c r="U58" i="28"/>
  <c r="T45" i="32"/>
  <c r="U45" i="32"/>
  <c r="U103" i="29"/>
  <c r="T103" i="29"/>
  <c r="T105" i="25"/>
  <c r="U105" i="25"/>
  <c r="Q40" i="21"/>
  <c r="Q72" i="21"/>
  <c r="Q33" i="22"/>
  <c r="Q33" i="23"/>
  <c r="P40" i="23"/>
  <c r="T87" i="23"/>
  <c r="T9" i="24"/>
  <c r="U23" i="24"/>
  <c r="Q33" i="24"/>
  <c r="U47" i="24"/>
  <c r="U63" i="24"/>
  <c r="U9" i="25"/>
  <c r="T12" i="25"/>
  <c r="T19" i="25"/>
  <c r="P33" i="25"/>
  <c r="T44" i="25"/>
  <c r="T52" i="25"/>
  <c r="P15" i="26"/>
  <c r="T26" i="26"/>
  <c r="U63" i="26"/>
  <c r="T63" i="26"/>
  <c r="U22" i="27"/>
  <c r="U39" i="29"/>
  <c r="T39" i="29"/>
  <c r="U43" i="29"/>
  <c r="T43" i="29"/>
  <c r="U14" i="30"/>
  <c r="T14" i="30"/>
  <c r="U28" i="31"/>
  <c r="T28" i="31"/>
  <c r="U48" i="31"/>
  <c r="T48" i="31"/>
  <c r="U62" i="31"/>
  <c r="T62" i="31"/>
  <c r="U19" i="32"/>
  <c r="T19" i="32"/>
  <c r="U109" i="32"/>
  <c r="T109" i="32"/>
  <c r="T98" i="29"/>
  <c r="U98" i="29"/>
  <c r="U111" i="20"/>
  <c r="T111" i="20"/>
  <c r="U99" i="19"/>
  <c r="T99" i="19"/>
  <c r="U114" i="16"/>
  <c r="T114" i="16"/>
  <c r="P24" i="20"/>
  <c r="P33" i="20"/>
  <c r="P72" i="20"/>
  <c r="E24" i="21"/>
  <c r="Q30" i="21"/>
  <c r="U32" i="21"/>
  <c r="U10" i="22"/>
  <c r="R40" i="22"/>
  <c r="P66" i="22"/>
  <c r="U69" i="22"/>
  <c r="Q59" i="23"/>
  <c r="T62" i="24"/>
  <c r="T94" i="24"/>
  <c r="T39" i="25"/>
  <c r="P71" i="25"/>
  <c r="R73" i="25"/>
  <c r="T88" i="25"/>
  <c r="Q15" i="26"/>
  <c r="P24" i="26"/>
  <c r="U23" i="27"/>
  <c r="T23" i="27"/>
  <c r="U35" i="27"/>
  <c r="T35" i="27"/>
  <c r="U49" i="27"/>
  <c r="T49" i="27"/>
  <c r="T17" i="28"/>
  <c r="T39" i="28"/>
  <c r="U39" i="28"/>
  <c r="L113" i="22"/>
  <c r="R113" i="22" s="1"/>
  <c r="R96" i="22"/>
  <c r="U109" i="14"/>
  <c r="T109" i="14"/>
  <c r="Q24" i="20"/>
  <c r="Q33" i="20"/>
  <c r="P66" i="20"/>
  <c r="P71" i="20"/>
  <c r="Q72" i="20"/>
  <c r="P15" i="21"/>
  <c r="U19" i="21"/>
  <c r="T93" i="21"/>
  <c r="T51" i="22"/>
  <c r="P72" i="22"/>
  <c r="U10" i="23"/>
  <c r="T13" i="23"/>
  <c r="P24" i="23"/>
  <c r="P30" i="23"/>
  <c r="T48" i="23"/>
  <c r="T94" i="23"/>
  <c r="E15" i="24"/>
  <c r="T32" i="24"/>
  <c r="U42" i="24"/>
  <c r="U57" i="24"/>
  <c r="U18" i="25"/>
  <c r="E53" i="25"/>
  <c r="Q66" i="25"/>
  <c r="Q71" i="25"/>
  <c r="E72" i="25"/>
  <c r="S73" i="25"/>
  <c r="T23" i="26"/>
  <c r="T32" i="26"/>
  <c r="S40" i="26"/>
  <c r="T64" i="26"/>
  <c r="P71" i="26"/>
  <c r="R30" i="27"/>
  <c r="Q66" i="27"/>
  <c r="T20" i="29"/>
  <c r="U20" i="29"/>
  <c r="U63" i="29"/>
  <c r="T63" i="29"/>
  <c r="U109" i="27"/>
  <c r="T109" i="27"/>
  <c r="U98" i="23"/>
  <c r="T98" i="23"/>
  <c r="U114" i="21"/>
  <c r="T114" i="21"/>
  <c r="U103" i="16"/>
  <c r="T103" i="16"/>
  <c r="E33" i="24"/>
  <c r="U32" i="26"/>
  <c r="Q71" i="26"/>
  <c r="E66" i="27"/>
  <c r="U49" i="28"/>
  <c r="T49" i="28"/>
  <c r="U35" i="29"/>
  <c r="T35" i="29"/>
  <c r="T89" i="29"/>
  <c r="U89" i="29"/>
  <c r="T28" i="30"/>
  <c r="U28" i="30"/>
  <c r="U90" i="30"/>
  <c r="T90" i="30"/>
  <c r="U66" i="31"/>
  <c r="U61" i="31"/>
  <c r="T61" i="31"/>
  <c r="T32" i="32"/>
  <c r="U36" i="32"/>
  <c r="T36" i="32"/>
  <c r="U104" i="1"/>
  <c r="T104" i="1"/>
  <c r="U104" i="30"/>
  <c r="T104" i="30"/>
  <c r="U104" i="27"/>
  <c r="T104" i="27"/>
  <c r="U107" i="14"/>
  <c r="T107" i="14"/>
  <c r="Q30" i="26"/>
  <c r="E72" i="26"/>
  <c r="R72" i="26"/>
  <c r="S30" i="27"/>
  <c r="U47" i="27"/>
  <c r="Q59" i="27"/>
  <c r="P67" i="27"/>
  <c r="E71" i="27"/>
  <c r="T12" i="28"/>
  <c r="S40" i="28"/>
  <c r="E53" i="28"/>
  <c r="R53" i="28"/>
  <c r="R67" i="28"/>
  <c r="E72" i="28"/>
  <c r="U10" i="29"/>
  <c r="U22" i="29"/>
  <c r="E67" i="29"/>
  <c r="R67" i="29"/>
  <c r="Q71" i="29"/>
  <c r="T10" i="30"/>
  <c r="T12" i="30"/>
  <c r="U17" i="30"/>
  <c r="T44" i="30"/>
  <c r="P15" i="31"/>
  <c r="T32" i="31"/>
  <c r="T36" i="31"/>
  <c r="S15" i="32"/>
  <c r="E30" i="32"/>
  <c r="U38" i="32"/>
  <c r="T43" i="32"/>
  <c r="Q73" i="32"/>
  <c r="E80" i="26"/>
  <c r="T111" i="32"/>
  <c r="U101" i="27"/>
  <c r="U107" i="25"/>
  <c r="U97" i="22"/>
  <c r="T102" i="17"/>
  <c r="U110" i="16"/>
  <c r="U108" i="2"/>
  <c r="P15" i="27"/>
  <c r="P30" i="27"/>
  <c r="Q67" i="27"/>
  <c r="P40" i="28"/>
  <c r="P59" i="28"/>
  <c r="E71" i="28"/>
  <c r="P73" i="28"/>
  <c r="P30" i="29"/>
  <c r="P40" i="29"/>
  <c r="E71" i="29"/>
  <c r="P15" i="30"/>
  <c r="T32" i="30"/>
  <c r="P24" i="31"/>
  <c r="P30" i="31"/>
  <c r="Q40" i="31"/>
  <c r="E59" i="31"/>
  <c r="U59" i="31" s="1"/>
  <c r="P15" i="32"/>
  <c r="U20" i="32"/>
  <c r="Q33" i="32"/>
  <c r="P72" i="32"/>
  <c r="E80" i="18"/>
  <c r="E80" i="2"/>
  <c r="P73" i="26"/>
  <c r="Q15" i="27"/>
  <c r="U15" i="27" s="1"/>
  <c r="P40" i="27"/>
  <c r="P66" i="27"/>
  <c r="P30" i="28"/>
  <c r="Q40" i="28"/>
  <c r="Q40" i="29"/>
  <c r="Q30" i="30"/>
  <c r="Q24" i="31"/>
  <c r="Q30" i="31"/>
  <c r="P71" i="31"/>
  <c r="Q72" i="31"/>
  <c r="Q15" i="32"/>
  <c r="U42" i="32"/>
  <c r="T64" i="32"/>
  <c r="T114" i="31"/>
  <c r="R96" i="28"/>
  <c r="S96" i="22"/>
  <c r="R96" i="8"/>
  <c r="S71" i="26"/>
  <c r="Q73" i="26"/>
  <c r="P33" i="27"/>
  <c r="Q71" i="27"/>
  <c r="U10" i="28"/>
  <c r="P15" i="28"/>
  <c r="Q30" i="28"/>
  <c r="U38" i="28"/>
  <c r="S15" i="29"/>
  <c r="P24" i="29"/>
  <c r="P72" i="29"/>
  <c r="E30" i="30"/>
  <c r="P33" i="30"/>
  <c r="Q71" i="31"/>
  <c r="P30" i="32"/>
  <c r="T30" i="32" s="1"/>
  <c r="P40" i="32"/>
  <c r="P71" i="32"/>
  <c r="E96" i="29"/>
  <c r="U106" i="11"/>
  <c r="T36" i="26"/>
  <c r="R40" i="26"/>
  <c r="Q59" i="26"/>
  <c r="P72" i="26"/>
  <c r="Q24" i="27"/>
  <c r="Q33" i="27"/>
  <c r="P71" i="27"/>
  <c r="P72" i="27"/>
  <c r="Q15" i="28"/>
  <c r="Q24" i="28"/>
  <c r="U32" i="28"/>
  <c r="Q72" i="28"/>
  <c r="Q15" i="30"/>
  <c r="U20" i="30"/>
  <c r="Q33" i="30"/>
  <c r="P66" i="31"/>
  <c r="Q30" i="32"/>
  <c r="R33" i="32"/>
  <c r="Q40" i="32"/>
  <c r="P66" i="32"/>
  <c r="Q71" i="32"/>
  <c r="S73" i="32"/>
  <c r="T102" i="31"/>
  <c r="T99" i="16"/>
  <c r="T99" i="11"/>
  <c r="U104" i="11"/>
  <c r="T20" i="28"/>
  <c r="T28" i="28"/>
  <c r="T32" i="28"/>
  <c r="E40" i="28"/>
  <c r="T44" i="28"/>
  <c r="T48" i="28"/>
  <c r="Q15" i="29"/>
  <c r="E30" i="29"/>
  <c r="Q33" i="29"/>
  <c r="R40" i="29"/>
  <c r="U62" i="29"/>
  <c r="P66" i="29"/>
  <c r="T69" i="29"/>
  <c r="P71" i="29"/>
  <c r="E73" i="29"/>
  <c r="R73" i="29"/>
  <c r="E15" i="30"/>
  <c r="R15" i="30"/>
  <c r="T38" i="30"/>
  <c r="P72" i="30"/>
  <c r="E24" i="31"/>
  <c r="P33" i="31"/>
  <c r="Q66" i="31"/>
  <c r="U69" i="31"/>
  <c r="E15" i="32"/>
  <c r="R15" i="32"/>
  <c r="E72" i="32"/>
  <c r="E80" i="27"/>
  <c r="E80" i="7"/>
  <c r="E80" i="3"/>
  <c r="T100" i="31"/>
  <c r="Q53" i="32"/>
  <c r="E53" i="32"/>
  <c r="E59" i="32"/>
  <c r="U59" i="32" s="1"/>
  <c r="U57" i="32"/>
  <c r="P67" i="32"/>
  <c r="P59" i="32"/>
  <c r="Q67" i="32"/>
  <c r="U67" i="32" s="1"/>
  <c r="E73" i="32"/>
  <c r="R73" i="32"/>
  <c r="Q59" i="32"/>
  <c r="R67" i="32"/>
  <c r="T98" i="32"/>
  <c r="R53" i="31"/>
  <c r="P53" i="31"/>
  <c r="Q53" i="31"/>
  <c r="Q73" i="31"/>
  <c r="P67" i="31"/>
  <c r="Q67" i="31"/>
  <c r="R73" i="31"/>
  <c r="P59" i="31"/>
  <c r="T108" i="31"/>
  <c r="T110" i="31"/>
  <c r="U106" i="31"/>
  <c r="U47" i="30"/>
  <c r="P53" i="30"/>
  <c r="E53" i="30"/>
  <c r="R53" i="30"/>
  <c r="E67" i="30"/>
  <c r="E73" i="30"/>
  <c r="R67" i="30"/>
  <c r="T58" i="30"/>
  <c r="P73" i="30"/>
  <c r="T57" i="30"/>
  <c r="Q67" i="30"/>
  <c r="U67" i="30" s="1"/>
  <c r="U102" i="30"/>
  <c r="T100" i="30"/>
  <c r="T107" i="30"/>
  <c r="R96" i="30"/>
  <c r="T47" i="29"/>
  <c r="P53" i="29"/>
  <c r="Q53" i="29"/>
  <c r="S73" i="29"/>
  <c r="E53" i="29"/>
  <c r="S67" i="29"/>
  <c r="T57" i="29"/>
  <c r="Q67" i="29"/>
  <c r="P59" i="29"/>
  <c r="Q59" i="29"/>
  <c r="U58" i="29"/>
  <c r="P73" i="29"/>
  <c r="E59" i="29"/>
  <c r="T59" i="29" s="1"/>
  <c r="P67" i="29"/>
  <c r="Q73" i="29"/>
  <c r="T106" i="29"/>
  <c r="T111" i="29"/>
  <c r="Q53" i="28"/>
  <c r="P53" i="28"/>
  <c r="Q73" i="28"/>
  <c r="S67" i="28"/>
  <c r="P67" i="28"/>
  <c r="E59" i="28"/>
  <c r="Q67" i="28"/>
  <c r="U67" i="28" s="1"/>
  <c r="E73" i="28"/>
  <c r="S73" i="28"/>
  <c r="U108" i="28"/>
  <c r="U111" i="28"/>
  <c r="U97" i="28"/>
  <c r="U102" i="28"/>
  <c r="S96" i="28"/>
  <c r="U100" i="28"/>
  <c r="U110" i="28"/>
  <c r="P53" i="27"/>
  <c r="Q53" i="27"/>
  <c r="E67" i="27"/>
  <c r="P73" i="27"/>
  <c r="T73" i="27" s="1"/>
  <c r="P59" i="27"/>
  <c r="T58" i="27"/>
  <c r="S67" i="27"/>
  <c r="S73" i="27"/>
  <c r="R96" i="27"/>
  <c r="E53" i="26"/>
  <c r="S53" i="26"/>
  <c r="Q67" i="26"/>
  <c r="U67" i="26" s="1"/>
  <c r="P53" i="26"/>
  <c r="Q53" i="26"/>
  <c r="E67" i="26"/>
  <c r="S67" i="26"/>
  <c r="S73" i="26"/>
  <c r="R73" i="26"/>
  <c r="U101" i="26"/>
  <c r="U106" i="26"/>
  <c r="U111" i="26"/>
  <c r="U109" i="26"/>
  <c r="Q53" i="25"/>
  <c r="S53" i="25"/>
  <c r="P67" i="25"/>
  <c r="P59" i="25"/>
  <c r="R67" i="25"/>
  <c r="U108" i="25"/>
  <c r="T99" i="25"/>
  <c r="R67" i="24"/>
  <c r="S73" i="24"/>
  <c r="P53" i="24"/>
  <c r="E59" i="24"/>
  <c r="P67" i="24"/>
  <c r="P59" i="24"/>
  <c r="Q67" i="24"/>
  <c r="U67" i="24" s="1"/>
  <c r="T58" i="24"/>
  <c r="Q73" i="24"/>
  <c r="E67" i="24"/>
  <c r="T104" i="24"/>
  <c r="P53" i="23"/>
  <c r="Q73" i="23"/>
  <c r="Q53" i="23"/>
  <c r="U47" i="23"/>
  <c r="P67" i="23"/>
  <c r="R67" i="23"/>
  <c r="P59" i="23"/>
  <c r="U106" i="23"/>
  <c r="E80" i="23"/>
  <c r="E59" i="22"/>
  <c r="Q67" i="22"/>
  <c r="P59" i="22"/>
  <c r="P73" i="22"/>
  <c r="Q59" i="22"/>
  <c r="Q73" i="22"/>
  <c r="S67" i="22"/>
  <c r="T58" i="22"/>
  <c r="T105" i="22"/>
  <c r="U103" i="22"/>
  <c r="T101" i="22"/>
  <c r="U110" i="22"/>
  <c r="U99" i="22"/>
  <c r="U108" i="22"/>
  <c r="P53" i="21"/>
  <c r="E73" i="21"/>
  <c r="Q73" i="21"/>
  <c r="P59" i="21"/>
  <c r="Q59" i="21"/>
  <c r="R73" i="21"/>
  <c r="P67" i="21"/>
  <c r="E59" i="21"/>
  <c r="Q67" i="21"/>
  <c r="U67" i="21" s="1"/>
  <c r="T109" i="21"/>
  <c r="R67" i="20"/>
  <c r="E53" i="20"/>
  <c r="Q53" i="20"/>
  <c r="E67" i="20"/>
  <c r="S67" i="20"/>
  <c r="P73" i="20"/>
  <c r="P67" i="20"/>
  <c r="T67" i="20" s="1"/>
  <c r="Q73" i="20"/>
  <c r="Q67" i="20"/>
  <c r="P59" i="20"/>
  <c r="Q59" i="20"/>
  <c r="E73" i="20"/>
  <c r="R73" i="20"/>
  <c r="T98" i="20"/>
  <c r="T100" i="20"/>
  <c r="T108" i="20"/>
  <c r="E73" i="19"/>
  <c r="P53" i="19"/>
  <c r="Q67" i="19"/>
  <c r="U67" i="19" s="1"/>
  <c r="Q73" i="19"/>
  <c r="E67" i="19"/>
  <c r="R67" i="19"/>
  <c r="S96" i="19"/>
  <c r="T110" i="19"/>
  <c r="P67" i="18"/>
  <c r="P53" i="18"/>
  <c r="T47" i="18"/>
  <c r="E67" i="18"/>
  <c r="Q67" i="18"/>
  <c r="S73" i="18"/>
  <c r="P59" i="18"/>
  <c r="S67" i="18"/>
  <c r="P73" i="18"/>
  <c r="U101" i="18"/>
  <c r="U99" i="18"/>
  <c r="T109" i="18"/>
  <c r="T111" i="18"/>
  <c r="E67" i="17"/>
  <c r="Q53" i="17"/>
  <c r="P59" i="17"/>
  <c r="Q59" i="17"/>
  <c r="T58" i="17"/>
  <c r="R73" i="17"/>
  <c r="T57" i="17"/>
  <c r="E73" i="17"/>
  <c r="E59" i="17"/>
  <c r="U59" i="17" s="1"/>
  <c r="U105" i="17"/>
  <c r="P53" i="16"/>
  <c r="E53" i="16"/>
  <c r="U47" i="16"/>
  <c r="U57" i="16"/>
  <c r="E67" i="16"/>
  <c r="S73" i="16"/>
  <c r="P59" i="16"/>
  <c r="U102" i="16"/>
  <c r="T104" i="16"/>
  <c r="T47" i="15"/>
  <c r="E53" i="15"/>
  <c r="Q73" i="15"/>
  <c r="U73" i="15" s="1"/>
  <c r="P73" i="15"/>
  <c r="P67" i="15"/>
  <c r="E73" i="15"/>
  <c r="R73" i="15"/>
  <c r="U47" i="14"/>
  <c r="P59" i="14"/>
  <c r="T58" i="14"/>
  <c r="P67" i="14"/>
  <c r="Q73" i="14"/>
  <c r="Q67" i="14"/>
  <c r="U67" i="14" s="1"/>
  <c r="T57" i="14"/>
  <c r="E59" i="14"/>
  <c r="U59" i="14" s="1"/>
  <c r="U108" i="14"/>
  <c r="T110" i="14"/>
  <c r="T102" i="14"/>
  <c r="E96" i="14"/>
  <c r="U96" i="14" s="1"/>
  <c r="U100" i="14"/>
  <c r="P53" i="13"/>
  <c r="P67" i="13"/>
  <c r="Q53" i="13"/>
  <c r="U53" i="13" s="1"/>
  <c r="R73" i="13"/>
  <c r="E67" i="13"/>
  <c r="T47" i="13"/>
  <c r="S53" i="13"/>
  <c r="E59" i="13"/>
  <c r="E73" i="13"/>
  <c r="R67" i="13"/>
  <c r="P59" i="13"/>
  <c r="S67" i="13"/>
  <c r="P73" i="13"/>
  <c r="Q59" i="13"/>
  <c r="T100" i="13"/>
  <c r="P53" i="12"/>
  <c r="Q53" i="12"/>
  <c r="T47" i="12"/>
  <c r="E53" i="12"/>
  <c r="E73" i="12"/>
  <c r="P67" i="12"/>
  <c r="T67" i="12" s="1"/>
  <c r="Q67" i="12"/>
  <c r="U67" i="12" s="1"/>
  <c r="E67" i="12"/>
  <c r="R67" i="12"/>
  <c r="P59" i="12"/>
  <c r="P53" i="11"/>
  <c r="T53" i="11" s="1"/>
  <c r="E67" i="11"/>
  <c r="Q73" i="11"/>
  <c r="E59" i="11"/>
  <c r="U59" i="11" s="1"/>
  <c r="T57" i="11"/>
  <c r="P67" i="11"/>
  <c r="T67" i="11" s="1"/>
  <c r="Q67" i="11"/>
  <c r="U67" i="11" s="1"/>
  <c r="R73" i="11"/>
  <c r="T111" i="11"/>
  <c r="E96" i="11"/>
  <c r="R96" i="11"/>
  <c r="T105" i="11"/>
  <c r="T107" i="11"/>
  <c r="U110" i="11"/>
  <c r="R53" i="10"/>
  <c r="P53" i="10"/>
  <c r="Q53" i="10"/>
  <c r="E67" i="10"/>
  <c r="P67" i="10"/>
  <c r="Q73" i="10"/>
  <c r="Q67" i="10"/>
  <c r="Q59" i="10"/>
  <c r="R67" i="10"/>
  <c r="T100" i="10"/>
  <c r="S96" i="10"/>
  <c r="E80" i="10"/>
  <c r="P67" i="9"/>
  <c r="P53" i="9"/>
  <c r="Q59" i="9"/>
  <c r="Q67" i="9"/>
  <c r="U67" i="9" s="1"/>
  <c r="E67" i="9"/>
  <c r="E73" i="9"/>
  <c r="T99" i="9"/>
  <c r="T101" i="9"/>
  <c r="S96" i="9"/>
  <c r="R67" i="8"/>
  <c r="P59" i="8"/>
  <c r="Q59" i="8"/>
  <c r="P67" i="8"/>
  <c r="P73" i="8"/>
  <c r="U101" i="8"/>
  <c r="T106" i="8"/>
  <c r="U99" i="8"/>
  <c r="E53" i="7"/>
  <c r="E67" i="7"/>
  <c r="P59" i="7"/>
  <c r="P73" i="7"/>
  <c r="Q73" i="7"/>
  <c r="E59" i="7"/>
  <c r="U59" i="7" s="1"/>
  <c r="T103" i="7"/>
  <c r="T97" i="7"/>
  <c r="T99" i="7"/>
  <c r="E53" i="6"/>
  <c r="E67" i="6"/>
  <c r="P53" i="6"/>
  <c r="T53" i="6" s="1"/>
  <c r="Q53" i="6"/>
  <c r="P73" i="6"/>
  <c r="T73" i="6" s="1"/>
  <c r="P67" i="6"/>
  <c r="T67" i="6" s="1"/>
  <c r="P59" i="6"/>
  <c r="Q67" i="6"/>
  <c r="R73" i="6"/>
  <c r="Q59" i="6"/>
  <c r="U99" i="6"/>
  <c r="T104" i="6"/>
  <c r="U97" i="6"/>
  <c r="E80" i="6"/>
  <c r="U47" i="5"/>
  <c r="E73" i="5"/>
  <c r="P53" i="5"/>
  <c r="Q53" i="5"/>
  <c r="T58" i="5"/>
  <c r="Q59" i="5"/>
  <c r="T57" i="5"/>
  <c r="R67" i="5"/>
  <c r="E67" i="5"/>
  <c r="S67" i="5"/>
  <c r="P73" i="5"/>
  <c r="T73" i="5" s="1"/>
  <c r="S96" i="5"/>
  <c r="U103" i="5"/>
  <c r="E67" i="4"/>
  <c r="R67" i="4"/>
  <c r="Q73" i="4"/>
  <c r="Q53" i="4"/>
  <c r="U53" i="4" s="1"/>
  <c r="P73" i="4"/>
  <c r="T73" i="4" s="1"/>
  <c r="Q59" i="4"/>
  <c r="P67" i="4"/>
  <c r="T67" i="4" s="1"/>
  <c r="Q67" i="4"/>
  <c r="U67" i="4" s="1"/>
  <c r="E59" i="4"/>
  <c r="U59" i="4" s="1"/>
  <c r="S67" i="4"/>
  <c r="U97" i="4"/>
  <c r="S53" i="3"/>
  <c r="E67" i="3"/>
  <c r="R53" i="3"/>
  <c r="E73" i="3"/>
  <c r="Q73" i="3"/>
  <c r="P59" i="3"/>
  <c r="R67" i="3"/>
  <c r="Q59" i="3"/>
  <c r="S67" i="3"/>
  <c r="R73" i="3"/>
  <c r="S73" i="3"/>
  <c r="R53" i="2"/>
  <c r="P53" i="2"/>
  <c r="Q53" i="2"/>
  <c r="E67" i="2"/>
  <c r="Q67" i="2"/>
  <c r="U67" i="2" s="1"/>
  <c r="P67" i="2"/>
  <c r="T67" i="2" s="1"/>
  <c r="P73" i="2"/>
  <c r="Q73" i="2"/>
  <c r="U73" i="2" s="1"/>
  <c r="P59" i="2"/>
  <c r="R73" i="2"/>
  <c r="Q59" i="2"/>
  <c r="R67" i="2"/>
  <c r="T100" i="2"/>
  <c r="T102" i="2"/>
  <c r="P67" i="1"/>
  <c r="T67" i="1" s="1"/>
  <c r="Q67" i="1"/>
  <c r="R73" i="1"/>
  <c r="P53" i="1"/>
  <c r="Q53" i="1"/>
  <c r="P73" i="1"/>
  <c r="T73" i="1" s="1"/>
  <c r="Q73" i="1"/>
  <c r="U73" i="1" s="1"/>
  <c r="R67" i="1"/>
  <c r="S67" i="1"/>
  <c r="E73" i="1"/>
  <c r="T110" i="1"/>
  <c r="U99" i="1"/>
  <c r="U97" i="1"/>
  <c r="U24" i="1"/>
  <c r="T24" i="1"/>
  <c r="U24" i="2"/>
  <c r="T24" i="2"/>
  <c r="U59" i="2"/>
  <c r="T59" i="2"/>
  <c r="U59" i="3"/>
  <c r="T59" i="3"/>
  <c r="T33" i="6"/>
  <c r="U24" i="7"/>
  <c r="T24" i="7"/>
  <c r="U30" i="3"/>
  <c r="T30" i="3"/>
  <c r="U33" i="4"/>
  <c r="T33" i="4"/>
  <c r="T30" i="5"/>
  <c r="U30" i="5"/>
  <c r="U33" i="2"/>
  <c r="T33" i="2"/>
  <c r="T24" i="5"/>
  <c r="U24" i="5"/>
  <c r="T33" i="5"/>
  <c r="U33" i="5"/>
  <c r="U30" i="6"/>
  <c r="T30" i="6"/>
  <c r="T30" i="9"/>
  <c r="U30" i="9"/>
  <c r="T30" i="1"/>
  <c r="U30" i="1"/>
  <c r="U24" i="3"/>
  <c r="T24" i="3"/>
  <c r="T33" i="1"/>
  <c r="U33" i="1"/>
  <c r="U30" i="4"/>
  <c r="T30" i="4"/>
  <c r="U32" i="9"/>
  <c r="T32" i="9"/>
  <c r="U20" i="1"/>
  <c r="U44" i="1"/>
  <c r="U52" i="1"/>
  <c r="U56" i="1"/>
  <c r="U72" i="1"/>
  <c r="T72" i="1"/>
  <c r="T71" i="1"/>
  <c r="U71" i="1"/>
  <c r="U89" i="1"/>
  <c r="U11" i="2"/>
  <c r="U23" i="2"/>
  <c r="U27" i="2"/>
  <c r="U47" i="2"/>
  <c r="U63" i="2"/>
  <c r="U70" i="2"/>
  <c r="R71" i="2"/>
  <c r="U92" i="2"/>
  <c r="U14" i="3"/>
  <c r="U18" i="3"/>
  <c r="U38" i="3"/>
  <c r="U42" i="3"/>
  <c r="U50" i="3"/>
  <c r="U87" i="3"/>
  <c r="U21" i="4"/>
  <c r="U40" i="4"/>
  <c r="T40" i="4"/>
  <c r="U45" i="4"/>
  <c r="U57" i="4"/>
  <c r="U90" i="4"/>
  <c r="U12" i="5"/>
  <c r="U28" i="5"/>
  <c r="U32" i="5"/>
  <c r="U36" i="5"/>
  <c r="U48" i="5"/>
  <c r="U64" i="5"/>
  <c r="U89" i="5"/>
  <c r="U19" i="6"/>
  <c r="U29" i="6"/>
  <c r="U37" i="6"/>
  <c r="U45" i="6"/>
  <c r="U64" i="6"/>
  <c r="U70" i="6"/>
  <c r="U92" i="6"/>
  <c r="T11" i="7"/>
  <c r="T23" i="7"/>
  <c r="U42" i="7"/>
  <c r="U52" i="7"/>
  <c r="T62" i="7"/>
  <c r="U62" i="7"/>
  <c r="T88" i="7"/>
  <c r="T67" i="8"/>
  <c r="U73" i="8"/>
  <c r="T73" i="8"/>
  <c r="T15" i="8"/>
  <c r="T9" i="8"/>
  <c r="T22" i="8"/>
  <c r="Q53" i="8"/>
  <c r="U57" i="8"/>
  <c r="T57" i="8"/>
  <c r="U71" i="8"/>
  <c r="T71" i="8"/>
  <c r="T72" i="8"/>
  <c r="U72" i="8"/>
  <c r="U69" i="8"/>
  <c r="U90" i="8"/>
  <c r="T90" i="8"/>
  <c r="T20" i="9"/>
  <c r="U20" i="9"/>
  <c r="T29" i="9"/>
  <c r="P15" i="10"/>
  <c r="T15" i="10" s="1"/>
  <c r="U28" i="10"/>
  <c r="T28" i="10"/>
  <c r="U59" i="10"/>
  <c r="T59" i="10"/>
  <c r="U19" i="11"/>
  <c r="T19" i="11"/>
  <c r="P73" i="12"/>
  <c r="T73" i="12" s="1"/>
  <c r="U36" i="13"/>
  <c r="T36" i="13"/>
  <c r="U51" i="14"/>
  <c r="T51" i="14"/>
  <c r="T26" i="7"/>
  <c r="U26" i="7"/>
  <c r="U12" i="10"/>
  <c r="T12" i="10"/>
  <c r="U58" i="12"/>
  <c r="T58" i="12"/>
  <c r="U30" i="19"/>
  <c r="T30" i="19"/>
  <c r="T29" i="1"/>
  <c r="T44" i="2"/>
  <c r="T89" i="2"/>
  <c r="T23" i="3"/>
  <c r="T27" i="3"/>
  <c r="T35" i="3"/>
  <c r="T63" i="3"/>
  <c r="T70" i="3"/>
  <c r="T92" i="3"/>
  <c r="U73" i="4"/>
  <c r="U15" i="4"/>
  <c r="T15" i="4"/>
  <c r="T14" i="4"/>
  <c r="T18" i="4"/>
  <c r="T38" i="4"/>
  <c r="T42" i="4"/>
  <c r="U66" i="4"/>
  <c r="T66" i="4"/>
  <c r="U67" i="6"/>
  <c r="U15" i="6"/>
  <c r="T15" i="6"/>
  <c r="T50" i="6"/>
  <c r="T57" i="6"/>
  <c r="T61" i="6"/>
  <c r="T90" i="6"/>
  <c r="U30" i="7"/>
  <c r="T30" i="7"/>
  <c r="U40" i="7"/>
  <c r="T40" i="7"/>
  <c r="U35" i="7"/>
  <c r="T59" i="7"/>
  <c r="T63" i="7"/>
  <c r="T13" i="8"/>
  <c r="U13" i="8"/>
  <c r="U24" i="8"/>
  <c r="T24" i="8"/>
  <c r="T42" i="8"/>
  <c r="T49" i="8"/>
  <c r="U49" i="8"/>
  <c r="T58" i="8"/>
  <c r="T91" i="8"/>
  <c r="U12" i="9"/>
  <c r="T12" i="9"/>
  <c r="T21" i="9"/>
  <c r="U48" i="9"/>
  <c r="T48" i="9"/>
  <c r="T52" i="9"/>
  <c r="U52" i="9"/>
  <c r="U33" i="10"/>
  <c r="U64" i="10"/>
  <c r="T64" i="10"/>
  <c r="U26" i="12"/>
  <c r="T26" i="12"/>
  <c r="T30" i="12"/>
  <c r="T62" i="13"/>
  <c r="U62" i="13"/>
  <c r="U88" i="13"/>
  <c r="T88" i="13"/>
  <c r="U67" i="1"/>
  <c r="U15" i="1"/>
  <c r="U30" i="2"/>
  <c r="T30" i="2"/>
  <c r="T59" i="9"/>
  <c r="U59" i="9"/>
  <c r="U90" i="9"/>
  <c r="T90" i="9"/>
  <c r="T37" i="1"/>
  <c r="T20" i="2"/>
  <c r="T52" i="2"/>
  <c r="T56" i="2"/>
  <c r="T11" i="3"/>
  <c r="T47" i="3"/>
  <c r="T12" i="1"/>
  <c r="U13" i="1"/>
  <c r="U17" i="1"/>
  <c r="T28" i="1"/>
  <c r="T32" i="1"/>
  <c r="T36" i="1"/>
  <c r="T53" i="1"/>
  <c r="U53" i="1"/>
  <c r="T48" i="1"/>
  <c r="U49" i="1"/>
  <c r="T64" i="1"/>
  <c r="U65" i="1"/>
  <c r="T93" i="1"/>
  <c r="U94" i="1"/>
  <c r="T19" i="2"/>
  <c r="T39" i="2"/>
  <c r="T43" i="2"/>
  <c r="T51" i="2"/>
  <c r="T55" i="2"/>
  <c r="U72" i="2"/>
  <c r="T72" i="2"/>
  <c r="U71" i="2"/>
  <c r="T71" i="2"/>
  <c r="T88" i="2"/>
  <c r="T10" i="3"/>
  <c r="T22" i="3"/>
  <c r="T26" i="3"/>
  <c r="T46" i="3"/>
  <c r="T58" i="3"/>
  <c r="T62" i="3"/>
  <c r="T69" i="3"/>
  <c r="T91" i="3"/>
  <c r="T13" i="4"/>
  <c r="T17" i="4"/>
  <c r="T29" i="4"/>
  <c r="T37" i="4"/>
  <c r="T49" i="4"/>
  <c r="T65" i="4"/>
  <c r="T94" i="4"/>
  <c r="T20" i="5"/>
  <c r="T40" i="5"/>
  <c r="U40" i="5"/>
  <c r="T44" i="5"/>
  <c r="T52" i="5"/>
  <c r="T56" i="5"/>
  <c r="U93" i="5"/>
  <c r="T13" i="6"/>
  <c r="T49" i="6"/>
  <c r="T27" i="7"/>
  <c r="U33" i="7"/>
  <c r="T33" i="7"/>
  <c r="U38" i="7"/>
  <c r="U50" i="7"/>
  <c r="S67" i="7"/>
  <c r="T70" i="7"/>
  <c r="T10" i="8"/>
  <c r="Q33" i="8"/>
  <c r="U33" i="8" s="1"/>
  <c r="T37" i="8"/>
  <c r="U37" i="8"/>
  <c r="T46" i="8"/>
  <c r="U66" i="8"/>
  <c r="T66" i="8"/>
  <c r="U61" i="8"/>
  <c r="T61" i="8"/>
  <c r="Q33" i="9"/>
  <c r="U33" i="9" s="1"/>
  <c r="T45" i="9"/>
  <c r="U64" i="9"/>
  <c r="T64" i="9"/>
  <c r="P73" i="9"/>
  <c r="Q24" i="10"/>
  <c r="T27" i="10"/>
  <c r="U27" i="10"/>
  <c r="U36" i="10"/>
  <c r="T36" i="10"/>
  <c r="U43" i="11"/>
  <c r="T43" i="11"/>
  <c r="U46" i="12"/>
  <c r="T46" i="12"/>
  <c r="U87" i="16"/>
  <c r="T87" i="16"/>
  <c r="T33" i="17"/>
  <c r="U33" i="17"/>
  <c r="U71" i="4"/>
  <c r="T71" i="4"/>
  <c r="T72" i="4"/>
  <c r="U72" i="4"/>
  <c r="U72" i="7"/>
  <c r="T72" i="7"/>
  <c r="U71" i="7"/>
  <c r="T71" i="7"/>
  <c r="T69" i="7"/>
  <c r="U69" i="7"/>
  <c r="U40" i="2"/>
  <c r="T40" i="2"/>
  <c r="T73" i="2"/>
  <c r="T15" i="2"/>
  <c r="U66" i="2"/>
  <c r="T66" i="2"/>
  <c r="T53" i="4"/>
  <c r="P71" i="5"/>
  <c r="E24" i="6"/>
  <c r="U40" i="6"/>
  <c r="T40" i="6"/>
  <c r="Q40" i="6"/>
  <c r="T51" i="6"/>
  <c r="T29" i="8"/>
  <c r="U29" i="8"/>
  <c r="T65" i="8"/>
  <c r="U65" i="8"/>
  <c r="U36" i="9"/>
  <c r="T36" i="9"/>
  <c r="Q53" i="9"/>
  <c r="U53" i="9" s="1"/>
  <c r="P59" i="9"/>
  <c r="Q73" i="9"/>
  <c r="U73" i="9" s="1"/>
  <c r="T89" i="9"/>
  <c r="U89" i="9"/>
  <c r="T11" i="10"/>
  <c r="U11" i="10"/>
  <c r="U32" i="10"/>
  <c r="T32" i="10"/>
  <c r="P59" i="10"/>
  <c r="Q66" i="10"/>
  <c r="U39" i="11"/>
  <c r="T39" i="11"/>
  <c r="U51" i="11"/>
  <c r="T51" i="11"/>
  <c r="Q59" i="11"/>
  <c r="U88" i="11"/>
  <c r="T88" i="11"/>
  <c r="T24" i="13"/>
  <c r="U24" i="13"/>
  <c r="U51" i="13"/>
  <c r="T51" i="13"/>
  <c r="U46" i="15"/>
  <c r="T46" i="15"/>
  <c r="U59" i="15"/>
  <c r="T59" i="15"/>
  <c r="U53" i="7"/>
  <c r="U43" i="7"/>
  <c r="T23" i="10"/>
  <c r="U23" i="10"/>
  <c r="U51" i="25"/>
  <c r="T51" i="25"/>
  <c r="U33" i="3"/>
  <c r="T33" i="3"/>
  <c r="U40" i="3"/>
  <c r="T40" i="3"/>
  <c r="U73" i="5"/>
  <c r="T67" i="5"/>
  <c r="U15" i="5"/>
  <c r="T15" i="5"/>
  <c r="T59" i="5"/>
  <c r="U59" i="5"/>
  <c r="T66" i="5"/>
  <c r="U66" i="5"/>
  <c r="P67" i="5"/>
  <c r="Q67" i="5"/>
  <c r="U67" i="5" s="1"/>
  <c r="U59" i="6"/>
  <c r="T59" i="6"/>
  <c r="U66" i="6"/>
  <c r="T66" i="6"/>
  <c r="T46" i="7"/>
  <c r="U46" i="7"/>
  <c r="T58" i="7"/>
  <c r="U58" i="7"/>
  <c r="T17" i="8"/>
  <c r="U17" i="8"/>
  <c r="Q24" i="8"/>
  <c r="U59" i="8"/>
  <c r="T59" i="8"/>
  <c r="Q67" i="8"/>
  <c r="U67" i="8" s="1"/>
  <c r="T56" i="9"/>
  <c r="U56" i="9"/>
  <c r="P33" i="10"/>
  <c r="T33" i="10" s="1"/>
  <c r="U48" i="10"/>
  <c r="T48" i="10"/>
  <c r="U93" i="10"/>
  <c r="T93" i="10"/>
  <c r="U30" i="11"/>
  <c r="T30" i="11"/>
  <c r="P40" i="11"/>
  <c r="U10" i="12"/>
  <c r="T10" i="12"/>
  <c r="U24" i="12"/>
  <c r="T24" i="12"/>
  <c r="U33" i="12"/>
  <c r="T33" i="12"/>
  <c r="T59" i="1"/>
  <c r="U59" i="1"/>
  <c r="U24" i="4"/>
  <c r="T24" i="4"/>
  <c r="U30" i="8"/>
  <c r="T30" i="8"/>
  <c r="U70" i="21"/>
  <c r="T70" i="21"/>
  <c r="T9" i="1"/>
  <c r="T21" i="1"/>
  <c r="T57" i="1"/>
  <c r="T90" i="1"/>
  <c r="T12" i="2"/>
  <c r="T28" i="2"/>
  <c r="T48" i="2"/>
  <c r="T64" i="2"/>
  <c r="T93" i="2"/>
  <c r="T39" i="3"/>
  <c r="T51" i="3"/>
  <c r="T55" i="3"/>
  <c r="U72" i="3"/>
  <c r="T72" i="3"/>
  <c r="U71" i="3"/>
  <c r="T71" i="3"/>
  <c r="T88" i="3"/>
  <c r="T10" i="4"/>
  <c r="T22" i="4"/>
  <c r="T26" i="4"/>
  <c r="T46" i="4"/>
  <c r="T58" i="4"/>
  <c r="T62" i="4"/>
  <c r="T69" i="4"/>
  <c r="T91" i="4"/>
  <c r="T13" i="5"/>
  <c r="T17" i="5"/>
  <c r="T29" i="5"/>
  <c r="T37" i="5"/>
  <c r="T49" i="5"/>
  <c r="T65" i="5"/>
  <c r="T90" i="5"/>
  <c r="T20" i="6"/>
  <c r="T38" i="6"/>
  <c r="U53" i="6"/>
  <c r="T43" i="6"/>
  <c r="U55" i="6"/>
  <c r="T65" i="6"/>
  <c r="U88" i="6"/>
  <c r="T93" i="6"/>
  <c r="T12" i="7"/>
  <c r="T22" i="7"/>
  <c r="U22" i="7"/>
  <c r="T43" i="7"/>
  <c r="P53" i="7"/>
  <c r="T53" i="7" s="1"/>
  <c r="T55" i="7"/>
  <c r="T89" i="7"/>
  <c r="U21" i="8"/>
  <c r="T21" i="8"/>
  <c r="T33" i="8"/>
  <c r="T73" i="9"/>
  <c r="T67" i="9"/>
  <c r="U15" i="9"/>
  <c r="T15" i="9"/>
  <c r="U9" i="9"/>
  <c r="U28" i="9"/>
  <c r="T28" i="9"/>
  <c r="T33" i="9"/>
  <c r="T37" i="9"/>
  <c r="Q72" i="9"/>
  <c r="T94" i="9"/>
  <c r="U24" i="10"/>
  <c r="T24" i="10"/>
  <c r="U30" i="10"/>
  <c r="T30" i="10"/>
  <c r="Q53" i="11"/>
  <c r="U53" i="11" s="1"/>
  <c r="P73" i="11"/>
  <c r="T73" i="11" s="1"/>
  <c r="U72" i="13"/>
  <c r="T72" i="13"/>
  <c r="T71" i="13"/>
  <c r="U71" i="13"/>
  <c r="T69" i="13"/>
  <c r="U69" i="13"/>
  <c r="T66" i="1"/>
  <c r="U66" i="1"/>
  <c r="U53" i="3"/>
  <c r="T53" i="3"/>
  <c r="U72" i="5"/>
  <c r="T72" i="5"/>
  <c r="T71" i="5"/>
  <c r="U71" i="5"/>
  <c r="U45" i="8"/>
  <c r="T45" i="8"/>
  <c r="T94" i="8"/>
  <c r="U94" i="8"/>
  <c r="T44" i="9"/>
  <c r="U44" i="9"/>
  <c r="T45" i="1"/>
  <c r="T32" i="2"/>
  <c r="T36" i="2"/>
  <c r="U53" i="2"/>
  <c r="T53" i="2"/>
  <c r="T19" i="3"/>
  <c r="U9" i="1"/>
  <c r="T40" i="1"/>
  <c r="U40" i="1"/>
  <c r="U61" i="1"/>
  <c r="T35" i="2"/>
  <c r="U67" i="3"/>
  <c r="T73" i="3"/>
  <c r="U73" i="3"/>
  <c r="U15" i="3"/>
  <c r="U43" i="3"/>
  <c r="T66" i="3"/>
  <c r="U66" i="3"/>
  <c r="T9" i="4"/>
  <c r="T61" i="4"/>
  <c r="U69" i="4"/>
  <c r="T53" i="5"/>
  <c r="U53" i="5"/>
  <c r="U69" i="5"/>
  <c r="T9" i="6"/>
  <c r="T52" i="6"/>
  <c r="Q73" i="6"/>
  <c r="U73" i="6" s="1"/>
  <c r="T19" i="7"/>
  <c r="T35" i="7"/>
  <c r="T47" i="7"/>
  <c r="Q59" i="7"/>
  <c r="T91" i="7"/>
  <c r="U91" i="7"/>
  <c r="T18" i="8"/>
  <c r="P53" i="8"/>
  <c r="E53" i="9"/>
  <c r="T57" i="9"/>
  <c r="T66" i="9"/>
  <c r="U66" i="9"/>
  <c r="U61" i="9"/>
  <c r="U24" i="11"/>
  <c r="T24" i="11"/>
  <c r="U55" i="11"/>
  <c r="T55" i="11"/>
  <c r="P72" i="11"/>
  <c r="U22" i="12"/>
  <c r="T22" i="12"/>
  <c r="Q30" i="12"/>
  <c r="U30" i="12" s="1"/>
  <c r="U53" i="8"/>
  <c r="T53" i="8"/>
  <c r="U72" i="9"/>
  <c r="T72" i="9"/>
  <c r="T71" i="9"/>
  <c r="U71" i="9"/>
  <c r="U47" i="10"/>
  <c r="U63" i="10"/>
  <c r="U70" i="10"/>
  <c r="U92" i="10"/>
  <c r="U14" i="11"/>
  <c r="U18" i="11"/>
  <c r="U38" i="11"/>
  <c r="U42" i="11"/>
  <c r="U50" i="11"/>
  <c r="U87" i="11"/>
  <c r="U21" i="12"/>
  <c r="U40" i="12"/>
  <c r="T40" i="12"/>
  <c r="U45" i="12"/>
  <c r="U57" i="12"/>
  <c r="Q73" i="12"/>
  <c r="U73" i="12" s="1"/>
  <c r="U32" i="13"/>
  <c r="T53" i="13"/>
  <c r="U43" i="13"/>
  <c r="Q66" i="13"/>
  <c r="Q30" i="14"/>
  <c r="P40" i="14"/>
  <c r="T53" i="14"/>
  <c r="U43" i="14"/>
  <c r="U22" i="15"/>
  <c r="T22" i="15"/>
  <c r="Q30" i="15"/>
  <c r="U32" i="15"/>
  <c r="Q66" i="15"/>
  <c r="P24" i="16"/>
  <c r="Q33" i="16"/>
  <c r="U33" i="16" s="1"/>
  <c r="U49" i="16"/>
  <c r="T49" i="16"/>
  <c r="U59" i="16"/>
  <c r="T59" i="16"/>
  <c r="Q67" i="16"/>
  <c r="Q73" i="16"/>
  <c r="U73" i="16" s="1"/>
  <c r="U27" i="17"/>
  <c r="T27" i="17"/>
  <c r="U24" i="18"/>
  <c r="T24" i="18"/>
  <c r="S15" i="19"/>
  <c r="Q15" i="19"/>
  <c r="U92" i="21"/>
  <c r="T92" i="21"/>
  <c r="U40" i="10"/>
  <c r="T40" i="10"/>
  <c r="T44" i="10"/>
  <c r="T52" i="10"/>
  <c r="T56" i="10"/>
  <c r="T89" i="10"/>
  <c r="U15" i="12"/>
  <c r="T15" i="12"/>
  <c r="U59" i="12"/>
  <c r="T59" i="12"/>
  <c r="U66" i="12"/>
  <c r="T66" i="12"/>
  <c r="T30" i="13"/>
  <c r="U30" i="13"/>
  <c r="U17" i="16"/>
  <c r="T17" i="16"/>
  <c r="U30" i="16"/>
  <c r="T30" i="16"/>
  <c r="U63" i="16"/>
  <c r="T63" i="16"/>
  <c r="U94" i="16"/>
  <c r="T94" i="16"/>
  <c r="T30" i="17"/>
  <c r="U30" i="17"/>
  <c r="U67" i="18"/>
  <c r="T73" i="18"/>
  <c r="T67" i="18"/>
  <c r="U15" i="18"/>
  <c r="T9" i="18"/>
  <c r="U9" i="18"/>
  <c r="U87" i="18"/>
  <c r="T87" i="18"/>
  <c r="U67" i="7"/>
  <c r="T73" i="7"/>
  <c r="T15" i="7"/>
  <c r="U73" i="7"/>
  <c r="T66" i="7"/>
  <c r="U66" i="7"/>
  <c r="T53" i="9"/>
  <c r="T93" i="9"/>
  <c r="T19" i="10"/>
  <c r="T39" i="10"/>
  <c r="T43" i="10"/>
  <c r="T51" i="10"/>
  <c r="T55" i="10"/>
  <c r="U72" i="10"/>
  <c r="T72" i="10"/>
  <c r="U71" i="10"/>
  <c r="T71" i="10"/>
  <c r="T88" i="10"/>
  <c r="T10" i="11"/>
  <c r="T22" i="11"/>
  <c r="T26" i="11"/>
  <c r="T46" i="11"/>
  <c r="T58" i="11"/>
  <c r="T62" i="11"/>
  <c r="T69" i="11"/>
  <c r="T91" i="11"/>
  <c r="T13" i="12"/>
  <c r="T17" i="12"/>
  <c r="T29" i="12"/>
  <c r="T37" i="12"/>
  <c r="T49" i="12"/>
  <c r="U65" i="12"/>
  <c r="E71" i="12"/>
  <c r="T10" i="13"/>
  <c r="E15" i="13"/>
  <c r="R15" i="13"/>
  <c r="T48" i="13"/>
  <c r="P33" i="14"/>
  <c r="T39" i="14"/>
  <c r="R72" i="14"/>
  <c r="U26" i="15"/>
  <c r="T26" i="15"/>
  <c r="U58" i="15"/>
  <c r="T58" i="15"/>
  <c r="U62" i="15"/>
  <c r="T62" i="15"/>
  <c r="T33" i="16"/>
  <c r="P40" i="16"/>
  <c r="T24" i="17"/>
  <c r="U24" i="17"/>
  <c r="P53" i="17"/>
  <c r="U40" i="8"/>
  <c r="T40" i="8"/>
  <c r="U73" i="10"/>
  <c r="U67" i="10"/>
  <c r="T67" i="10"/>
  <c r="U15" i="10"/>
  <c r="U66" i="10"/>
  <c r="T66" i="10"/>
  <c r="U53" i="12"/>
  <c r="T53" i="12"/>
  <c r="S73" i="12"/>
  <c r="Q71" i="13"/>
  <c r="U30" i="14"/>
  <c r="T30" i="14"/>
  <c r="U36" i="14"/>
  <c r="Q53" i="14"/>
  <c r="U53" i="14" s="1"/>
  <c r="U88" i="14"/>
  <c r="T88" i="14"/>
  <c r="U10" i="15"/>
  <c r="T10" i="15"/>
  <c r="U30" i="15"/>
  <c r="T30" i="15"/>
  <c r="P59" i="15"/>
  <c r="U29" i="16"/>
  <c r="T29" i="16"/>
  <c r="Q24" i="18"/>
  <c r="U72" i="18"/>
  <c r="T72" i="18"/>
  <c r="U71" i="18"/>
  <c r="T71" i="18"/>
  <c r="U69" i="18"/>
  <c r="T69" i="18"/>
  <c r="T48" i="19"/>
  <c r="U48" i="19"/>
  <c r="U33" i="11"/>
  <c r="T33" i="11"/>
  <c r="U40" i="11"/>
  <c r="T40" i="11"/>
  <c r="U73" i="13"/>
  <c r="T73" i="13"/>
  <c r="T67" i="13"/>
  <c r="U15" i="13"/>
  <c r="T15" i="13"/>
  <c r="U9" i="13"/>
  <c r="Q24" i="13"/>
  <c r="U24" i="14"/>
  <c r="T24" i="14"/>
  <c r="U55" i="14"/>
  <c r="T55" i="14"/>
  <c r="P73" i="14"/>
  <c r="T73" i="14" s="1"/>
  <c r="U24" i="16"/>
  <c r="T24" i="16"/>
  <c r="P30" i="16"/>
  <c r="U37" i="16"/>
  <c r="T37" i="16"/>
  <c r="Q33" i="17"/>
  <c r="T32" i="19"/>
  <c r="U32" i="19"/>
  <c r="U53" i="10"/>
  <c r="T53" i="10"/>
  <c r="U72" i="11"/>
  <c r="T72" i="11"/>
  <c r="U71" i="11"/>
  <c r="T71" i="11"/>
  <c r="Q30" i="13"/>
  <c r="T33" i="13"/>
  <c r="T59" i="13"/>
  <c r="U59" i="13"/>
  <c r="Q15" i="14"/>
  <c r="U24" i="15"/>
  <c r="T24" i="15"/>
  <c r="U33" i="15"/>
  <c r="T33" i="15"/>
  <c r="Q67" i="15"/>
  <c r="U67" i="15" s="1"/>
  <c r="S72" i="16"/>
  <c r="P30" i="17"/>
  <c r="T40" i="17"/>
  <c r="U40" i="17"/>
  <c r="U35" i="17"/>
  <c r="T35" i="17"/>
  <c r="U38" i="18"/>
  <c r="T38" i="18"/>
  <c r="U72" i="6"/>
  <c r="T72" i="6"/>
  <c r="U71" i="6"/>
  <c r="T71" i="6"/>
  <c r="T40" i="9"/>
  <c r="U40" i="9"/>
  <c r="T35" i="10"/>
  <c r="T15" i="11"/>
  <c r="U15" i="11"/>
  <c r="U73" i="11"/>
  <c r="T66" i="11"/>
  <c r="U66" i="11"/>
  <c r="T9" i="12"/>
  <c r="T61" i="12"/>
  <c r="P72" i="12"/>
  <c r="T87" i="12"/>
  <c r="T92" i="12"/>
  <c r="T18" i="13"/>
  <c r="P40" i="13"/>
  <c r="U46" i="13"/>
  <c r="P66" i="13"/>
  <c r="Q67" i="13"/>
  <c r="U67" i="13" s="1"/>
  <c r="T10" i="14"/>
  <c r="P30" i="14"/>
  <c r="T33" i="14"/>
  <c r="R33" i="14"/>
  <c r="U37" i="14"/>
  <c r="P72" i="14"/>
  <c r="P53" i="15"/>
  <c r="T53" i="15" s="1"/>
  <c r="U72" i="15"/>
  <c r="T72" i="15"/>
  <c r="U71" i="15"/>
  <c r="T71" i="15"/>
  <c r="U69" i="15"/>
  <c r="T69" i="15"/>
  <c r="Q72" i="15"/>
  <c r="U91" i="15"/>
  <c r="T91" i="15"/>
  <c r="U13" i="16"/>
  <c r="T13" i="16"/>
  <c r="U18" i="17"/>
  <c r="T18" i="17"/>
  <c r="P24" i="17"/>
  <c r="T42" i="17"/>
  <c r="U42" i="17"/>
  <c r="T19" i="20"/>
  <c r="U19" i="20"/>
  <c r="U30" i="22"/>
  <c r="T30" i="22"/>
  <c r="T40" i="13"/>
  <c r="U40" i="13"/>
  <c r="T67" i="15"/>
  <c r="T73" i="15"/>
  <c r="T15" i="15"/>
  <c r="U15" i="15"/>
  <c r="T66" i="15"/>
  <c r="U66" i="15"/>
  <c r="P67" i="16"/>
  <c r="T67" i="16" s="1"/>
  <c r="U50" i="17"/>
  <c r="U87" i="17"/>
  <c r="U22" i="18"/>
  <c r="T22" i="18"/>
  <c r="P33" i="18"/>
  <c r="T45" i="18"/>
  <c r="U45" i="18"/>
  <c r="Q53" i="18"/>
  <c r="T57" i="18"/>
  <c r="U57" i="18"/>
  <c r="Q59" i="18"/>
  <c r="R67" i="18"/>
  <c r="U91" i="18"/>
  <c r="T91" i="18"/>
  <c r="P33" i="19"/>
  <c r="T33" i="19" s="1"/>
  <c r="T66" i="19"/>
  <c r="U66" i="19"/>
  <c r="U61" i="19"/>
  <c r="T93" i="19"/>
  <c r="U93" i="19"/>
  <c r="U44" i="20"/>
  <c r="T44" i="20"/>
  <c r="P71" i="21"/>
  <c r="U18" i="22"/>
  <c r="T18" i="22"/>
  <c r="U50" i="22"/>
  <c r="T50" i="22"/>
  <c r="Q40" i="23"/>
  <c r="U64" i="23"/>
  <c r="T64" i="23"/>
  <c r="U30" i="24"/>
  <c r="T30" i="24"/>
  <c r="S30" i="24"/>
  <c r="Q30" i="24"/>
  <c r="T19" i="30"/>
  <c r="U19" i="30"/>
  <c r="U40" i="16"/>
  <c r="T40" i="16"/>
  <c r="U66" i="16"/>
  <c r="T66" i="16"/>
  <c r="U51" i="17"/>
  <c r="T51" i="17"/>
  <c r="Q73" i="17"/>
  <c r="U73" i="17" s="1"/>
  <c r="U88" i="17"/>
  <c r="T88" i="17"/>
  <c r="Q30" i="18"/>
  <c r="U66" i="18"/>
  <c r="T66" i="18"/>
  <c r="T61" i="18"/>
  <c r="U61" i="18"/>
  <c r="U73" i="19"/>
  <c r="U15" i="19"/>
  <c r="U9" i="19"/>
  <c r="U24" i="19"/>
  <c r="T24" i="19"/>
  <c r="Q33" i="19"/>
  <c r="U33" i="19" s="1"/>
  <c r="T36" i="19"/>
  <c r="U36" i="19"/>
  <c r="U65" i="19"/>
  <c r="T65" i="19"/>
  <c r="P67" i="19"/>
  <c r="T67" i="19" s="1"/>
  <c r="T39" i="20"/>
  <c r="U39" i="20"/>
  <c r="U56" i="20"/>
  <c r="T56" i="20"/>
  <c r="P30" i="21"/>
  <c r="T33" i="21"/>
  <c r="U14" i="22"/>
  <c r="T14" i="22"/>
  <c r="Q72" i="22"/>
  <c r="U87" i="22"/>
  <c r="T87" i="22"/>
  <c r="U21" i="23"/>
  <c r="T21" i="23"/>
  <c r="P66" i="23"/>
  <c r="U49" i="26"/>
  <c r="T49" i="26"/>
  <c r="U58" i="26"/>
  <c r="T58" i="26"/>
  <c r="T66" i="13"/>
  <c r="U66" i="13"/>
  <c r="U53" i="15"/>
  <c r="U39" i="17"/>
  <c r="T39" i="17"/>
  <c r="U53" i="18"/>
  <c r="T53" i="18"/>
  <c r="U13" i="19"/>
  <c r="T13" i="19"/>
  <c r="U59" i="19"/>
  <c r="T59" i="19"/>
  <c r="U52" i="20"/>
  <c r="T52" i="20"/>
  <c r="T24" i="21"/>
  <c r="U24" i="21"/>
  <c r="T59" i="21"/>
  <c r="U59" i="21"/>
  <c r="U59" i="22"/>
  <c r="T59" i="22"/>
  <c r="U33" i="23"/>
  <c r="T33" i="23"/>
  <c r="U40" i="14"/>
  <c r="T40" i="14"/>
  <c r="U67" i="16"/>
  <c r="T73" i="16"/>
  <c r="U15" i="16"/>
  <c r="T15" i="16"/>
  <c r="U26" i="18"/>
  <c r="T26" i="18"/>
  <c r="R71" i="18"/>
  <c r="T90" i="18"/>
  <c r="U90" i="18"/>
  <c r="U29" i="19"/>
  <c r="T29" i="19"/>
  <c r="S73" i="19"/>
  <c r="T12" i="20"/>
  <c r="Q40" i="20"/>
  <c r="U40" i="20" s="1"/>
  <c r="P53" i="20"/>
  <c r="Q71" i="20"/>
  <c r="U27" i="21"/>
  <c r="T27" i="21"/>
  <c r="U47" i="21"/>
  <c r="T47" i="21"/>
  <c r="P66" i="21"/>
  <c r="U33" i="22"/>
  <c r="T33" i="22"/>
  <c r="T67" i="23"/>
  <c r="T15" i="23"/>
  <c r="U73" i="23"/>
  <c r="U15" i="23"/>
  <c r="U9" i="23"/>
  <c r="T9" i="23"/>
  <c r="U47" i="28"/>
  <c r="T47" i="28"/>
  <c r="U72" i="14"/>
  <c r="T72" i="14"/>
  <c r="U71" i="14"/>
  <c r="T71" i="14"/>
  <c r="U71" i="16"/>
  <c r="T71" i="16"/>
  <c r="T72" i="16"/>
  <c r="U72" i="16"/>
  <c r="U55" i="17"/>
  <c r="T55" i="17"/>
  <c r="U30" i="18"/>
  <c r="T30" i="18"/>
  <c r="U59" i="18"/>
  <c r="T59" i="18"/>
  <c r="Q73" i="18"/>
  <c r="U73" i="18" s="1"/>
  <c r="U17" i="19"/>
  <c r="T17" i="19"/>
  <c r="U49" i="19"/>
  <c r="T49" i="19"/>
  <c r="T64" i="19"/>
  <c r="U64" i="19"/>
  <c r="U20" i="20"/>
  <c r="T20" i="20"/>
  <c r="U89" i="20"/>
  <c r="T89" i="20"/>
  <c r="Q15" i="21"/>
  <c r="U15" i="21" s="1"/>
  <c r="U23" i="21"/>
  <c r="T23" i="21"/>
  <c r="U63" i="21"/>
  <c r="T63" i="21"/>
  <c r="U30" i="23"/>
  <c r="T30" i="23"/>
  <c r="U55" i="24"/>
  <c r="T55" i="24"/>
  <c r="U59" i="24"/>
  <c r="T59" i="24"/>
  <c r="U73" i="14"/>
  <c r="T67" i="14"/>
  <c r="U15" i="14"/>
  <c r="T15" i="14"/>
  <c r="U66" i="14"/>
  <c r="T66" i="14"/>
  <c r="U53" i="16"/>
  <c r="T53" i="16"/>
  <c r="T73" i="17"/>
  <c r="U67" i="17"/>
  <c r="T67" i="17"/>
  <c r="U15" i="17"/>
  <c r="T15" i="17"/>
  <c r="Q40" i="17"/>
  <c r="T53" i="17"/>
  <c r="U53" i="17"/>
  <c r="U43" i="17"/>
  <c r="T43" i="17"/>
  <c r="T59" i="17"/>
  <c r="U10" i="18"/>
  <c r="T10" i="18"/>
  <c r="U33" i="18"/>
  <c r="T33" i="18"/>
  <c r="U46" i="18"/>
  <c r="T46" i="18"/>
  <c r="U58" i="18"/>
  <c r="T58" i="18"/>
  <c r="P72" i="18"/>
  <c r="T12" i="19"/>
  <c r="U12" i="19"/>
  <c r="P24" i="19"/>
  <c r="P40" i="19"/>
  <c r="P59" i="19"/>
  <c r="Q59" i="19"/>
  <c r="T61" i="19"/>
  <c r="U94" i="19"/>
  <c r="T94" i="19"/>
  <c r="U24" i="20"/>
  <c r="P30" i="20"/>
  <c r="P24" i="21"/>
  <c r="Q33" i="21"/>
  <c r="U33" i="21" s="1"/>
  <c r="T40" i="21"/>
  <c r="U40" i="21"/>
  <c r="U35" i="21"/>
  <c r="T35" i="21"/>
  <c r="P72" i="21"/>
  <c r="U38" i="22"/>
  <c r="T38" i="22"/>
  <c r="U44" i="23"/>
  <c r="T44" i="23"/>
  <c r="U59" i="23"/>
  <c r="T59" i="23"/>
  <c r="U17" i="24"/>
  <c r="T17" i="24"/>
  <c r="U72" i="25"/>
  <c r="T72" i="25"/>
  <c r="T71" i="25"/>
  <c r="U71" i="25"/>
  <c r="U69" i="25"/>
  <c r="T69" i="25"/>
  <c r="U71" i="12"/>
  <c r="T71" i="12"/>
  <c r="T72" i="12"/>
  <c r="U72" i="12"/>
  <c r="U35" i="13"/>
  <c r="U9" i="15"/>
  <c r="U40" i="15"/>
  <c r="T40" i="15"/>
  <c r="U61" i="15"/>
  <c r="T35" i="16"/>
  <c r="T61" i="16"/>
  <c r="U93" i="16"/>
  <c r="U52" i="17"/>
  <c r="T56" i="17"/>
  <c r="P66" i="17"/>
  <c r="U62" i="18"/>
  <c r="T62" i="18"/>
  <c r="Q72" i="18"/>
  <c r="T9" i="19"/>
  <c r="Q24" i="19"/>
  <c r="T28" i="19"/>
  <c r="U28" i="19"/>
  <c r="Q30" i="19"/>
  <c r="U37" i="19"/>
  <c r="T37" i="19"/>
  <c r="Q40" i="19"/>
  <c r="P71" i="19"/>
  <c r="P73" i="19"/>
  <c r="T73" i="19" s="1"/>
  <c r="P15" i="20"/>
  <c r="T15" i="20" s="1"/>
  <c r="U33" i="20"/>
  <c r="T33" i="20"/>
  <c r="E40" i="20"/>
  <c r="U11" i="21"/>
  <c r="T11" i="21"/>
  <c r="Q40" i="22"/>
  <c r="U40" i="22" s="1"/>
  <c r="U42" i="22"/>
  <c r="T42" i="22"/>
  <c r="P53" i="22"/>
  <c r="Q66" i="22"/>
  <c r="U58" i="25"/>
  <c r="T58" i="25"/>
  <c r="T21" i="28"/>
  <c r="U21" i="28"/>
  <c r="U40" i="18"/>
  <c r="T40" i="18"/>
  <c r="U67" i="20"/>
  <c r="U73" i="20"/>
  <c r="T73" i="20"/>
  <c r="U15" i="20"/>
  <c r="U51" i="20"/>
  <c r="U55" i="20"/>
  <c r="U59" i="20"/>
  <c r="T59" i="20"/>
  <c r="U66" i="20"/>
  <c r="T66" i="20"/>
  <c r="U88" i="20"/>
  <c r="U10" i="21"/>
  <c r="U22" i="21"/>
  <c r="U26" i="21"/>
  <c r="U46" i="21"/>
  <c r="U58" i="21"/>
  <c r="U62" i="21"/>
  <c r="U91" i="21"/>
  <c r="U13" i="22"/>
  <c r="U17" i="22"/>
  <c r="U29" i="22"/>
  <c r="U37" i="22"/>
  <c r="U53" i="22"/>
  <c r="T53" i="22"/>
  <c r="U49" i="22"/>
  <c r="U65" i="22"/>
  <c r="U94" i="22"/>
  <c r="U20" i="23"/>
  <c r="T24" i="23"/>
  <c r="U24" i="23"/>
  <c r="U49" i="23"/>
  <c r="U72" i="23"/>
  <c r="T72" i="23"/>
  <c r="U71" i="23"/>
  <c r="T71" i="23"/>
  <c r="U91" i="23"/>
  <c r="Q40" i="24"/>
  <c r="U40" i="24" s="1"/>
  <c r="U51" i="24"/>
  <c r="T51" i="24"/>
  <c r="Q53" i="24"/>
  <c r="U53" i="24" s="1"/>
  <c r="P73" i="24"/>
  <c r="T73" i="24" s="1"/>
  <c r="U10" i="25"/>
  <c r="T10" i="25"/>
  <c r="T53" i="25"/>
  <c r="U53" i="25"/>
  <c r="U43" i="25"/>
  <c r="Q67" i="25"/>
  <c r="U67" i="25" s="1"/>
  <c r="E30" i="26"/>
  <c r="Q33" i="26"/>
  <c r="U72" i="26"/>
  <c r="T72" i="26"/>
  <c r="U71" i="26"/>
  <c r="T71" i="26"/>
  <c r="U69" i="26"/>
  <c r="U14" i="27"/>
  <c r="T14" i="27"/>
  <c r="T66" i="27"/>
  <c r="U66" i="27"/>
  <c r="U61" i="27"/>
  <c r="U24" i="29"/>
  <c r="T24" i="29"/>
  <c r="U53" i="20"/>
  <c r="T53" i="20"/>
  <c r="U72" i="21"/>
  <c r="T72" i="21"/>
  <c r="T71" i="21"/>
  <c r="U71" i="21"/>
  <c r="U53" i="23"/>
  <c r="T53" i="23"/>
  <c r="U24" i="25"/>
  <c r="T24" i="25"/>
  <c r="U91" i="25"/>
  <c r="T91" i="25"/>
  <c r="U24" i="26"/>
  <c r="T24" i="26"/>
  <c r="U17" i="27"/>
  <c r="T17" i="27"/>
  <c r="U24" i="32"/>
  <c r="T24" i="32"/>
  <c r="U40" i="19"/>
  <c r="T40" i="19"/>
  <c r="U73" i="21"/>
  <c r="T73" i="21"/>
  <c r="T67" i="21"/>
  <c r="T15" i="21"/>
  <c r="T66" i="21"/>
  <c r="U66" i="21"/>
  <c r="Q71" i="23"/>
  <c r="E40" i="24"/>
  <c r="Q15" i="25"/>
  <c r="U15" i="25" s="1"/>
  <c r="P30" i="25"/>
  <c r="E40" i="25"/>
  <c r="U46" i="25"/>
  <c r="T46" i="25"/>
  <c r="P53" i="25"/>
  <c r="Q59" i="25"/>
  <c r="U62" i="25"/>
  <c r="T62" i="25"/>
  <c r="U29" i="26"/>
  <c r="T29" i="26"/>
  <c r="U33" i="26"/>
  <c r="T33" i="26"/>
  <c r="P40" i="26"/>
  <c r="P59" i="26"/>
  <c r="E66" i="26"/>
  <c r="Q30" i="27"/>
  <c r="U30" i="27" s="1"/>
  <c r="U66" i="28"/>
  <c r="T66" i="28"/>
  <c r="T61" i="28"/>
  <c r="U61" i="28"/>
  <c r="U72" i="19"/>
  <c r="T72" i="19"/>
  <c r="U71" i="19"/>
  <c r="T71" i="19"/>
  <c r="P73" i="23"/>
  <c r="T73" i="23" s="1"/>
  <c r="U44" i="24"/>
  <c r="T44" i="24"/>
  <c r="Q30" i="25"/>
  <c r="U13" i="26"/>
  <c r="T13" i="26"/>
  <c r="P30" i="26"/>
  <c r="U70" i="28"/>
  <c r="T70" i="28"/>
  <c r="U92" i="28"/>
  <c r="T92" i="28"/>
  <c r="U42" i="29"/>
  <c r="T42" i="29"/>
  <c r="U50" i="29"/>
  <c r="T50" i="29"/>
  <c r="U30" i="20"/>
  <c r="T30" i="20"/>
  <c r="T53" i="21"/>
  <c r="U53" i="21"/>
  <c r="U24" i="22"/>
  <c r="T24" i="22"/>
  <c r="U72" i="22"/>
  <c r="T72" i="22"/>
  <c r="U71" i="22"/>
  <c r="T71" i="22"/>
  <c r="T66" i="23"/>
  <c r="U66" i="23"/>
  <c r="Q67" i="23"/>
  <c r="U67" i="23" s="1"/>
  <c r="U24" i="24"/>
  <c r="T24" i="24"/>
  <c r="T29" i="24"/>
  <c r="U33" i="24"/>
  <c r="T33" i="24"/>
  <c r="U52" i="24"/>
  <c r="T52" i="24"/>
  <c r="T43" i="25"/>
  <c r="P73" i="25"/>
  <c r="T73" i="25" s="1"/>
  <c r="T10" i="26"/>
  <c r="U17" i="26"/>
  <c r="T17" i="26"/>
  <c r="U37" i="26"/>
  <c r="T37" i="26"/>
  <c r="T69" i="26"/>
  <c r="T61" i="27"/>
  <c r="U57" i="28"/>
  <c r="U59" i="28"/>
  <c r="T59" i="28"/>
  <c r="T32" i="29"/>
  <c r="U32" i="29"/>
  <c r="U72" i="17"/>
  <c r="T72" i="17"/>
  <c r="T71" i="17"/>
  <c r="U71" i="17"/>
  <c r="U35" i="18"/>
  <c r="U9" i="20"/>
  <c r="T40" i="20"/>
  <c r="U61" i="20"/>
  <c r="U73" i="22"/>
  <c r="U67" i="22"/>
  <c r="T73" i="22"/>
  <c r="T67" i="22"/>
  <c r="U15" i="22"/>
  <c r="T15" i="22"/>
  <c r="U43" i="22"/>
  <c r="U66" i="22"/>
  <c r="T66" i="22"/>
  <c r="U69" i="23"/>
  <c r="P15" i="24"/>
  <c r="T15" i="24" s="1"/>
  <c r="U19" i="24"/>
  <c r="T19" i="24"/>
  <c r="U39" i="24"/>
  <c r="T39" i="24"/>
  <c r="U56" i="24"/>
  <c r="T56" i="24"/>
  <c r="Q59" i="24"/>
  <c r="P66" i="24"/>
  <c r="U22" i="25"/>
  <c r="T22" i="25"/>
  <c r="Q24" i="25"/>
  <c r="E59" i="25"/>
  <c r="P72" i="25"/>
  <c r="Q24" i="26"/>
  <c r="U65" i="26"/>
  <c r="T65" i="26"/>
  <c r="P67" i="26"/>
  <c r="U94" i="26"/>
  <c r="T94" i="26"/>
  <c r="T24" i="27"/>
  <c r="U24" i="27"/>
  <c r="T30" i="27"/>
  <c r="U56" i="27"/>
  <c r="T56" i="27"/>
  <c r="U23" i="28"/>
  <c r="T23" i="28"/>
  <c r="T66" i="17"/>
  <c r="U66" i="17"/>
  <c r="U53" i="19"/>
  <c r="T53" i="19"/>
  <c r="T43" i="20"/>
  <c r="U71" i="20"/>
  <c r="T71" i="20"/>
  <c r="T72" i="20"/>
  <c r="U72" i="20"/>
  <c r="T69" i="21"/>
  <c r="U40" i="23"/>
  <c r="T40" i="23"/>
  <c r="T43" i="23"/>
  <c r="U93" i="23"/>
  <c r="T93" i="23"/>
  <c r="Q15" i="24"/>
  <c r="U15" i="24" s="1"/>
  <c r="T28" i="24"/>
  <c r="T53" i="24"/>
  <c r="U43" i="24"/>
  <c r="T43" i="24"/>
  <c r="U88" i="24"/>
  <c r="T88" i="24"/>
  <c r="U26" i="25"/>
  <c r="T26" i="25"/>
  <c r="T30" i="25"/>
  <c r="U30" i="25"/>
  <c r="P66" i="25"/>
  <c r="Q72" i="25"/>
  <c r="P33" i="26"/>
  <c r="E59" i="26"/>
  <c r="T62" i="26"/>
  <c r="T91" i="26"/>
  <c r="T21" i="27"/>
  <c r="U28" i="29"/>
  <c r="T30" i="29"/>
  <c r="U30" i="29"/>
  <c r="U40" i="26"/>
  <c r="T40" i="26"/>
  <c r="U45" i="26"/>
  <c r="U57" i="26"/>
  <c r="U90" i="26"/>
  <c r="U20" i="27"/>
  <c r="E33" i="27"/>
  <c r="U42" i="27"/>
  <c r="U44" i="27"/>
  <c r="T44" i="27"/>
  <c r="E53" i="27"/>
  <c r="U89" i="27"/>
  <c r="T89" i="27"/>
  <c r="U11" i="28"/>
  <c r="T11" i="28"/>
  <c r="T33" i="28"/>
  <c r="P72" i="28"/>
  <c r="P33" i="29"/>
  <c r="T33" i="29" s="1"/>
  <c r="U108" i="26"/>
  <c r="T108" i="26"/>
  <c r="T40" i="24"/>
  <c r="T89" i="24"/>
  <c r="T11" i="25"/>
  <c r="T23" i="25"/>
  <c r="T27" i="25"/>
  <c r="T35" i="25"/>
  <c r="T47" i="25"/>
  <c r="T63" i="25"/>
  <c r="T70" i="25"/>
  <c r="T92" i="25"/>
  <c r="U73" i="26"/>
  <c r="T73" i="26"/>
  <c r="T67" i="26"/>
  <c r="U15" i="26"/>
  <c r="T15" i="26"/>
  <c r="T14" i="26"/>
  <c r="T18" i="26"/>
  <c r="T38" i="26"/>
  <c r="T42" i="26"/>
  <c r="T50" i="26"/>
  <c r="U66" i="26"/>
  <c r="T66" i="26"/>
  <c r="T87" i="26"/>
  <c r="T9" i="27"/>
  <c r="U28" i="27"/>
  <c r="T37" i="27"/>
  <c r="T45" i="27"/>
  <c r="T50" i="27"/>
  <c r="U59" i="27"/>
  <c r="T59" i="27"/>
  <c r="U64" i="27"/>
  <c r="Q73" i="27"/>
  <c r="U73" i="27" s="1"/>
  <c r="P71" i="28"/>
  <c r="U12" i="29"/>
  <c r="U14" i="29"/>
  <c r="T14" i="29"/>
  <c r="U87" i="29"/>
  <c r="T87" i="29"/>
  <c r="U46" i="32"/>
  <c r="T46" i="32"/>
  <c r="U62" i="32"/>
  <c r="T62" i="32"/>
  <c r="U71" i="32"/>
  <c r="T71" i="32"/>
  <c r="T72" i="32"/>
  <c r="U69" i="32"/>
  <c r="U72" i="32"/>
  <c r="T69" i="32"/>
  <c r="U71" i="24"/>
  <c r="T71" i="24"/>
  <c r="T72" i="24"/>
  <c r="U72" i="24"/>
  <c r="P24" i="27"/>
  <c r="U52" i="27"/>
  <c r="T52" i="27"/>
  <c r="U24" i="28"/>
  <c r="R24" i="28"/>
  <c r="U63" i="28"/>
  <c r="T63" i="28"/>
  <c r="P15" i="29"/>
  <c r="T15" i="29" s="1"/>
  <c r="U18" i="29"/>
  <c r="T18" i="29"/>
  <c r="U64" i="29"/>
  <c r="U93" i="29"/>
  <c r="T73" i="30"/>
  <c r="U15" i="30"/>
  <c r="T15" i="30"/>
  <c r="U9" i="30"/>
  <c r="T9" i="30"/>
  <c r="U53" i="31"/>
  <c r="T53" i="31"/>
  <c r="U43" i="31"/>
  <c r="T43" i="31"/>
  <c r="U51" i="31"/>
  <c r="T51" i="31"/>
  <c r="U55" i="31"/>
  <c r="T55" i="31"/>
  <c r="T67" i="24"/>
  <c r="U73" i="24"/>
  <c r="U66" i="24"/>
  <c r="T66" i="24"/>
  <c r="U53" i="26"/>
  <c r="T53" i="26"/>
  <c r="Q72" i="27"/>
  <c r="Q33" i="28"/>
  <c r="U33" i="28" s="1"/>
  <c r="U40" i="28"/>
  <c r="T40" i="28"/>
  <c r="U35" i="28"/>
  <c r="T35" i="28"/>
  <c r="Q59" i="28"/>
  <c r="Q30" i="29"/>
  <c r="U21" i="30"/>
  <c r="T21" i="30"/>
  <c r="U39" i="30"/>
  <c r="T39" i="30"/>
  <c r="U33" i="31"/>
  <c r="T33" i="31"/>
  <c r="U88" i="31"/>
  <c r="T88" i="31"/>
  <c r="T33" i="25"/>
  <c r="U33" i="25"/>
  <c r="T40" i="25"/>
  <c r="U40" i="25"/>
  <c r="U67" i="27"/>
  <c r="T67" i="27"/>
  <c r="T15" i="27"/>
  <c r="T67" i="28"/>
  <c r="U73" i="28"/>
  <c r="T73" i="28"/>
  <c r="U15" i="28"/>
  <c r="T15" i="28"/>
  <c r="T9" i="28"/>
  <c r="E67" i="28"/>
  <c r="U33" i="29"/>
  <c r="U38" i="29"/>
  <c r="T38" i="29"/>
  <c r="U48" i="30"/>
  <c r="T48" i="30"/>
  <c r="U59" i="30"/>
  <c r="T59" i="30"/>
  <c r="U93" i="30"/>
  <c r="T93" i="30"/>
  <c r="U24" i="30"/>
  <c r="T24" i="30"/>
  <c r="T35" i="24"/>
  <c r="U73" i="25"/>
  <c r="T67" i="25"/>
  <c r="T15" i="25"/>
  <c r="T66" i="25"/>
  <c r="U66" i="25"/>
  <c r="T9" i="26"/>
  <c r="T61" i="26"/>
  <c r="U12" i="27"/>
  <c r="S15" i="27"/>
  <c r="U32" i="27"/>
  <c r="P24" i="28"/>
  <c r="T24" i="28" s="1"/>
  <c r="U27" i="28"/>
  <c r="T27" i="28"/>
  <c r="E15" i="29"/>
  <c r="R15" i="29"/>
  <c r="U30" i="30"/>
  <c r="T30" i="30"/>
  <c r="T24" i="31"/>
  <c r="U24" i="31"/>
  <c r="U40" i="29"/>
  <c r="U53" i="27"/>
  <c r="T53" i="27"/>
  <c r="U71" i="28"/>
  <c r="T71" i="28"/>
  <c r="T72" i="28"/>
  <c r="U72" i="28"/>
  <c r="T45" i="30"/>
  <c r="U64" i="30"/>
  <c r="T64" i="30"/>
  <c r="Q66" i="30"/>
  <c r="P71" i="30"/>
  <c r="P73" i="31"/>
  <c r="T73" i="31" s="1"/>
  <c r="U32" i="32"/>
  <c r="U58" i="32"/>
  <c r="T58" i="32"/>
  <c r="Q72" i="32"/>
  <c r="T109" i="29"/>
  <c r="U109" i="29"/>
  <c r="T40" i="29"/>
  <c r="E33" i="30"/>
  <c r="U44" i="30"/>
  <c r="Q53" i="30"/>
  <c r="P59" i="30"/>
  <c r="E40" i="31"/>
  <c r="U10" i="32"/>
  <c r="T10" i="32"/>
  <c r="E80" i="21"/>
  <c r="T107" i="27"/>
  <c r="U107" i="27"/>
  <c r="U110" i="25"/>
  <c r="T110" i="25"/>
  <c r="U53" i="28"/>
  <c r="T53" i="28"/>
  <c r="U72" i="29"/>
  <c r="T72" i="29"/>
  <c r="T71" i="29"/>
  <c r="U71" i="29"/>
  <c r="P40" i="30"/>
  <c r="Q59" i="30"/>
  <c r="P72" i="31"/>
  <c r="U22" i="32"/>
  <c r="T22" i="32"/>
  <c r="Q24" i="32"/>
  <c r="U26" i="32"/>
  <c r="T26" i="32"/>
  <c r="U30" i="32"/>
  <c r="P33" i="32"/>
  <c r="Q66" i="32"/>
  <c r="M113" i="32"/>
  <c r="S113" i="32" s="1"/>
  <c r="S96" i="32"/>
  <c r="S96" i="14"/>
  <c r="M113" i="14"/>
  <c r="S113" i="14" s="1"/>
  <c r="U40" i="27"/>
  <c r="T40" i="27"/>
  <c r="U73" i="29"/>
  <c r="T73" i="29"/>
  <c r="U67" i="29"/>
  <c r="T67" i="29"/>
  <c r="U15" i="29"/>
  <c r="T66" i="29"/>
  <c r="U66" i="29"/>
  <c r="U66" i="30"/>
  <c r="T66" i="30"/>
  <c r="U61" i="30"/>
  <c r="U19" i="31"/>
  <c r="T19" i="31"/>
  <c r="Q59" i="31"/>
  <c r="E73" i="31"/>
  <c r="P53" i="32"/>
  <c r="E80" i="31"/>
  <c r="U72" i="27"/>
  <c r="T72" i="27"/>
  <c r="U71" i="27"/>
  <c r="T71" i="27"/>
  <c r="P67" i="30"/>
  <c r="T67" i="30" s="1"/>
  <c r="Q15" i="31"/>
  <c r="U15" i="31" s="1"/>
  <c r="U39" i="31"/>
  <c r="T39" i="31"/>
  <c r="T59" i="32"/>
  <c r="T98" i="31"/>
  <c r="U98" i="31"/>
  <c r="S96" i="27"/>
  <c r="M113" i="27"/>
  <c r="S113" i="27" s="1"/>
  <c r="U30" i="28"/>
  <c r="T30" i="28"/>
  <c r="T53" i="29"/>
  <c r="U53" i="29"/>
  <c r="Q73" i="30"/>
  <c r="U73" i="30" s="1"/>
  <c r="P40" i="31"/>
  <c r="T40" i="31" s="1"/>
  <c r="U91" i="32"/>
  <c r="T91" i="32"/>
  <c r="E80" i="15"/>
  <c r="U40" i="30"/>
  <c r="T40" i="30"/>
  <c r="T52" i="30"/>
  <c r="T56" i="30"/>
  <c r="T89" i="30"/>
  <c r="T11" i="31"/>
  <c r="T23" i="31"/>
  <c r="T27" i="31"/>
  <c r="T35" i="31"/>
  <c r="T47" i="31"/>
  <c r="T63" i="31"/>
  <c r="T70" i="31"/>
  <c r="T92" i="31"/>
  <c r="T67" i="32"/>
  <c r="U73" i="32"/>
  <c r="T73" i="32"/>
  <c r="U15" i="32"/>
  <c r="T15" i="32"/>
  <c r="T14" i="32"/>
  <c r="T18" i="32"/>
  <c r="U66" i="32"/>
  <c r="T66" i="32"/>
  <c r="T87" i="32"/>
  <c r="E80" i="28"/>
  <c r="E80" i="17"/>
  <c r="E80" i="4"/>
  <c r="T114" i="32"/>
  <c r="U104" i="29"/>
  <c r="U102" i="27"/>
  <c r="L113" i="26"/>
  <c r="R113" i="26" s="1"/>
  <c r="T100" i="24"/>
  <c r="M113" i="18"/>
  <c r="S113" i="18" s="1"/>
  <c r="S96" i="18"/>
  <c r="T110" i="13"/>
  <c r="U110" i="13"/>
  <c r="U100" i="12"/>
  <c r="T100" i="12"/>
  <c r="T103" i="10"/>
  <c r="U103" i="10"/>
  <c r="U102" i="6"/>
  <c r="T102" i="6"/>
  <c r="T106" i="5"/>
  <c r="U106" i="5"/>
  <c r="U72" i="30"/>
  <c r="T72" i="30"/>
  <c r="U71" i="30"/>
  <c r="T71" i="30"/>
  <c r="T49" i="32"/>
  <c r="T65" i="32"/>
  <c r="T94" i="32"/>
  <c r="E80" i="30"/>
  <c r="E80" i="16"/>
  <c r="U114" i="17"/>
  <c r="T114" i="17"/>
  <c r="U102" i="8"/>
  <c r="T102" i="8"/>
  <c r="U102" i="4"/>
  <c r="T102" i="4"/>
  <c r="U30" i="31"/>
  <c r="T30" i="31"/>
  <c r="U53" i="32"/>
  <c r="T53" i="32"/>
  <c r="T93" i="32"/>
  <c r="E80" i="20"/>
  <c r="E80" i="19"/>
  <c r="E80" i="9"/>
  <c r="T114" i="28"/>
  <c r="L113" i="17"/>
  <c r="R113" i="17" s="1"/>
  <c r="R96" i="17"/>
  <c r="U106" i="12"/>
  <c r="T106" i="12"/>
  <c r="U109" i="9"/>
  <c r="T109" i="9"/>
  <c r="T104" i="3"/>
  <c r="U104" i="3"/>
  <c r="U99" i="2"/>
  <c r="T99" i="2"/>
  <c r="T65" i="30"/>
  <c r="T94" i="30"/>
  <c r="T20" i="31"/>
  <c r="U40" i="31"/>
  <c r="T44" i="31"/>
  <c r="T52" i="31"/>
  <c r="T56" i="31"/>
  <c r="T89" i="31"/>
  <c r="T11" i="32"/>
  <c r="T23" i="32"/>
  <c r="T27" i="32"/>
  <c r="T35" i="32"/>
  <c r="T47" i="32"/>
  <c r="T63" i="32"/>
  <c r="T92" i="32"/>
  <c r="E80" i="1"/>
  <c r="E80" i="32"/>
  <c r="E80" i="22"/>
  <c r="T101" i="23"/>
  <c r="U101" i="23"/>
  <c r="U53" i="30"/>
  <c r="T53" i="30"/>
  <c r="U72" i="31"/>
  <c r="T72" i="31"/>
  <c r="U71" i="31"/>
  <c r="T71" i="31"/>
  <c r="E80" i="8"/>
  <c r="T99" i="30"/>
  <c r="U105" i="30"/>
  <c r="U101" i="29"/>
  <c r="T105" i="28"/>
  <c r="U99" i="27"/>
  <c r="T100" i="26"/>
  <c r="S96" i="25"/>
  <c r="T101" i="20"/>
  <c r="U101" i="20"/>
  <c r="U104" i="12"/>
  <c r="T104" i="12"/>
  <c r="U107" i="9"/>
  <c r="T107" i="9"/>
  <c r="U110" i="8"/>
  <c r="T110" i="8"/>
  <c r="U67" i="31"/>
  <c r="T67" i="31"/>
  <c r="T15" i="31"/>
  <c r="U73" i="31"/>
  <c r="T66" i="31"/>
  <c r="T61" i="32"/>
  <c r="T90" i="32"/>
  <c r="E80" i="12"/>
  <c r="E80" i="11"/>
  <c r="T107" i="1"/>
  <c r="U109" i="1"/>
  <c r="T101" i="32"/>
  <c r="T103" i="32"/>
  <c r="U107" i="32"/>
  <c r="T97" i="31"/>
  <c r="U103" i="31"/>
  <c r="U97" i="30"/>
  <c r="T99" i="29"/>
  <c r="U103" i="28"/>
  <c r="U98" i="26"/>
  <c r="T102" i="25"/>
  <c r="U104" i="17"/>
  <c r="T104" i="17"/>
  <c r="E96" i="5"/>
  <c r="U96" i="5" s="1"/>
  <c r="U114" i="5"/>
  <c r="T114" i="5"/>
  <c r="U108" i="4"/>
  <c r="T108" i="4"/>
  <c r="U33" i="32"/>
  <c r="T33" i="32"/>
  <c r="U40" i="32"/>
  <c r="T40" i="32"/>
  <c r="E80" i="25"/>
  <c r="E80" i="24"/>
  <c r="E80" i="14"/>
  <c r="U105" i="1"/>
  <c r="U99" i="32"/>
  <c r="R96" i="31"/>
  <c r="U110" i="27"/>
  <c r="T114" i="27"/>
  <c r="U100" i="25"/>
  <c r="U98" i="18"/>
  <c r="T98" i="18"/>
  <c r="U114" i="11"/>
  <c r="T114" i="11"/>
  <c r="U106" i="6"/>
  <c r="T106" i="6"/>
  <c r="U107" i="2"/>
  <c r="T107" i="2"/>
  <c r="U108" i="23"/>
  <c r="U102" i="21"/>
  <c r="T97" i="18"/>
  <c r="T103" i="18"/>
  <c r="U107" i="18"/>
  <c r="U111" i="17"/>
  <c r="M113" i="17"/>
  <c r="S113" i="17" s="1"/>
  <c r="U98" i="15"/>
  <c r="U104" i="15"/>
  <c r="U106" i="15"/>
  <c r="U98" i="13"/>
  <c r="U103" i="12"/>
  <c r="U102" i="10"/>
  <c r="T104" i="10"/>
  <c r="T111" i="7"/>
  <c r="L113" i="7"/>
  <c r="R113" i="7" s="1"/>
  <c r="U105" i="6"/>
  <c r="U105" i="5"/>
  <c r="U111" i="4"/>
  <c r="U103" i="3"/>
  <c r="T98" i="2"/>
  <c r="T106" i="2"/>
  <c r="U105" i="24"/>
  <c r="T110" i="24"/>
  <c r="T102" i="22"/>
  <c r="U109" i="20"/>
  <c r="T98" i="19"/>
  <c r="T102" i="19"/>
  <c r="T104" i="19"/>
  <c r="U108" i="19"/>
  <c r="T97" i="17"/>
  <c r="T107" i="16"/>
  <c r="T109" i="16"/>
  <c r="T111" i="16"/>
  <c r="L113" i="16"/>
  <c r="R113" i="16" s="1"/>
  <c r="R96" i="14"/>
  <c r="T101" i="14"/>
  <c r="T103" i="13"/>
  <c r="T105" i="13"/>
  <c r="T107" i="13"/>
  <c r="T110" i="12"/>
  <c r="E96" i="2"/>
  <c r="E113" i="2" s="1"/>
  <c r="T114" i="24"/>
  <c r="T103" i="23"/>
  <c r="T105" i="23"/>
  <c r="T111" i="23"/>
  <c r="T101" i="21"/>
  <c r="T103" i="20"/>
  <c r="T105" i="20"/>
  <c r="U100" i="19"/>
  <c r="T106" i="18"/>
  <c r="T108" i="17"/>
  <c r="T110" i="17"/>
  <c r="U97" i="16"/>
  <c r="U105" i="16"/>
  <c r="U101" i="15"/>
  <c r="U109" i="15"/>
  <c r="T102" i="12"/>
  <c r="T108" i="12"/>
  <c r="U101" i="10"/>
  <c r="U111" i="10"/>
  <c r="U114" i="10"/>
  <c r="U102" i="9"/>
  <c r="T114" i="9"/>
  <c r="T100" i="8"/>
  <c r="T104" i="8"/>
  <c r="T108" i="8"/>
  <c r="E96" i="7"/>
  <c r="E113" i="7" s="1"/>
  <c r="T110" i="6"/>
  <c r="U104" i="5"/>
  <c r="T114" i="22"/>
  <c r="L113" i="20"/>
  <c r="R113" i="20" s="1"/>
  <c r="U114" i="15"/>
  <c r="R96" i="12"/>
  <c r="M113" i="12"/>
  <c r="S113" i="12" s="1"/>
  <c r="T107" i="19"/>
  <c r="T114" i="18"/>
  <c r="T98" i="12"/>
  <c r="T101" i="11"/>
  <c r="T103" i="11"/>
  <c r="T109" i="11"/>
  <c r="T105" i="9"/>
  <c r="U106" i="7"/>
  <c r="T98" i="6"/>
  <c r="U98" i="5"/>
  <c r="T111" i="5"/>
  <c r="R96" i="4"/>
  <c r="T100" i="4"/>
  <c r="T104" i="4"/>
  <c r="T109" i="3"/>
  <c r="U109" i="2"/>
  <c r="T114" i="13"/>
  <c r="U98" i="7"/>
  <c r="U108" i="7"/>
  <c r="T109" i="5"/>
  <c r="T114" i="4"/>
  <c r="T101" i="3"/>
  <c r="T107" i="3"/>
  <c r="T111" i="3"/>
  <c r="U101" i="2"/>
  <c r="T100" i="15"/>
  <c r="T102" i="15"/>
  <c r="T108" i="15"/>
  <c r="T110" i="15"/>
  <c r="R96" i="13"/>
  <c r="T97" i="11"/>
  <c r="T98" i="10"/>
  <c r="T106" i="10"/>
  <c r="T97" i="9"/>
  <c r="M113" i="8"/>
  <c r="S113" i="8" s="1"/>
  <c r="T101" i="5"/>
  <c r="M113" i="4"/>
  <c r="S113" i="4" s="1"/>
  <c r="T99" i="3"/>
  <c r="S96" i="2"/>
  <c r="U111" i="1"/>
  <c r="T111" i="1"/>
  <c r="U100" i="32"/>
  <c r="T100" i="32"/>
  <c r="U99" i="31"/>
  <c r="T99" i="31"/>
  <c r="E96" i="31"/>
  <c r="U96" i="29"/>
  <c r="T96" i="29"/>
  <c r="E113" i="29"/>
  <c r="S96" i="29"/>
  <c r="M113" i="29"/>
  <c r="S113" i="29" s="1"/>
  <c r="U104" i="28"/>
  <c r="T104" i="28"/>
  <c r="T102" i="20"/>
  <c r="E96" i="20"/>
  <c r="U102" i="20"/>
  <c r="E96" i="19"/>
  <c r="T97" i="19"/>
  <c r="U97" i="19"/>
  <c r="U111" i="30"/>
  <c r="T111" i="30"/>
  <c r="U111" i="27"/>
  <c r="T111" i="27"/>
  <c r="U103" i="30"/>
  <c r="T103" i="30"/>
  <c r="U105" i="29"/>
  <c r="T105" i="29"/>
  <c r="U109" i="25"/>
  <c r="T109" i="25"/>
  <c r="T97" i="24"/>
  <c r="U97" i="24"/>
  <c r="E96" i="24"/>
  <c r="U109" i="23"/>
  <c r="T109" i="23"/>
  <c r="T101" i="1"/>
  <c r="U105" i="32"/>
  <c r="T105" i="32"/>
  <c r="U104" i="31"/>
  <c r="T104" i="31"/>
  <c r="U97" i="29"/>
  <c r="T97" i="29"/>
  <c r="U103" i="27"/>
  <c r="T103" i="27"/>
  <c r="U110" i="26"/>
  <c r="T110" i="26"/>
  <c r="U107" i="23"/>
  <c r="T107" i="23"/>
  <c r="U100" i="22"/>
  <c r="T100" i="22"/>
  <c r="T98" i="1"/>
  <c r="T106" i="1"/>
  <c r="U97" i="32"/>
  <c r="T97" i="32"/>
  <c r="E96" i="32"/>
  <c r="E96" i="25"/>
  <c r="U101" i="25"/>
  <c r="T101" i="25"/>
  <c r="U109" i="24"/>
  <c r="T109" i="24"/>
  <c r="U98" i="22"/>
  <c r="T98" i="22"/>
  <c r="E96" i="1"/>
  <c r="T103" i="1"/>
  <c r="E96" i="28"/>
  <c r="U102" i="26"/>
  <c r="T102" i="26"/>
  <c r="R96" i="1"/>
  <c r="T100" i="1"/>
  <c r="U108" i="1"/>
  <c r="U106" i="30"/>
  <c r="T106" i="30"/>
  <c r="U102" i="29"/>
  <c r="T102" i="29"/>
  <c r="E96" i="26"/>
  <c r="S96" i="26"/>
  <c r="M113" i="26"/>
  <c r="S113" i="26" s="1"/>
  <c r="S96" i="1"/>
  <c r="R96" i="32"/>
  <c r="L113" i="32"/>
  <c r="R113" i="32" s="1"/>
  <c r="U108" i="32"/>
  <c r="T108" i="32"/>
  <c r="U107" i="31"/>
  <c r="T107" i="31"/>
  <c r="U98" i="30"/>
  <c r="E96" i="30"/>
  <c r="T98" i="30"/>
  <c r="R96" i="29"/>
  <c r="L113" i="29"/>
  <c r="R113" i="29" s="1"/>
  <c r="T106" i="20"/>
  <c r="U106" i="20"/>
  <c r="U114" i="26"/>
  <c r="T97" i="25"/>
  <c r="T108" i="24"/>
  <c r="U114" i="23"/>
  <c r="U97" i="21"/>
  <c r="T97" i="21"/>
  <c r="T100" i="21"/>
  <c r="U111" i="21"/>
  <c r="T107" i="20"/>
  <c r="U108" i="18"/>
  <c r="U103" i="17"/>
  <c r="R96" i="15"/>
  <c r="L113" i="15"/>
  <c r="R113" i="15" s="1"/>
  <c r="U102" i="13"/>
  <c r="T102" i="13"/>
  <c r="U104" i="20"/>
  <c r="T104" i="20"/>
  <c r="T96" i="14"/>
  <c r="U109" i="13"/>
  <c r="T109" i="13"/>
  <c r="T101" i="12"/>
  <c r="U101" i="12"/>
  <c r="T101" i="30"/>
  <c r="T109" i="30"/>
  <c r="T114" i="30"/>
  <c r="T100" i="29"/>
  <c r="T108" i="29"/>
  <c r="T99" i="28"/>
  <c r="T107" i="28"/>
  <c r="T98" i="27"/>
  <c r="T106" i="27"/>
  <c r="T97" i="26"/>
  <c r="T105" i="26"/>
  <c r="T104" i="25"/>
  <c r="S96" i="24"/>
  <c r="M113" i="24"/>
  <c r="S113" i="24" s="1"/>
  <c r="T102" i="24"/>
  <c r="T107" i="24"/>
  <c r="L113" i="24"/>
  <c r="R113" i="24" s="1"/>
  <c r="T100" i="23"/>
  <c r="L113" i="23"/>
  <c r="R113" i="23" s="1"/>
  <c r="T107" i="22"/>
  <c r="E96" i="21"/>
  <c r="T99" i="21"/>
  <c r="T108" i="21"/>
  <c r="R96" i="19"/>
  <c r="L113" i="19"/>
  <c r="R113" i="19" s="1"/>
  <c r="T99" i="12"/>
  <c r="U99" i="12"/>
  <c r="T114" i="1"/>
  <c r="E96" i="27"/>
  <c r="T114" i="25"/>
  <c r="M113" i="23"/>
  <c r="S113" i="23" s="1"/>
  <c r="E96" i="22"/>
  <c r="R96" i="21"/>
  <c r="U105" i="21"/>
  <c r="T105" i="21"/>
  <c r="M113" i="21"/>
  <c r="S113" i="21" s="1"/>
  <c r="T100" i="18"/>
  <c r="E96" i="18"/>
  <c r="U97" i="15"/>
  <c r="T97" i="15"/>
  <c r="E96" i="15"/>
  <c r="U105" i="15"/>
  <c r="T105" i="15"/>
  <c r="T97" i="12"/>
  <c r="E96" i="12"/>
  <c r="U97" i="12"/>
  <c r="T110" i="29"/>
  <c r="T101" i="28"/>
  <c r="T109" i="28"/>
  <c r="T100" i="27"/>
  <c r="T108" i="27"/>
  <c r="T99" i="26"/>
  <c r="T107" i="26"/>
  <c r="T98" i="25"/>
  <c r="T106" i="25"/>
  <c r="T99" i="24"/>
  <c r="E96" i="23"/>
  <c r="U99" i="23"/>
  <c r="T99" i="23"/>
  <c r="T102" i="23"/>
  <c r="U106" i="22"/>
  <c r="T106" i="22"/>
  <c r="T109" i="22"/>
  <c r="T103" i="21"/>
  <c r="U110" i="20"/>
  <c r="U101" i="19"/>
  <c r="U105" i="19"/>
  <c r="T99" i="17"/>
  <c r="E96" i="17"/>
  <c r="U107" i="17"/>
  <c r="T107" i="17"/>
  <c r="T109" i="10"/>
  <c r="U109" i="10"/>
  <c r="T102" i="32"/>
  <c r="T110" i="32"/>
  <c r="T101" i="31"/>
  <c r="T109" i="31"/>
  <c r="M113" i="30"/>
  <c r="S113" i="30" s="1"/>
  <c r="T107" i="29"/>
  <c r="T98" i="28"/>
  <c r="T106" i="28"/>
  <c r="T97" i="27"/>
  <c r="T105" i="27"/>
  <c r="T104" i="26"/>
  <c r="T103" i="25"/>
  <c r="T111" i="25"/>
  <c r="L113" i="25"/>
  <c r="R113" i="25" s="1"/>
  <c r="T101" i="24"/>
  <c r="T106" i="24"/>
  <c r="T111" i="24"/>
  <c r="T97" i="23"/>
  <c r="U104" i="23"/>
  <c r="T104" i="22"/>
  <c r="U111" i="22"/>
  <c r="T98" i="21"/>
  <c r="T107" i="21"/>
  <c r="T97" i="20"/>
  <c r="M113" i="20"/>
  <c r="S113" i="20" s="1"/>
  <c r="U109" i="19"/>
  <c r="U114" i="19"/>
  <c r="T105" i="10"/>
  <c r="U105" i="10"/>
  <c r="T99" i="20"/>
  <c r="U100" i="18"/>
  <c r="U104" i="18"/>
  <c r="U98" i="16"/>
  <c r="E96" i="16"/>
  <c r="T98" i="16"/>
  <c r="U106" i="16"/>
  <c r="T106" i="16"/>
  <c r="U104" i="14"/>
  <c r="T104" i="14"/>
  <c r="U114" i="20"/>
  <c r="U98" i="17"/>
  <c r="U106" i="17"/>
  <c r="U103" i="14"/>
  <c r="U111" i="14"/>
  <c r="T101" i="13"/>
  <c r="U108" i="13"/>
  <c r="E96" i="10"/>
  <c r="T97" i="10"/>
  <c r="S96" i="7"/>
  <c r="M113" i="7"/>
  <c r="S113" i="7" s="1"/>
  <c r="U102" i="7"/>
  <c r="T102" i="7"/>
  <c r="R96" i="10"/>
  <c r="L113" i="10"/>
  <c r="R113" i="10" s="1"/>
  <c r="U103" i="8"/>
  <c r="T103" i="8"/>
  <c r="U111" i="8"/>
  <c r="T111" i="8"/>
  <c r="L113" i="18"/>
  <c r="R113" i="18" s="1"/>
  <c r="M113" i="15"/>
  <c r="S113" i="15" s="1"/>
  <c r="M113" i="13"/>
  <c r="S113" i="13" s="1"/>
  <c r="U109" i="12"/>
  <c r="T109" i="12"/>
  <c r="T96" i="11"/>
  <c r="E113" i="11"/>
  <c r="S96" i="11"/>
  <c r="M113" i="11"/>
  <c r="S113" i="11" s="1"/>
  <c r="E96" i="13"/>
  <c r="U100" i="11"/>
  <c r="T100" i="11"/>
  <c r="U96" i="11"/>
  <c r="U108" i="11"/>
  <c r="T108" i="11"/>
  <c r="U100" i="9"/>
  <c r="U104" i="9"/>
  <c r="U108" i="9"/>
  <c r="T103" i="19"/>
  <c r="T111" i="19"/>
  <c r="T102" i="18"/>
  <c r="T110" i="18"/>
  <c r="T101" i="17"/>
  <c r="T109" i="17"/>
  <c r="T100" i="16"/>
  <c r="T108" i="16"/>
  <c r="M113" i="16"/>
  <c r="S113" i="16" s="1"/>
  <c r="T99" i="15"/>
  <c r="T107" i="15"/>
  <c r="T98" i="14"/>
  <c r="T106" i="14"/>
  <c r="T97" i="13"/>
  <c r="U104" i="13"/>
  <c r="U105" i="12"/>
  <c r="U107" i="12"/>
  <c r="U111" i="12"/>
  <c r="T96" i="5"/>
  <c r="E113" i="5"/>
  <c r="T99" i="13"/>
  <c r="U106" i="13"/>
  <c r="U98" i="11"/>
  <c r="U102" i="11"/>
  <c r="E96" i="8"/>
  <c r="T110" i="7"/>
  <c r="T101" i="6"/>
  <c r="T109" i="6"/>
  <c r="T114" i="6"/>
  <c r="T100" i="5"/>
  <c r="T108" i="5"/>
  <c r="T99" i="4"/>
  <c r="T107" i="4"/>
  <c r="T98" i="3"/>
  <c r="T106" i="3"/>
  <c r="U114" i="3"/>
  <c r="T97" i="2"/>
  <c r="T105" i="2"/>
  <c r="U100" i="5"/>
  <c r="E96" i="3"/>
  <c r="L113" i="3"/>
  <c r="R113" i="3" s="1"/>
  <c r="U97" i="2"/>
  <c r="T114" i="12"/>
  <c r="T99" i="10"/>
  <c r="T107" i="10"/>
  <c r="T98" i="9"/>
  <c r="T106" i="9"/>
  <c r="T97" i="8"/>
  <c r="T105" i="8"/>
  <c r="T104" i="7"/>
  <c r="E96" i="6"/>
  <c r="T103" i="6"/>
  <c r="T111" i="6"/>
  <c r="L113" i="6"/>
  <c r="R113" i="6" s="1"/>
  <c r="T102" i="5"/>
  <c r="T110" i="5"/>
  <c r="T101" i="4"/>
  <c r="T109" i="4"/>
  <c r="T100" i="3"/>
  <c r="T108" i="3"/>
  <c r="M113" i="3"/>
  <c r="S113" i="3" s="1"/>
  <c r="E96" i="9"/>
  <c r="T103" i="9"/>
  <c r="T111" i="9"/>
  <c r="L113" i="9"/>
  <c r="R113" i="9" s="1"/>
  <c r="T101" i="7"/>
  <c r="T109" i="7"/>
  <c r="T114" i="7"/>
  <c r="T100" i="6"/>
  <c r="T108" i="6"/>
  <c r="M113" i="6"/>
  <c r="S113" i="6" s="1"/>
  <c r="T99" i="5"/>
  <c r="T107" i="5"/>
  <c r="T98" i="4"/>
  <c r="T106" i="4"/>
  <c r="T97" i="3"/>
  <c r="T105" i="3"/>
  <c r="T104" i="2"/>
  <c r="E96" i="4"/>
  <c r="T114" i="2"/>
  <c r="T114" i="8"/>
  <c r="T103" i="2"/>
  <c r="T111" i="2"/>
  <c r="L113" i="2"/>
  <c r="R113" i="2" s="1"/>
  <c r="E113" i="14" l="1"/>
  <c r="T59" i="31"/>
  <c r="T30" i="21"/>
  <c r="U24" i="9"/>
  <c r="T96" i="2"/>
  <c r="T59" i="11"/>
  <c r="U96" i="2"/>
  <c r="U59" i="29"/>
  <c r="T59" i="14"/>
  <c r="T59" i="4"/>
  <c r="U59" i="26"/>
  <c r="T59" i="26"/>
  <c r="U30" i="26"/>
  <c r="T30" i="26"/>
  <c r="U24" i="6"/>
  <c r="T24" i="6"/>
  <c r="T59" i="25"/>
  <c r="U59" i="25"/>
  <c r="U33" i="30"/>
  <c r="T33" i="30"/>
  <c r="U96" i="7"/>
  <c r="U33" i="27"/>
  <c r="T33" i="27"/>
  <c r="T96" i="7"/>
  <c r="E113" i="1"/>
  <c r="U96" i="1"/>
  <c r="T96" i="1"/>
  <c r="T96" i="4"/>
  <c r="E113" i="4"/>
  <c r="U96" i="4"/>
  <c r="U96" i="8"/>
  <c r="T96" i="8"/>
  <c r="E113" i="8"/>
  <c r="T113" i="5"/>
  <c r="U113" i="5"/>
  <c r="U113" i="11"/>
  <c r="T113" i="11"/>
  <c r="U96" i="17"/>
  <c r="T96" i="17"/>
  <c r="E113" i="17"/>
  <c r="U96" i="12"/>
  <c r="T96" i="12"/>
  <c r="E113" i="12"/>
  <c r="T96" i="27"/>
  <c r="E113" i="27"/>
  <c r="U96" i="27"/>
  <c r="T96" i="21"/>
  <c r="E113" i="21"/>
  <c r="U96" i="21"/>
  <c r="E113" i="25"/>
  <c r="U96" i="25"/>
  <c r="T96" i="25"/>
  <c r="T96" i="20"/>
  <c r="U96" i="20"/>
  <c r="E113" i="20"/>
  <c r="T113" i="14"/>
  <c r="U113" i="14"/>
  <c r="E113" i="16"/>
  <c r="T96" i="16"/>
  <c r="U96" i="16"/>
  <c r="U96" i="23"/>
  <c r="E113" i="23"/>
  <c r="T96" i="23"/>
  <c r="U96" i="15"/>
  <c r="T96" i="15"/>
  <c r="E113" i="15"/>
  <c r="U96" i="32"/>
  <c r="T96" i="32"/>
  <c r="E113" i="32"/>
  <c r="U96" i="9"/>
  <c r="T96" i="9"/>
  <c r="E113" i="9"/>
  <c r="U113" i="2"/>
  <c r="T113" i="2"/>
  <c r="T96" i="13"/>
  <c r="E113" i="13"/>
  <c r="U96" i="13"/>
  <c r="E113" i="10"/>
  <c r="U96" i="10"/>
  <c r="T96" i="10"/>
  <c r="E113" i="22"/>
  <c r="T96" i="22"/>
  <c r="U96" i="22"/>
  <c r="U96" i="26"/>
  <c r="T96" i="26"/>
  <c r="E113" i="26"/>
  <c r="U113" i="7"/>
  <c r="T113" i="7"/>
  <c r="E113" i="19"/>
  <c r="U96" i="19"/>
  <c r="T96" i="19"/>
  <c r="U113" i="29"/>
  <c r="T113" i="29"/>
  <c r="U96" i="3"/>
  <c r="T96" i="3"/>
  <c r="E113" i="3"/>
  <c r="U96" i="31"/>
  <c r="T96" i="31"/>
  <c r="E113" i="31"/>
  <c r="E113" i="30"/>
  <c r="T96" i="30"/>
  <c r="U96" i="30"/>
  <c r="U96" i="6"/>
  <c r="T96" i="6"/>
  <c r="E113" i="6"/>
  <c r="U96" i="18"/>
  <c r="T96" i="18"/>
  <c r="E113" i="18"/>
  <c r="U96" i="28"/>
  <c r="T96" i="28"/>
  <c r="E113" i="28"/>
  <c r="E113" i="24"/>
  <c r="U96" i="24"/>
  <c r="T96" i="24"/>
  <c r="U113" i="24" l="1"/>
  <c r="T113" i="24"/>
  <c r="U113" i="3"/>
  <c r="T113" i="3"/>
  <c r="U113" i="9"/>
  <c r="T113" i="9"/>
  <c r="T113" i="21"/>
  <c r="U113" i="21"/>
  <c r="T113" i="17"/>
  <c r="U113" i="17"/>
  <c r="U113" i="32"/>
  <c r="T113" i="32"/>
  <c r="U113" i="27"/>
  <c r="T113" i="27"/>
  <c r="U113" i="4"/>
  <c r="T113" i="4"/>
  <c r="T113" i="28"/>
  <c r="U113" i="28"/>
  <c r="U113" i="20"/>
  <c r="T113" i="20"/>
  <c r="U113" i="10"/>
  <c r="T113" i="10"/>
  <c r="U113" i="18"/>
  <c r="T113" i="18"/>
  <c r="U113" i="30"/>
  <c r="T113" i="30"/>
  <c r="U113" i="13"/>
  <c r="T113" i="13"/>
  <c r="U113" i="23"/>
  <c r="T113" i="23"/>
  <c r="T113" i="31"/>
  <c r="U113" i="31"/>
  <c r="T113" i="12"/>
  <c r="U113" i="12"/>
  <c r="U113" i="26"/>
  <c r="T113" i="26"/>
  <c r="U113" i="15"/>
  <c r="T113" i="15"/>
  <c r="U113" i="16"/>
  <c r="T113" i="16"/>
  <c r="U113" i="25"/>
  <c r="T113" i="25"/>
  <c r="U113" i="6"/>
  <c r="T113" i="6"/>
  <c r="U113" i="19"/>
  <c r="T113" i="19"/>
  <c r="T113" i="22"/>
  <c r="U113" i="22"/>
  <c r="U113" i="8"/>
  <c r="T113" i="8"/>
  <c r="U113" i="1"/>
  <c r="T113" i="1"/>
</calcChain>
</file>

<file path=xl/sharedStrings.xml><?xml version="1.0" encoding="utf-8"?>
<sst xmlns="http://schemas.openxmlformats.org/spreadsheetml/2006/main" count="7556" uniqueCount="157">
  <si>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</si>
  <si>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</si>
  <si>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</si>
  <si>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</si>
  <si>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NORTHERN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</si>
  <si>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</si>
  <si>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</si>
  <si>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</si>
  <si>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</si>
  <si>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</si>
  <si>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</si>
  <si>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</si>
  <si>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</si>
  <si>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</si>
  <si>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</si>
  <si>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</si>
  <si>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</si>
  <si>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</si>
  <si>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</si>
  <si>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</si>
  <si>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</si>
  <si>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</si>
  <si>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</si>
  <si>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</si>
  <si>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</si>
  <si>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</si>
  <si>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</si>
  <si>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</si>
  <si>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</si>
  <si>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</si>
  <si>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</si>
  <si>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</si>
  <si>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</si>
  <si>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</si>
  <si>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</si>
  <si>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</si>
  <si>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</si>
  <si>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</si>
  <si>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</si>
  <si>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</si>
  <si>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</si>
  <si>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</si>
  <si>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</si>
  <si>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</si>
  <si>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</si>
  <si>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</si>
  <si>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</si>
  <si>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</si>
  <si>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</si>
  <si>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</si>
  <si>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</si>
  <si>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</si>
  <si>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</si>
  <si>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</si>
  <si>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</si>
  <si>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</si>
  <si>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</si>
  <si>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</si>
  <si>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</si>
  <si>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</si>
  <si>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</si>
  <si>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</si>
  <si>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</si>
  <si>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</si>
  <si>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</si>
  <si>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</si>
  <si>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</si>
  <si>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</si>
  <si>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</si>
  <si>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</si>
  <si>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</si>
  <si>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</si>
  <si>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</si>
  <si>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</si>
  <si>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</si>
  <si>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</si>
  <si>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</si>
  <si>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</si>
  <si>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</si>
  <si>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</si>
  <si>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</si>
  <si>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</si>
  <si>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</si>
  <si>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</si>
  <si>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</si>
  <si>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</si>
  <si>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</si>
  <si>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</si>
  <si>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</si>
  <si>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</si>
  <si>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</si>
  <si>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</si>
  <si>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</si>
  <si>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</si>
  <si>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</si>
  <si>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</si>
  <si>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</si>
  <si>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</si>
  <si>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</si>
  <si>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</si>
  <si>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</si>
  <si>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</si>
  <si>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</si>
  <si>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</si>
  <si>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</si>
  <si>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</si>
  <si>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</si>
  <si>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</si>
  <si>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</si>
  <si>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</si>
  <si>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</si>
  <si>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</si>
  <si>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JOE MOROLONG (NC451)</t>
  </si>
  <si>
    <t>NORTHERN CAPE: GA-SEGONYANA (NC452)</t>
  </si>
  <si>
    <t>NORTHERN CAPE: GAMAGARA (NC453)</t>
  </si>
  <si>
    <t>NORTHERN CAPE: JOHN TAOLO GAETSEWE (DC45)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</si>
  <si>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</si>
  <si>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</si>
  <si>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</si>
  <si>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</si>
  <si>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</si>
  <si>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</si>
  <si>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NAMAKWA (DC6)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</si>
  <si>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</si>
  <si>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</si>
  <si>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</si>
  <si>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</si>
  <si>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</si>
  <si>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</si>
  <si>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</si>
  <si>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</si>
  <si>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PIXLEY KA SEME (NC) (DC7)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</si>
  <si>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</si>
  <si>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</si>
  <si>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</si>
  <si>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</si>
  <si>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</si>
  <si>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Z F MGCAWU (DC8)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</si>
  <si>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</si>
  <si>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</si>
  <si>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</si>
  <si>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</si>
  <si>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FRANCES BAARD (DC9)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</si>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</sst>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79840000</v>
      </c>
      <c r="C10" s="92"/>
      <c r="D10" s="92"/>
      <c r="E10" s="92">
        <f t="shared" ref="E10:E15" si="0">$B10      +$C10      +$D10</f>
        <v>79840000</v>
      </c>
      <c r="F10" s="93">
        <v>79840000</v>
      </c>
      <c r="G10" s="94">
        <v>79840000</v>
      </c>
      <c r="H10" s="93">
        <v>18124000</v>
      </c>
      <c r="I10" s="94">
        <v>7695410</v>
      </c>
      <c r="J10" s="93">
        <v>14472000</v>
      </c>
      <c r="K10" s="94">
        <v>6908411</v>
      </c>
      <c r="L10" s="93">
        <v>10663000</v>
      </c>
      <c r="M10" s="94">
        <v>10897830</v>
      </c>
      <c r="N10" s="93">
        <v>11079000</v>
      </c>
      <c r="O10" s="94">
        <v>7987200</v>
      </c>
      <c r="P10" s="93">
        <f t="shared" ref="P10:P15" si="1">$H10      +$J10      +$L10      +$N10</f>
        <v>54338000</v>
      </c>
      <c r="Q10" s="94">
        <f t="shared" ref="Q10:Q15" si="2">$I10      +$K10      +$M10      +$O10</f>
        <v>33488851</v>
      </c>
      <c r="R10" s="48">
        <f t="shared" ref="R10:R15" si="3">IF(($L10      =0),0,((($N10      -$L10      )/$L10      )*100))</f>
        <v>3.901341085998312</v>
      </c>
      <c r="S10" s="49">
        <f t="shared" ref="S10:S15" si="4">IF(($M10      =0),0,((($O10      -$M10      )/$M10      )*100))</f>
        <v>-26.70834468880502</v>
      </c>
      <c r="T10" s="48">
        <f t="shared" ref="T10:T14" si="5">IF(($E10      =0),0,(($P10      /$E10      )*100))</f>
        <v>68.05861723446894</v>
      </c>
      <c r="U10" s="50">
        <f t="shared" ref="U10:U14" si="6">IF(($E10      =0),0,(($Q10      /$E10      )*100))</f>
        <v>41.944953657314635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11000000</v>
      </c>
      <c r="C11" s="92">
        <v>-1000000</v>
      </c>
      <c r="D11" s="92"/>
      <c r="E11" s="92">
        <f t="shared" si="0"/>
        <v>10000000</v>
      </c>
      <c r="F11" s="93">
        <v>10000000</v>
      </c>
      <c r="G11" s="94">
        <v>10000000</v>
      </c>
      <c r="H11" s="93">
        <v>2138000</v>
      </c>
      <c r="I11" s="94">
        <v>1299729</v>
      </c>
      <c r="J11" s="93">
        <v>3711000</v>
      </c>
      <c r="K11" s="94">
        <v>2885628</v>
      </c>
      <c r="L11" s="93">
        <v>2575000</v>
      </c>
      <c r="M11" s="94">
        <v>1072701</v>
      </c>
      <c r="N11" s="93">
        <v>1576000</v>
      </c>
      <c r="O11" s="94">
        <v>1977453</v>
      </c>
      <c r="P11" s="93">
        <f t="shared" si="1"/>
        <v>10000000</v>
      </c>
      <c r="Q11" s="94">
        <f t="shared" si="2"/>
        <v>7235511</v>
      </c>
      <c r="R11" s="48">
        <f t="shared" si="3"/>
        <v>-38.796116504854368</v>
      </c>
      <c r="S11" s="49">
        <f t="shared" si="4"/>
        <v>84.343353832987944</v>
      </c>
      <c r="T11" s="48">
        <f t="shared" si="5"/>
        <v>100</v>
      </c>
      <c r="U11" s="50">
        <f t="shared" si="6"/>
        <v>72.355109999999996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37000000</v>
      </c>
      <c r="C13" s="92">
        <v>-20421000</v>
      </c>
      <c r="D13" s="92"/>
      <c r="E13" s="92">
        <f t="shared" si="0"/>
        <v>16579000</v>
      </c>
      <c r="F13" s="93">
        <v>16579000</v>
      </c>
      <c r="G13" s="94">
        <v>16579000</v>
      </c>
      <c r="H13" s="93"/>
      <c r="I13" s="94">
        <v>4020838</v>
      </c>
      <c r="J13" s="93">
        <v>3781000</v>
      </c>
      <c r="K13" s="94"/>
      <c r="L13" s="93">
        <v>3762000</v>
      </c>
      <c r="M13" s="94">
        <v>3902068</v>
      </c>
      <c r="N13" s="93">
        <v>4111000</v>
      </c>
      <c r="O13" s="94">
        <v>4621422</v>
      </c>
      <c r="P13" s="93">
        <f t="shared" si="1"/>
        <v>11654000</v>
      </c>
      <c r="Q13" s="94">
        <f t="shared" si="2"/>
        <v>12544328</v>
      </c>
      <c r="R13" s="48">
        <f t="shared" si="3"/>
        <v>9.2769803296119093</v>
      </c>
      <c r="S13" s="49">
        <f t="shared" si="4"/>
        <v>18.435198976542694</v>
      </c>
      <c r="T13" s="48">
        <f t="shared" si="5"/>
        <v>70.293745099221908</v>
      </c>
      <c r="U13" s="50">
        <f t="shared" si="6"/>
        <v>75.663960431871644</v>
      </c>
      <c r="V13" s="93">
        <v>3450000</v>
      </c>
      <c r="W13" s="94" t="s">
        <v>36</v>
      </c>
    </row>
    <row r="14" spans="1:23" ht="12.95" customHeight="1" x14ac:dyDescent="0.2">
      <c r="A14" s="47" t="s">
        <v>41</v>
      </c>
      <c r="B14" s="92">
        <v>2100000</v>
      </c>
      <c r="C14" s="92">
        <v>-2100000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129940000</v>
      </c>
      <c r="C15" s="95">
        <f>SUM(C9:C14)</f>
        <v>-23521000</v>
      </c>
      <c r="D15" s="95"/>
      <c r="E15" s="95">
        <f t="shared" si="0"/>
        <v>106419000</v>
      </c>
      <c r="F15" s="96">
        <f t="shared" ref="F15:O15" si="7">SUM(F9:F14)</f>
        <v>106419000</v>
      </c>
      <c r="G15" s="97">
        <f t="shared" si="7"/>
        <v>106419000</v>
      </c>
      <c r="H15" s="96">
        <f t="shared" si="7"/>
        <v>20262000</v>
      </c>
      <c r="I15" s="97">
        <f t="shared" si="7"/>
        <v>13015977</v>
      </c>
      <c r="J15" s="96">
        <f t="shared" si="7"/>
        <v>21964000</v>
      </c>
      <c r="K15" s="97">
        <f t="shared" si="7"/>
        <v>9794039</v>
      </c>
      <c r="L15" s="96">
        <f t="shared" si="7"/>
        <v>17000000</v>
      </c>
      <c r="M15" s="97">
        <f t="shared" si="7"/>
        <v>15872599</v>
      </c>
      <c r="N15" s="96">
        <f t="shared" si="7"/>
        <v>16766000</v>
      </c>
      <c r="O15" s="97">
        <f t="shared" si="7"/>
        <v>14586075</v>
      </c>
      <c r="P15" s="96">
        <f t="shared" si="1"/>
        <v>75992000</v>
      </c>
      <c r="Q15" s="97">
        <f t="shared" si="2"/>
        <v>53268690</v>
      </c>
      <c r="R15" s="52">
        <f t="shared" si="3"/>
        <v>-1.3764705882352941</v>
      </c>
      <c r="S15" s="53">
        <f t="shared" si="4"/>
        <v>-8.1053140698634181</v>
      </c>
      <c r="T15" s="52">
        <f>IF((SUM($E9:$E13))=0,0,(P15/(SUM($E9:$E13))*100))</f>
        <v>71.408301149230866</v>
      </c>
      <c r="U15" s="54">
        <f>IF((SUM($E9:$E13))=0,0,(Q15/(SUM($E9:$E13))*100))</f>
        <v>50.055619767146844</v>
      </c>
      <c r="V15" s="96">
        <f>SUM(V9:V14)</f>
        <v>3450000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>
        <v>-10812000</v>
      </c>
      <c r="D17" s="92"/>
      <c r="E17" s="92">
        <f t="shared" ref="E17:E24" si="8">$B17      +$C17      +$D17</f>
        <v>63395000</v>
      </c>
      <c r="F17" s="93">
        <v>63395000</v>
      </c>
      <c r="G17" s="94">
        <v>63395000</v>
      </c>
      <c r="H17" s="93">
        <v>9554000</v>
      </c>
      <c r="I17" s="94"/>
      <c r="J17" s="93">
        <v>9316000</v>
      </c>
      <c r="K17" s="94">
        <v>16628618</v>
      </c>
      <c r="L17" s="93">
        <v>23830000</v>
      </c>
      <c r="M17" s="94">
        <v>21076763</v>
      </c>
      <c r="N17" s="93">
        <v>20695000</v>
      </c>
      <c r="O17" s="94">
        <v>17924525</v>
      </c>
      <c r="P17" s="93">
        <f t="shared" ref="P17:P24" si="9">$H17      +$J17      +$L17      +$N17</f>
        <v>63395000</v>
      </c>
      <c r="Q17" s="94">
        <f t="shared" ref="Q17:Q24" si="10">$I17      +$K17      +$M17      +$O17</f>
        <v>55629906</v>
      </c>
      <c r="R17" s="48">
        <f t="shared" ref="R17:R24" si="11">IF(($L17      =0),0,((($N17      -$L17      )/$L17      )*100))</f>
        <v>-13.155686109945448</v>
      </c>
      <c r="S17" s="49">
        <f t="shared" ref="S17:S24" si="12">IF(($M17      =0),0,((($O17      -$M17      )/$M17      )*100))</f>
        <v>-14.955987311713853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87.751251675999683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14143000</v>
      </c>
      <c r="C19" s="92"/>
      <c r="D19" s="92"/>
      <c r="E19" s="92">
        <f t="shared" si="8"/>
        <v>14143000</v>
      </c>
      <c r="F19" s="93">
        <v>14143000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5145000</v>
      </c>
      <c r="C20" s="92"/>
      <c r="D20" s="92"/>
      <c r="E20" s="92">
        <f t="shared" si="8"/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93495000</v>
      </c>
      <c r="C24" s="95">
        <f>SUM(C17:C23)</f>
        <v>-10812000</v>
      </c>
      <c r="D24" s="95"/>
      <c r="E24" s="95">
        <f t="shared" si="8"/>
        <v>82683000</v>
      </c>
      <c r="F24" s="96">
        <f t="shared" ref="F24:O24" si="15">SUM(F17:F23)</f>
        <v>82683000</v>
      </c>
      <c r="G24" s="97">
        <f t="shared" si="15"/>
        <v>68540000</v>
      </c>
      <c r="H24" s="96">
        <f t="shared" si="15"/>
        <v>9554000</v>
      </c>
      <c r="I24" s="97">
        <f t="shared" si="15"/>
        <v>0</v>
      </c>
      <c r="J24" s="96">
        <f t="shared" si="15"/>
        <v>9316000</v>
      </c>
      <c r="K24" s="97">
        <f t="shared" si="15"/>
        <v>16628618</v>
      </c>
      <c r="L24" s="96">
        <f t="shared" si="15"/>
        <v>23830000</v>
      </c>
      <c r="M24" s="97">
        <f t="shared" si="15"/>
        <v>21076763</v>
      </c>
      <c r="N24" s="96">
        <f t="shared" si="15"/>
        <v>20695000</v>
      </c>
      <c r="O24" s="97">
        <f t="shared" si="15"/>
        <v>17924525</v>
      </c>
      <c r="P24" s="96">
        <f t="shared" si="9"/>
        <v>63395000</v>
      </c>
      <c r="Q24" s="97">
        <f t="shared" si="10"/>
        <v>55629906</v>
      </c>
      <c r="R24" s="52">
        <f t="shared" si="11"/>
        <v>-13.155686109945448</v>
      </c>
      <c r="S24" s="53">
        <f t="shared" si="12"/>
        <v>-14.955987311713853</v>
      </c>
      <c r="T24" s="52">
        <f>IF(($E24-$E19-$E23)   =0,0,($P24   /($E24-$E19-$E23)   )*100)</f>
        <v>92.493434490808283</v>
      </c>
      <c r="U24" s="54">
        <f>IF(($E24-$E19-$E23)   =0,0,($Q24   /($E24-$E19-$E23)   )*100)</f>
        <v>81.164146483805084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14266000</v>
      </c>
      <c r="C29" s="92">
        <v>429000</v>
      </c>
      <c r="D29" s="92"/>
      <c r="E29" s="92">
        <f>$B29      +$C29      +$D29</f>
        <v>14695000</v>
      </c>
      <c r="F29" s="93">
        <v>14695000</v>
      </c>
      <c r="G29" s="94">
        <v>14695000</v>
      </c>
      <c r="H29" s="93">
        <v>831000</v>
      </c>
      <c r="I29" s="94">
        <v>933835</v>
      </c>
      <c r="J29" s="93">
        <v>3351000</v>
      </c>
      <c r="K29" s="94">
        <v>2993593</v>
      </c>
      <c r="L29" s="93">
        <v>1561000</v>
      </c>
      <c r="M29" s="94">
        <v>2184216</v>
      </c>
      <c r="N29" s="93">
        <v>6085000</v>
      </c>
      <c r="O29" s="94">
        <v>6502896</v>
      </c>
      <c r="P29" s="93">
        <f>$H29      +$J29      +$L29      +$N29</f>
        <v>11828000</v>
      </c>
      <c r="Q29" s="94">
        <f>$I29      +$K29      +$M29      +$O29</f>
        <v>12614540</v>
      </c>
      <c r="R29" s="48">
        <f>IF(($L29      =0),0,((($N29      -$L29      )/$L29      )*100))</f>
        <v>289.81422165278667</v>
      </c>
      <c r="S29" s="49">
        <f>IF(($M29      =0),0,((($O29      -$M29      )/$M29      )*100))</f>
        <v>197.72220329857487</v>
      </c>
      <c r="T29" s="48">
        <f>IF(($E29      =0),0,(($P29      /$E29      )*100))</f>
        <v>80.489962572303511</v>
      </c>
      <c r="U29" s="50">
        <f>IF(($E29      =0),0,(($Q29      /$E29      )*100))</f>
        <v>85.842395372575709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14266000</v>
      </c>
      <c r="C30" s="95">
        <f>SUM(C26:C29)</f>
        <v>429000</v>
      </c>
      <c r="D30" s="95"/>
      <c r="E30" s="95">
        <f>$B30      +$C30      +$D30</f>
        <v>14695000</v>
      </c>
      <c r="F30" s="96">
        <f t="shared" ref="F30:O30" si="16">SUM(F26:F29)</f>
        <v>14695000</v>
      </c>
      <c r="G30" s="97">
        <f t="shared" si="16"/>
        <v>14695000</v>
      </c>
      <c r="H30" s="96">
        <f t="shared" si="16"/>
        <v>831000</v>
      </c>
      <c r="I30" s="97">
        <f t="shared" si="16"/>
        <v>933835</v>
      </c>
      <c r="J30" s="96">
        <f t="shared" si="16"/>
        <v>3351000</v>
      </c>
      <c r="K30" s="97">
        <f t="shared" si="16"/>
        <v>2993593</v>
      </c>
      <c r="L30" s="96">
        <f t="shared" si="16"/>
        <v>1561000</v>
      </c>
      <c r="M30" s="97">
        <f t="shared" si="16"/>
        <v>2184216</v>
      </c>
      <c r="N30" s="96">
        <f t="shared" si="16"/>
        <v>6085000</v>
      </c>
      <c r="O30" s="97">
        <f t="shared" si="16"/>
        <v>6502896</v>
      </c>
      <c r="P30" s="96">
        <f>$H30      +$J30      +$L30      +$N30</f>
        <v>11828000</v>
      </c>
      <c r="Q30" s="97">
        <f>$I30      +$K30      +$M30      +$O30</f>
        <v>12614540</v>
      </c>
      <c r="R30" s="52">
        <f>IF(($L30      =0),0,((($N30      -$L30      )/$L30      )*100))</f>
        <v>289.81422165278667</v>
      </c>
      <c r="S30" s="53">
        <f>IF(($M30      =0),0,((($O30      -$M30      )/$M30      )*100))</f>
        <v>197.72220329857487</v>
      </c>
      <c r="T30" s="52">
        <f>IF($E30   =0,0,($P30   /$E30   )*100)</f>
        <v>80.489962572303511</v>
      </c>
      <c r="U30" s="54">
        <f>IF($E30   =0,0,($Q30   /$E30   )*100)</f>
        <v>85.842395372575709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29157000</v>
      </c>
      <c r="C32" s="92">
        <v>-1975000</v>
      </c>
      <c r="D32" s="92"/>
      <c r="E32" s="92">
        <f>$B32      +$C32      +$D32</f>
        <v>27182000</v>
      </c>
      <c r="F32" s="93">
        <v>27182000</v>
      </c>
      <c r="G32" s="94">
        <v>27182000</v>
      </c>
      <c r="H32" s="93">
        <v>7302000</v>
      </c>
      <c r="I32" s="94">
        <v>5592807</v>
      </c>
      <c r="J32" s="93">
        <v>3293000</v>
      </c>
      <c r="K32" s="94">
        <v>2216761</v>
      </c>
      <c r="L32" s="93">
        <v>4447000</v>
      </c>
      <c r="M32" s="94">
        <v>4311900</v>
      </c>
      <c r="N32" s="93">
        <v>2615000</v>
      </c>
      <c r="O32" s="94">
        <v>2716982</v>
      </c>
      <c r="P32" s="93">
        <f>$H32      +$J32      +$L32      +$N32</f>
        <v>17657000</v>
      </c>
      <c r="Q32" s="94">
        <f>$I32      +$K32      +$M32      +$O32</f>
        <v>14838450</v>
      </c>
      <c r="R32" s="48">
        <f>IF(($L32      =0),0,((($N32      -$L32      )/$L32      )*100))</f>
        <v>-41.196312120530692</v>
      </c>
      <c r="S32" s="49">
        <f>IF(($M32      =0),0,((($O32      -$M32      )/$M32      )*100))</f>
        <v>-36.988752058257376</v>
      </c>
      <c r="T32" s="48">
        <f>IF(($E32      =0),0,(($P32      /$E32      )*100))</f>
        <v>64.958428371716579</v>
      </c>
      <c r="U32" s="50">
        <f>IF(($E32      =0),0,(($Q32      /$E32      )*100))</f>
        <v>54.589250239128837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29157000</v>
      </c>
      <c r="C33" s="95">
        <f>C32</f>
        <v>-1975000</v>
      </c>
      <c r="D33" s="95"/>
      <c r="E33" s="95">
        <f>$B33      +$C33      +$D33</f>
        <v>27182000</v>
      </c>
      <c r="F33" s="96">
        <f t="shared" ref="F33:O33" si="17">F32</f>
        <v>27182000</v>
      </c>
      <c r="G33" s="97">
        <f t="shared" si="17"/>
        <v>27182000</v>
      </c>
      <c r="H33" s="96">
        <f t="shared" si="17"/>
        <v>7302000</v>
      </c>
      <c r="I33" s="97">
        <f t="shared" si="17"/>
        <v>5592807</v>
      </c>
      <c r="J33" s="96">
        <f t="shared" si="17"/>
        <v>3293000</v>
      </c>
      <c r="K33" s="97">
        <f t="shared" si="17"/>
        <v>2216761</v>
      </c>
      <c r="L33" s="96">
        <f t="shared" si="17"/>
        <v>4447000</v>
      </c>
      <c r="M33" s="97">
        <f t="shared" si="17"/>
        <v>4311900</v>
      </c>
      <c r="N33" s="96">
        <f t="shared" si="17"/>
        <v>2615000</v>
      </c>
      <c r="O33" s="97">
        <f t="shared" si="17"/>
        <v>2716982</v>
      </c>
      <c r="P33" s="96">
        <f>$H33      +$J33      +$L33      +$N33</f>
        <v>17657000</v>
      </c>
      <c r="Q33" s="97">
        <f>$I33      +$K33      +$M33      +$O33</f>
        <v>14838450</v>
      </c>
      <c r="R33" s="52">
        <f>IF(($L33      =0),0,((($N33      -$L33      )/$L33      )*100))</f>
        <v>-41.196312120530692</v>
      </c>
      <c r="S33" s="53">
        <f>IF(($M33      =0),0,((($O33      -$M33      )/$M33      )*100))</f>
        <v>-36.988752058257376</v>
      </c>
      <c r="T33" s="52">
        <f>IF($E33   =0,0,($P33   /$E33   )*100)</f>
        <v>64.958428371716579</v>
      </c>
      <c r="U33" s="54">
        <f>IF($E33   =0,0,($Q33   /$E33   )*100)</f>
        <v>54.589250239128837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149738000</v>
      </c>
      <c r="C35" s="92">
        <v>-18918000</v>
      </c>
      <c r="D35" s="92"/>
      <c r="E35" s="92">
        <f t="shared" ref="E35:E40" si="18">$B35      +$C35      +$D35</f>
        <v>130820000</v>
      </c>
      <c r="F35" s="93">
        <v>130820000</v>
      </c>
      <c r="G35" s="94">
        <v>130820000</v>
      </c>
      <c r="H35" s="93">
        <v>10416000</v>
      </c>
      <c r="I35" s="94">
        <v>2735640</v>
      </c>
      <c r="J35" s="93">
        <v>27501000</v>
      </c>
      <c r="K35" s="94">
        <v>32565565</v>
      </c>
      <c r="L35" s="93">
        <v>14115000</v>
      </c>
      <c r="M35" s="94">
        <v>22999312</v>
      </c>
      <c r="N35" s="93">
        <v>39114000</v>
      </c>
      <c r="O35" s="94">
        <v>33891819</v>
      </c>
      <c r="P35" s="93">
        <f t="shared" ref="P35:P40" si="19">$H35      +$J35      +$L35      +$N35</f>
        <v>91146000</v>
      </c>
      <c r="Q35" s="94">
        <f t="shared" ref="Q35:Q40" si="20">$I35      +$K35      +$M35      +$O35</f>
        <v>92192336</v>
      </c>
      <c r="R35" s="48">
        <f t="shared" ref="R35:R40" si="21">IF(($L35      =0),0,((($N35      -$L35      )/$L35      )*100))</f>
        <v>177.10945802337937</v>
      </c>
      <c r="S35" s="49">
        <f t="shared" ref="S35:S40" si="22">IF(($M35      =0),0,((($O35      -$M35      )/$M35      )*100))</f>
        <v>47.360142772966427</v>
      </c>
      <c r="T35" s="48">
        <f t="shared" ref="T35:T39" si="23">IF(($E35      =0),0,(($P35      /$E35      )*100))</f>
        <v>69.672832900168174</v>
      </c>
      <c r="U35" s="50">
        <f t="shared" ref="U35:U39" si="24">IF(($E35      =0),0,(($Q35      /$E35      )*100))</f>
        <v>70.472661672527138</v>
      </c>
      <c r="V35" s="93">
        <v>5639000</v>
      </c>
      <c r="W35" s="94" t="s">
        <v>36</v>
      </c>
    </row>
    <row r="36" spans="1:23" ht="12.95" customHeight="1" x14ac:dyDescent="0.2">
      <c r="A36" s="47" t="s">
        <v>60</v>
      </c>
      <c r="B36" s="92">
        <v>241652000</v>
      </c>
      <c r="C36" s="92">
        <v>-13297000</v>
      </c>
      <c r="D36" s="92"/>
      <c r="E36" s="92">
        <f t="shared" si="18"/>
        <v>228355000</v>
      </c>
      <c r="F36" s="93">
        <v>228355000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17000000</v>
      </c>
      <c r="C38" s="92">
        <v>2000000</v>
      </c>
      <c r="D38" s="92"/>
      <c r="E38" s="92">
        <f t="shared" si="18"/>
        <v>19000000</v>
      </c>
      <c r="F38" s="93">
        <v>19000000</v>
      </c>
      <c r="G38" s="94">
        <v>19000000</v>
      </c>
      <c r="H38" s="93">
        <v>1106000</v>
      </c>
      <c r="I38" s="94">
        <v>1721411</v>
      </c>
      <c r="J38" s="93">
        <v>4011000</v>
      </c>
      <c r="K38" s="94">
        <v>2278589</v>
      </c>
      <c r="L38" s="93">
        <v>8252000</v>
      </c>
      <c r="M38" s="94">
        <v>50053</v>
      </c>
      <c r="N38" s="93">
        <v>2780000</v>
      </c>
      <c r="O38" s="94">
        <v>1692860</v>
      </c>
      <c r="P38" s="93">
        <f t="shared" si="19"/>
        <v>16149000</v>
      </c>
      <c r="Q38" s="94">
        <f t="shared" si="20"/>
        <v>5742913</v>
      </c>
      <c r="R38" s="48">
        <f t="shared" si="21"/>
        <v>-66.311197285506537</v>
      </c>
      <c r="S38" s="49">
        <f t="shared" si="22"/>
        <v>3282.1349369668155</v>
      </c>
      <c r="T38" s="48">
        <f t="shared" si="23"/>
        <v>84.994736842105269</v>
      </c>
      <c r="U38" s="50">
        <f t="shared" si="24"/>
        <v>30.225857894736841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408390000</v>
      </c>
      <c r="C40" s="95">
        <f>SUM(C35:C39)</f>
        <v>-30215000</v>
      </c>
      <c r="D40" s="95"/>
      <c r="E40" s="95">
        <f t="shared" si="18"/>
        <v>378175000</v>
      </c>
      <c r="F40" s="96">
        <f t="shared" ref="F40:O40" si="25">SUM(F35:F39)</f>
        <v>378175000</v>
      </c>
      <c r="G40" s="97">
        <f t="shared" si="25"/>
        <v>149820000</v>
      </c>
      <c r="H40" s="96">
        <f t="shared" si="25"/>
        <v>11522000</v>
      </c>
      <c r="I40" s="97">
        <f t="shared" si="25"/>
        <v>4457051</v>
      </c>
      <c r="J40" s="96">
        <f t="shared" si="25"/>
        <v>31512000</v>
      </c>
      <c r="K40" s="97">
        <f t="shared" si="25"/>
        <v>34844154</v>
      </c>
      <c r="L40" s="96">
        <f t="shared" si="25"/>
        <v>22367000</v>
      </c>
      <c r="M40" s="97">
        <f t="shared" si="25"/>
        <v>23049365</v>
      </c>
      <c r="N40" s="96">
        <f t="shared" si="25"/>
        <v>41894000</v>
      </c>
      <c r="O40" s="97">
        <f t="shared" si="25"/>
        <v>35584679</v>
      </c>
      <c r="P40" s="96">
        <f t="shared" si="19"/>
        <v>107295000</v>
      </c>
      <c r="Q40" s="97">
        <f t="shared" si="20"/>
        <v>97935249</v>
      </c>
      <c r="R40" s="52">
        <f t="shared" si="21"/>
        <v>87.302722761210717</v>
      </c>
      <c r="S40" s="53">
        <f t="shared" si="22"/>
        <v>54.384639229757525</v>
      </c>
      <c r="T40" s="52">
        <f>IF((+$E35+$E38) =0,0,(P40   /(+$E35+$E38) )*100)</f>
        <v>71.615939126952341</v>
      </c>
      <c r="U40" s="54">
        <f>IF((+$E35+$E38) =0,0,(Q40   /(+$E35+$E38) )*100)</f>
        <v>65.368608329995993</v>
      </c>
      <c r="V40" s="96">
        <f>SUM(V35:V39)</f>
        <v>5639000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196000000</v>
      </c>
      <c r="C43" s="92">
        <v>-46000000</v>
      </c>
      <c r="D43" s="92"/>
      <c r="E43" s="92">
        <f t="shared" si="26"/>
        <v>150000000</v>
      </c>
      <c r="F43" s="93">
        <v>150000000</v>
      </c>
      <c r="G43" s="94">
        <v>150000000</v>
      </c>
      <c r="H43" s="93">
        <v>4673000</v>
      </c>
      <c r="I43" s="94"/>
      <c r="J43" s="93">
        <v>27364000</v>
      </c>
      <c r="K43" s="94">
        <v>7884261</v>
      </c>
      <c r="L43" s="93">
        <v>76829000</v>
      </c>
      <c r="M43" s="94">
        <v>10064257</v>
      </c>
      <c r="N43" s="93">
        <v>39935000</v>
      </c>
      <c r="O43" s="94">
        <v>20766547</v>
      </c>
      <c r="P43" s="93">
        <f t="shared" si="27"/>
        <v>148801000</v>
      </c>
      <c r="Q43" s="94">
        <f t="shared" si="28"/>
        <v>38715065</v>
      </c>
      <c r="R43" s="48">
        <f t="shared" si="29"/>
        <v>-48.020929596897005</v>
      </c>
      <c r="S43" s="49">
        <f t="shared" si="30"/>
        <v>106.33959367293582</v>
      </c>
      <c r="T43" s="48">
        <f t="shared" si="31"/>
        <v>99.200666666666677</v>
      </c>
      <c r="U43" s="50">
        <f t="shared" si="32"/>
        <v>25.810043333333333</v>
      </c>
      <c r="V43" s="93">
        <v>46372000</v>
      </c>
      <c r="W43" s="94" t="s">
        <v>36</v>
      </c>
    </row>
    <row r="44" spans="1:23" ht="12.95" customHeight="1" x14ac:dyDescent="0.2">
      <c r="A44" s="47" t="s">
        <v>67</v>
      </c>
      <c r="B44" s="92">
        <v>54542000</v>
      </c>
      <c r="C44" s="92">
        <v>-31542000</v>
      </c>
      <c r="D44" s="92"/>
      <c r="E44" s="92">
        <f t="shared" si="26"/>
        <v>23000000</v>
      </c>
      <c r="F44" s="93">
        <v>23000000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330793000</v>
      </c>
      <c r="C51" s="92">
        <v>-29659000</v>
      </c>
      <c r="D51" s="92"/>
      <c r="E51" s="92">
        <f t="shared" si="26"/>
        <v>301134000</v>
      </c>
      <c r="F51" s="93">
        <v>301134000</v>
      </c>
      <c r="G51" s="94">
        <v>301134000</v>
      </c>
      <c r="H51" s="93">
        <v>62881000</v>
      </c>
      <c r="I51" s="94">
        <v>22497261</v>
      </c>
      <c r="J51" s="93">
        <v>40452000</v>
      </c>
      <c r="K51" s="94">
        <v>43600076</v>
      </c>
      <c r="L51" s="93">
        <v>98443000</v>
      </c>
      <c r="M51" s="94">
        <v>35756265</v>
      </c>
      <c r="N51" s="93">
        <v>76396000</v>
      </c>
      <c r="O51" s="94">
        <v>33171734</v>
      </c>
      <c r="P51" s="93">
        <f t="shared" si="27"/>
        <v>278172000</v>
      </c>
      <c r="Q51" s="94">
        <f t="shared" si="28"/>
        <v>135025336</v>
      </c>
      <c r="R51" s="48">
        <f t="shared" si="29"/>
        <v>-22.395701065591254</v>
      </c>
      <c r="S51" s="49">
        <f t="shared" si="30"/>
        <v>-7.228190640157746</v>
      </c>
      <c r="T51" s="48">
        <f t="shared" si="31"/>
        <v>92.374823168423362</v>
      </c>
      <c r="U51" s="50">
        <f t="shared" si="32"/>
        <v>44.838954086884911</v>
      </c>
      <c r="V51" s="93">
        <v>9837000</v>
      </c>
      <c r="W51" s="94" t="s">
        <v>36</v>
      </c>
    </row>
    <row r="52" spans="1:23" ht="12.95" customHeight="1" x14ac:dyDescent="0.2">
      <c r="A52" s="47" t="s">
        <v>75</v>
      </c>
      <c r="B52" s="92">
        <v>82708000</v>
      </c>
      <c r="C52" s="92">
        <v>-32218000</v>
      </c>
      <c r="D52" s="92"/>
      <c r="E52" s="92">
        <f t="shared" si="26"/>
        <v>50490000</v>
      </c>
      <c r="F52" s="93">
        <v>50490000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664043000</v>
      </c>
      <c r="C53" s="95">
        <f>SUM(C42:C52)</f>
        <v>-139419000</v>
      </c>
      <c r="D53" s="95"/>
      <c r="E53" s="95">
        <f t="shared" si="26"/>
        <v>524624000</v>
      </c>
      <c r="F53" s="96">
        <f t="shared" ref="F53:O53" si="33">SUM(F42:F52)</f>
        <v>524624000</v>
      </c>
      <c r="G53" s="97">
        <f t="shared" si="33"/>
        <v>451134000</v>
      </c>
      <c r="H53" s="96">
        <f t="shared" si="33"/>
        <v>67554000</v>
      </c>
      <c r="I53" s="97">
        <f t="shared" si="33"/>
        <v>22497261</v>
      </c>
      <c r="J53" s="96">
        <f t="shared" si="33"/>
        <v>67816000</v>
      </c>
      <c r="K53" s="97">
        <f t="shared" si="33"/>
        <v>51484337</v>
      </c>
      <c r="L53" s="96">
        <f t="shared" si="33"/>
        <v>175272000</v>
      </c>
      <c r="M53" s="97">
        <f t="shared" si="33"/>
        <v>45820522</v>
      </c>
      <c r="N53" s="96">
        <f t="shared" si="33"/>
        <v>116331000</v>
      </c>
      <c r="O53" s="97">
        <f t="shared" si="33"/>
        <v>53938281</v>
      </c>
      <c r="P53" s="96">
        <f t="shared" si="27"/>
        <v>426973000</v>
      </c>
      <c r="Q53" s="97">
        <f t="shared" si="28"/>
        <v>173740401</v>
      </c>
      <c r="R53" s="52">
        <f t="shared" si="29"/>
        <v>-33.628303436943725</v>
      </c>
      <c r="S53" s="53">
        <f t="shared" si="30"/>
        <v>17.716426277291212</v>
      </c>
      <c r="T53" s="52">
        <f>IF((+$E43+$E45+$E47+$E48+$E51) =0,0,(P53   /(+$E43+$E45+$E47+$E48+$E51) )*100)</f>
        <v>94.644385038591636</v>
      </c>
      <c r="U53" s="54">
        <f>IF((+$E43+$E45+$E47+$E48+$E51) =0,0,(Q53   /(+$E43+$E45+$E47+$E48+$E51) )*100)</f>
        <v>38.511927941587196</v>
      </c>
      <c r="V53" s="96">
        <f>SUM(V42:V52)</f>
        <v>56209000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1339291000</v>
      </c>
      <c r="C67" s="104">
        <f>SUM(C9:C14,C17:C23,C26:C29,C32,C35:C39,C42:C52,C55:C58,C61:C65)</f>
        <v>-205513000</v>
      </c>
      <c r="D67" s="104"/>
      <c r="E67" s="104">
        <f t="shared" si="35"/>
        <v>1133778000</v>
      </c>
      <c r="F67" s="105">
        <f t="shared" ref="F67:O67" si="43">SUM(F9:F14,F17:F23,F26:F29,F32,F35:F39,F42:F52,F55:F58,F61:F65)</f>
        <v>1133778000</v>
      </c>
      <c r="G67" s="106">
        <f t="shared" si="43"/>
        <v>817790000</v>
      </c>
      <c r="H67" s="105">
        <f t="shared" si="43"/>
        <v>117025000</v>
      </c>
      <c r="I67" s="106">
        <f t="shared" si="43"/>
        <v>46496931</v>
      </c>
      <c r="J67" s="105">
        <f t="shared" si="43"/>
        <v>137252000</v>
      </c>
      <c r="K67" s="106">
        <f t="shared" si="43"/>
        <v>117961502</v>
      </c>
      <c r="L67" s="105">
        <f t="shared" si="43"/>
        <v>244477000</v>
      </c>
      <c r="M67" s="106">
        <f t="shared" si="43"/>
        <v>112315365</v>
      </c>
      <c r="N67" s="105">
        <f t="shared" si="43"/>
        <v>204386000</v>
      </c>
      <c r="O67" s="106">
        <f t="shared" si="43"/>
        <v>131253438</v>
      </c>
      <c r="P67" s="105">
        <f t="shared" si="36"/>
        <v>703140000</v>
      </c>
      <c r="Q67" s="106">
        <f t="shared" si="37"/>
        <v>408027236</v>
      </c>
      <c r="R67" s="61">
        <f t="shared" si="38"/>
        <v>-16.398679630394682</v>
      </c>
      <c r="S67" s="62">
        <f t="shared" si="39"/>
        <v>16.861515786375268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85.980508443487935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49.893889140243829</v>
      </c>
      <c r="V67" s="105">
        <f>SUM(V9:V14,V17:V23,V26:V29,V32,V35:V39,V42:V52,V55:V58,V61:V65)</f>
        <v>65298000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501370000</v>
      </c>
      <c r="C69" s="92">
        <v>7519000</v>
      </c>
      <c r="D69" s="92"/>
      <c r="E69" s="92">
        <f>$B69      +$C69      +$D69</f>
        <v>508889000</v>
      </c>
      <c r="F69" s="93">
        <v>508889000</v>
      </c>
      <c r="G69" s="94">
        <v>508889000</v>
      </c>
      <c r="H69" s="93">
        <v>52946000</v>
      </c>
      <c r="I69" s="94">
        <v>22737190</v>
      </c>
      <c r="J69" s="93">
        <v>142108000</v>
      </c>
      <c r="K69" s="94">
        <v>53105658</v>
      </c>
      <c r="L69" s="93">
        <v>87899000</v>
      </c>
      <c r="M69" s="94">
        <v>112494247</v>
      </c>
      <c r="N69" s="93">
        <v>145024000</v>
      </c>
      <c r="O69" s="94">
        <v>68061453</v>
      </c>
      <c r="P69" s="93">
        <f>$H69      +$J69      +$L69      +$N69</f>
        <v>427977000</v>
      </c>
      <c r="Q69" s="94">
        <f>$I69      +$K69      +$M69      +$O69</f>
        <v>256398548</v>
      </c>
      <c r="R69" s="48">
        <f>IF(($L69      =0),0,((($N69      -$L69      )/$L69      )*100))</f>
        <v>64.98936279138556</v>
      </c>
      <c r="S69" s="49">
        <f>IF(($M69      =0),0,((($O69      -$M69      )/$M69      )*100))</f>
        <v>-39.4978367204858</v>
      </c>
      <c r="T69" s="48">
        <f>IF(($E69      =0),0,(($P69      /$E69      )*100))</f>
        <v>84.100265480291384</v>
      </c>
      <c r="U69" s="50">
        <f>IF(($E69      =0),0,(($Q69      /$E69      )*100))</f>
        <v>50.383983147601931</v>
      </c>
      <c r="V69" s="93">
        <v>64075000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501370000</v>
      </c>
      <c r="C71" s="101">
        <f>SUM(C69:C70)</f>
        <v>7519000</v>
      </c>
      <c r="D71" s="101"/>
      <c r="E71" s="101">
        <f>$B71      +$C71      +$D71</f>
        <v>508889000</v>
      </c>
      <c r="F71" s="102">
        <f t="shared" ref="F71:O71" si="44">SUM(F69:F70)</f>
        <v>508889000</v>
      </c>
      <c r="G71" s="103">
        <f t="shared" si="44"/>
        <v>508889000</v>
      </c>
      <c r="H71" s="102">
        <f t="shared" si="44"/>
        <v>52946000</v>
      </c>
      <c r="I71" s="103">
        <f t="shared" si="44"/>
        <v>22737190</v>
      </c>
      <c r="J71" s="102">
        <f t="shared" si="44"/>
        <v>142108000</v>
      </c>
      <c r="K71" s="103">
        <f t="shared" si="44"/>
        <v>53105658</v>
      </c>
      <c r="L71" s="102">
        <f t="shared" si="44"/>
        <v>87899000</v>
      </c>
      <c r="M71" s="103">
        <f t="shared" si="44"/>
        <v>112494247</v>
      </c>
      <c r="N71" s="102">
        <f t="shared" si="44"/>
        <v>145024000</v>
      </c>
      <c r="O71" s="103">
        <f t="shared" si="44"/>
        <v>68061453</v>
      </c>
      <c r="P71" s="102">
        <f>$H71      +$J71      +$L71      +$N71</f>
        <v>427977000</v>
      </c>
      <c r="Q71" s="103">
        <f>$I71      +$K71      +$M71      +$O71</f>
        <v>256398548</v>
      </c>
      <c r="R71" s="57">
        <f>IF(($L71      =0),0,((($N71      -$L71      )/$L71      )*100))</f>
        <v>64.98936279138556</v>
      </c>
      <c r="S71" s="58">
        <f>IF(($M71      =0),0,((($O71      -$M71      )/$M71      )*100))</f>
        <v>-39.4978367204858</v>
      </c>
      <c r="T71" s="57">
        <f>IF(($E69      =0),0,(($P69      /$E69      )*100))</f>
        <v>84.100265480291384</v>
      </c>
      <c r="U71" s="59">
        <f>IF($E69   =0,0,($Q69   /$E69 )*100)</f>
        <v>50.383983147601931</v>
      </c>
      <c r="V71" s="102">
        <f>SUM(V69:V70)</f>
        <v>64075000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501370000</v>
      </c>
      <c r="C72" s="104">
        <f>SUM(C69:C70)</f>
        <v>7519000</v>
      </c>
      <c r="D72" s="104"/>
      <c r="E72" s="104">
        <f>$B72      +$C72      +$D72</f>
        <v>508889000</v>
      </c>
      <c r="F72" s="105">
        <f t="shared" ref="F72:O72" si="45">SUM(F69:F70)</f>
        <v>508889000</v>
      </c>
      <c r="G72" s="106">
        <f t="shared" si="45"/>
        <v>508889000</v>
      </c>
      <c r="H72" s="105">
        <f t="shared" si="45"/>
        <v>52946000</v>
      </c>
      <c r="I72" s="106">
        <f t="shared" si="45"/>
        <v>22737190</v>
      </c>
      <c r="J72" s="105">
        <f t="shared" si="45"/>
        <v>142108000</v>
      </c>
      <c r="K72" s="106">
        <f t="shared" si="45"/>
        <v>53105658</v>
      </c>
      <c r="L72" s="105">
        <f t="shared" si="45"/>
        <v>87899000</v>
      </c>
      <c r="M72" s="106">
        <f t="shared" si="45"/>
        <v>112494247</v>
      </c>
      <c r="N72" s="105">
        <f t="shared" si="45"/>
        <v>145024000</v>
      </c>
      <c r="O72" s="106">
        <f t="shared" si="45"/>
        <v>68061453</v>
      </c>
      <c r="P72" s="105">
        <f>$H72      +$J72      +$L72      +$N72</f>
        <v>427977000</v>
      </c>
      <c r="Q72" s="106">
        <f>$I72      +$K72      +$M72      +$O72</f>
        <v>256398548</v>
      </c>
      <c r="R72" s="61">
        <f>IF(($L72      =0),0,((($N72      -$L72      )/$L72      )*100))</f>
        <v>64.98936279138556</v>
      </c>
      <c r="S72" s="62">
        <f>IF(($M72      =0),0,((($O72      -$M72      )/$M72      )*100))</f>
        <v>-39.4978367204858</v>
      </c>
      <c r="T72" s="61">
        <f>IF(($E69      =0),0,(($P69      /$E69      )*100))</f>
        <v>84.100265480291384</v>
      </c>
      <c r="U72" s="65">
        <f>IF($E69   =0,0,($Q69   /$E69 )*100)</f>
        <v>50.383983147601931</v>
      </c>
      <c r="V72" s="105">
        <f>SUM(V69:V70)</f>
        <v>64075000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1840661000</v>
      </c>
      <c r="C73" s="104">
        <f>SUM(C9:C14,C17:C23,C26:C29,C32,C35:C39,C42:C52,C55:C58,C61:C65,C69:C70)</f>
        <v>-197994000</v>
      </c>
      <c r="D73" s="104"/>
      <c r="E73" s="104">
        <f>$B73      +$C73      +$D73</f>
        <v>1642667000</v>
      </c>
      <c r="F73" s="105">
        <f t="shared" ref="F73:O73" si="46">SUM(F9:F14,F17:F23,F26:F29,F32,F35:F39,F42:F52,F55:F58,F61:F65,F69:F70)</f>
        <v>1642667000</v>
      </c>
      <c r="G73" s="106">
        <f t="shared" si="46"/>
        <v>1326679000</v>
      </c>
      <c r="H73" s="105">
        <f t="shared" si="46"/>
        <v>169971000</v>
      </c>
      <c r="I73" s="106">
        <f t="shared" si="46"/>
        <v>69234121</v>
      </c>
      <c r="J73" s="105">
        <f t="shared" si="46"/>
        <v>279360000</v>
      </c>
      <c r="K73" s="106">
        <f t="shared" si="46"/>
        <v>171067160</v>
      </c>
      <c r="L73" s="105">
        <f t="shared" si="46"/>
        <v>332376000</v>
      </c>
      <c r="M73" s="106">
        <f t="shared" si="46"/>
        <v>224809612</v>
      </c>
      <c r="N73" s="105">
        <f t="shared" si="46"/>
        <v>349410000</v>
      </c>
      <c r="O73" s="106">
        <f t="shared" si="46"/>
        <v>199314891</v>
      </c>
      <c r="P73" s="105">
        <f>$H73      +$J73      +$L73      +$N73</f>
        <v>1131117000</v>
      </c>
      <c r="Q73" s="106">
        <f>$I73      +$K73      +$M73      +$O73</f>
        <v>664425784</v>
      </c>
      <c r="R73" s="61">
        <f>IF(($L73      =0),0,((($N73      -$L73      )/$L73      )*100))</f>
        <v>5.1249187666979568</v>
      </c>
      <c r="S73" s="62">
        <f>IF(($M73      =0),0,((($O73      -$M73      )/$M73      )*100))</f>
        <v>-11.34058315976276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85.259282765461734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50.081879942322146</v>
      </c>
      <c r="V73" s="105">
        <f>SUM(V9:V14,V17:V23,V26:V29,V32,V35:V39,V42:V52,V55:V58,V61:V65,V69:V70)</f>
        <v>129373000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BdCBKymGpTxxqx+VW5c+KjYtmD6nLVA5qD4WT5pu7vt5Ndb8wM2b47fbeNtDrY5kuyL+i7pATczi6ELugN9UMg==" saltValue="NdrXrNPmMma+spUlnnmM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1135000</v>
      </c>
      <c r="I10" s="94">
        <v>792552</v>
      </c>
      <c r="J10" s="93">
        <v>473000</v>
      </c>
      <c r="K10" s="94">
        <v>1019093</v>
      </c>
      <c r="L10" s="93"/>
      <c r="M10" s="94">
        <v>376918</v>
      </c>
      <c r="N10" s="93">
        <v>289000</v>
      </c>
      <c r="O10" s="94">
        <v>643884</v>
      </c>
      <c r="P10" s="93">
        <f t="shared" ref="P10:P15" si="1">$H10      +$J10      +$L10      +$N10</f>
        <v>1897000</v>
      </c>
      <c r="Q10" s="94">
        <f t="shared" ref="Q10:Q15" si="2">$I10      +$K10      +$M10      +$O10</f>
        <v>2832447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70.828668304511851</v>
      </c>
      <c r="T10" s="48">
        <f t="shared" ref="T10:T14" si="5">IF(($E10      =0),0,(($P10      /$E10      )*100))</f>
        <v>71.584905660377359</v>
      </c>
      <c r="U10" s="50">
        <f t="shared" ref="U10:U14" si="6">IF(($E10      =0),0,(($Q10      /$E10      )*100))</f>
        <v>106.88479245283018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1135000</v>
      </c>
      <c r="I15" s="97">
        <f t="shared" si="7"/>
        <v>792552</v>
      </c>
      <c r="J15" s="96">
        <f t="shared" si="7"/>
        <v>473000</v>
      </c>
      <c r="K15" s="97">
        <f t="shared" si="7"/>
        <v>1019093</v>
      </c>
      <c r="L15" s="96">
        <f t="shared" si="7"/>
        <v>0</v>
      </c>
      <c r="M15" s="97">
        <f t="shared" si="7"/>
        <v>376918</v>
      </c>
      <c r="N15" s="96">
        <f t="shared" si="7"/>
        <v>289000</v>
      </c>
      <c r="O15" s="97">
        <f t="shared" si="7"/>
        <v>643884</v>
      </c>
      <c r="P15" s="96">
        <f t="shared" si="1"/>
        <v>1897000</v>
      </c>
      <c r="Q15" s="97">
        <f t="shared" si="2"/>
        <v>2832447</v>
      </c>
      <c r="R15" s="52">
        <f t="shared" si="3"/>
        <v>0</v>
      </c>
      <c r="S15" s="53">
        <f t="shared" si="4"/>
        <v>70.828668304511851</v>
      </c>
      <c r="T15" s="52">
        <f>IF((SUM($E9:$E13))=0,0,(P15/(SUM($E9:$E13))*100))</f>
        <v>71.584905660377359</v>
      </c>
      <c r="U15" s="54">
        <f>IF((SUM($E9:$E13))=0,0,(Q15/(SUM($E9:$E13))*100))</f>
        <v>106.88479245283018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-154000</v>
      </c>
      <c r="D32" s="92"/>
      <c r="E32" s="92">
        <f>$B32      +$C32      +$D32</f>
        <v>796000</v>
      </c>
      <c r="F32" s="93">
        <v>796000</v>
      </c>
      <c r="G32" s="94">
        <v>796000</v>
      </c>
      <c r="H32" s="93">
        <v>114000</v>
      </c>
      <c r="I32" s="94"/>
      <c r="J32" s="93">
        <v>112000</v>
      </c>
      <c r="K32" s="94">
        <v>418535</v>
      </c>
      <c r="L32" s="93">
        <v>400000</v>
      </c>
      <c r="M32" s="94">
        <v>415281</v>
      </c>
      <c r="N32" s="93"/>
      <c r="O32" s="94"/>
      <c r="P32" s="93">
        <f>$H32      +$J32      +$L32      +$N32</f>
        <v>626000</v>
      </c>
      <c r="Q32" s="94">
        <f>$I32      +$K32      +$M32      +$O32</f>
        <v>833816</v>
      </c>
      <c r="R32" s="48">
        <f>IF(($L32      =0),0,((($N32      -$L32      )/$L32      )*100))</f>
        <v>-100</v>
      </c>
      <c r="S32" s="49">
        <f>IF(($M32      =0),0,((($O32      -$M32      )/$M32      )*100))</f>
        <v>-100</v>
      </c>
      <c r="T32" s="48">
        <f>IF(($E32      =0),0,(($P32      /$E32      )*100))</f>
        <v>78.643216080402013</v>
      </c>
      <c r="U32" s="50">
        <f>IF(($E32      =0),0,(($Q32      /$E32      )*100))</f>
        <v>104.75075376884422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-154000</v>
      </c>
      <c r="D33" s="95"/>
      <c r="E33" s="95">
        <f>$B33      +$C33      +$D33</f>
        <v>796000</v>
      </c>
      <c r="F33" s="96">
        <f t="shared" ref="F33:O33" si="17">F32</f>
        <v>796000</v>
      </c>
      <c r="G33" s="97">
        <f t="shared" si="17"/>
        <v>796000</v>
      </c>
      <c r="H33" s="96">
        <f t="shared" si="17"/>
        <v>114000</v>
      </c>
      <c r="I33" s="97">
        <f t="shared" si="17"/>
        <v>0</v>
      </c>
      <c r="J33" s="96">
        <f t="shared" si="17"/>
        <v>112000</v>
      </c>
      <c r="K33" s="97">
        <f t="shared" si="17"/>
        <v>418535</v>
      </c>
      <c r="L33" s="96">
        <f t="shared" si="17"/>
        <v>400000</v>
      </c>
      <c r="M33" s="97">
        <f t="shared" si="17"/>
        <v>415281</v>
      </c>
      <c r="N33" s="96">
        <f t="shared" si="17"/>
        <v>0</v>
      </c>
      <c r="O33" s="97">
        <f t="shared" si="17"/>
        <v>0</v>
      </c>
      <c r="P33" s="96">
        <f>$H33      +$J33      +$L33      +$N33</f>
        <v>626000</v>
      </c>
      <c r="Q33" s="97">
        <f>$I33      +$K33      +$M33      +$O33</f>
        <v>833816</v>
      </c>
      <c r="R33" s="52">
        <f>IF(($L33      =0),0,((($N33      -$L33      )/$L33      )*100))</f>
        <v>-100</v>
      </c>
      <c r="S33" s="53">
        <f>IF(($M33      =0),0,((($O33      -$M33      )/$M33      )*100))</f>
        <v>-100</v>
      </c>
      <c r="T33" s="52">
        <f>IF($E33   =0,0,($P33   /$E33   )*100)</f>
        <v>78.643216080402013</v>
      </c>
      <c r="U33" s="54">
        <f>IF($E33   =0,0,($Q33   /$E33   )*100)</f>
        <v>104.75075376884422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13000000</v>
      </c>
      <c r="C51" s="92">
        <v>-502000</v>
      </c>
      <c r="D51" s="92"/>
      <c r="E51" s="92">
        <f t="shared" si="26"/>
        <v>12498000</v>
      </c>
      <c r="F51" s="93">
        <v>12498000</v>
      </c>
      <c r="G51" s="94">
        <v>12498000</v>
      </c>
      <c r="H51" s="93">
        <v>406000</v>
      </c>
      <c r="I51" s="94">
        <v>406820</v>
      </c>
      <c r="J51" s="93">
        <v>2567000</v>
      </c>
      <c r="K51" s="94">
        <v>5420107</v>
      </c>
      <c r="L51" s="93">
        <v>9525000</v>
      </c>
      <c r="M51" s="94">
        <v>3530731</v>
      </c>
      <c r="N51" s="93"/>
      <c r="O51" s="94">
        <v>3140343</v>
      </c>
      <c r="P51" s="93">
        <f t="shared" si="27"/>
        <v>12498000</v>
      </c>
      <c r="Q51" s="94">
        <f t="shared" si="28"/>
        <v>12498001</v>
      </c>
      <c r="R51" s="48">
        <f t="shared" si="29"/>
        <v>-100</v>
      </c>
      <c r="S51" s="49">
        <f t="shared" si="30"/>
        <v>-11.056860463173207</v>
      </c>
      <c r="T51" s="48">
        <f t="shared" si="31"/>
        <v>100</v>
      </c>
      <c r="U51" s="50">
        <f t="shared" si="32"/>
        <v>100.00000800128019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13000000</v>
      </c>
      <c r="C53" s="95">
        <f>SUM(C42:C52)</f>
        <v>-502000</v>
      </c>
      <c r="D53" s="95"/>
      <c r="E53" s="95">
        <f t="shared" si="26"/>
        <v>12498000</v>
      </c>
      <c r="F53" s="96">
        <f t="shared" ref="F53:O53" si="33">SUM(F42:F52)</f>
        <v>12498000</v>
      </c>
      <c r="G53" s="97">
        <f t="shared" si="33"/>
        <v>12498000</v>
      </c>
      <c r="H53" s="96">
        <f t="shared" si="33"/>
        <v>406000</v>
      </c>
      <c r="I53" s="97">
        <f t="shared" si="33"/>
        <v>406820</v>
      </c>
      <c r="J53" s="96">
        <f t="shared" si="33"/>
        <v>2567000</v>
      </c>
      <c r="K53" s="97">
        <f t="shared" si="33"/>
        <v>5420107</v>
      </c>
      <c r="L53" s="96">
        <f t="shared" si="33"/>
        <v>9525000</v>
      </c>
      <c r="M53" s="97">
        <f t="shared" si="33"/>
        <v>3530731</v>
      </c>
      <c r="N53" s="96">
        <f t="shared" si="33"/>
        <v>0</v>
      </c>
      <c r="O53" s="97">
        <f t="shared" si="33"/>
        <v>3140343</v>
      </c>
      <c r="P53" s="96">
        <f t="shared" si="27"/>
        <v>12498000</v>
      </c>
      <c r="Q53" s="97">
        <f t="shared" si="28"/>
        <v>12498001</v>
      </c>
      <c r="R53" s="52">
        <f t="shared" si="29"/>
        <v>-100</v>
      </c>
      <c r="S53" s="53">
        <f t="shared" si="30"/>
        <v>-11.056860463173207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100.00000800128019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16600000</v>
      </c>
      <c r="C67" s="104">
        <f>SUM(C9:C14,C17:C23,C26:C29,C32,C35:C39,C42:C52,C55:C58,C61:C65)</f>
        <v>-656000</v>
      </c>
      <c r="D67" s="104"/>
      <c r="E67" s="104">
        <f t="shared" si="35"/>
        <v>15944000</v>
      </c>
      <c r="F67" s="105">
        <f t="shared" ref="F67:O67" si="43">SUM(F9:F14,F17:F23,F26:F29,F32,F35:F39,F42:F52,F55:F58,F61:F65)</f>
        <v>15944000</v>
      </c>
      <c r="G67" s="106">
        <f t="shared" si="43"/>
        <v>15944000</v>
      </c>
      <c r="H67" s="105">
        <f t="shared" si="43"/>
        <v>1655000</v>
      </c>
      <c r="I67" s="106">
        <f t="shared" si="43"/>
        <v>1199372</v>
      </c>
      <c r="J67" s="105">
        <f t="shared" si="43"/>
        <v>3152000</v>
      </c>
      <c r="K67" s="106">
        <f t="shared" si="43"/>
        <v>6857735</v>
      </c>
      <c r="L67" s="105">
        <f t="shared" si="43"/>
        <v>9925000</v>
      </c>
      <c r="M67" s="106">
        <f t="shared" si="43"/>
        <v>4322930</v>
      </c>
      <c r="N67" s="105">
        <f t="shared" si="43"/>
        <v>289000</v>
      </c>
      <c r="O67" s="106">
        <f t="shared" si="43"/>
        <v>3784227</v>
      </c>
      <c r="P67" s="105">
        <f t="shared" si="36"/>
        <v>15021000</v>
      </c>
      <c r="Q67" s="106">
        <f t="shared" si="37"/>
        <v>16164264</v>
      </c>
      <c r="R67" s="61">
        <f t="shared" si="38"/>
        <v>-97.088161209068019</v>
      </c>
      <c r="S67" s="62">
        <f t="shared" si="39"/>
        <v>-12.46152493794718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94.210988459608629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101.38148519819367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8733000</v>
      </c>
      <c r="C69" s="92">
        <v>-584000</v>
      </c>
      <c r="D69" s="92"/>
      <c r="E69" s="92">
        <f>$B69      +$C69      +$D69</f>
        <v>8149000</v>
      </c>
      <c r="F69" s="93">
        <v>8149000</v>
      </c>
      <c r="G69" s="94">
        <v>8149000</v>
      </c>
      <c r="H69" s="93">
        <v>2514000</v>
      </c>
      <c r="I69" s="94">
        <v>4060204</v>
      </c>
      <c r="J69" s="93">
        <v>2167000</v>
      </c>
      <c r="K69" s="94"/>
      <c r="L69" s="93">
        <v>592000</v>
      </c>
      <c r="M69" s="94">
        <v>1134134</v>
      </c>
      <c r="N69" s="93"/>
      <c r="O69" s="94"/>
      <c r="P69" s="93">
        <f>$H69      +$J69      +$L69      +$N69</f>
        <v>5273000</v>
      </c>
      <c r="Q69" s="94">
        <f>$I69      +$K69      +$M69      +$O69</f>
        <v>5194338</v>
      </c>
      <c r="R69" s="48">
        <f>IF(($L69      =0),0,((($N69      -$L69      )/$L69      )*100))</f>
        <v>-100</v>
      </c>
      <c r="S69" s="49">
        <f>IF(($M69      =0),0,((($O69      -$M69      )/$M69      )*100))</f>
        <v>-100</v>
      </c>
      <c r="T69" s="48">
        <f>IF(($E69      =0),0,(($P69      /$E69      )*100))</f>
        <v>64.707326052276343</v>
      </c>
      <c r="U69" s="50">
        <f>IF(($E69      =0),0,(($Q69      /$E69      )*100))</f>
        <v>63.742029696895322</v>
      </c>
      <c r="V69" s="93">
        <v>6205000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8733000</v>
      </c>
      <c r="C71" s="101">
        <f>SUM(C69:C70)</f>
        <v>-584000</v>
      </c>
      <c r="D71" s="101"/>
      <c r="E71" s="101">
        <f>$B71      +$C71      +$D71</f>
        <v>8149000</v>
      </c>
      <c r="F71" s="102">
        <f t="shared" ref="F71:O71" si="44">SUM(F69:F70)</f>
        <v>8149000</v>
      </c>
      <c r="G71" s="103">
        <f t="shared" si="44"/>
        <v>8149000</v>
      </c>
      <c r="H71" s="102">
        <f t="shared" si="44"/>
        <v>2514000</v>
      </c>
      <c r="I71" s="103">
        <f t="shared" si="44"/>
        <v>4060204</v>
      </c>
      <c r="J71" s="102">
        <f t="shared" si="44"/>
        <v>2167000</v>
      </c>
      <c r="K71" s="103">
        <f t="shared" si="44"/>
        <v>0</v>
      </c>
      <c r="L71" s="102">
        <f t="shared" si="44"/>
        <v>592000</v>
      </c>
      <c r="M71" s="103">
        <f t="shared" si="44"/>
        <v>1134134</v>
      </c>
      <c r="N71" s="102">
        <f t="shared" si="44"/>
        <v>0</v>
      </c>
      <c r="O71" s="103">
        <f t="shared" si="44"/>
        <v>0</v>
      </c>
      <c r="P71" s="102">
        <f>$H71      +$J71      +$L71      +$N71</f>
        <v>5273000</v>
      </c>
      <c r="Q71" s="103">
        <f>$I71      +$K71      +$M71      +$O71</f>
        <v>5194338</v>
      </c>
      <c r="R71" s="57">
        <f>IF(($L71      =0),0,((($N71      -$L71      )/$L71      )*100))</f>
        <v>-100</v>
      </c>
      <c r="S71" s="58">
        <f>IF(($M71      =0),0,((($O71      -$M71      )/$M71      )*100))</f>
        <v>-100</v>
      </c>
      <c r="T71" s="57">
        <f>IF(($E69      =0),0,(($P69      /$E69      )*100))</f>
        <v>64.707326052276343</v>
      </c>
      <c r="U71" s="59">
        <f>IF($E69   =0,0,($Q69   /$E69 )*100)</f>
        <v>63.742029696895322</v>
      </c>
      <c r="V71" s="102">
        <f>SUM(V69:V70)</f>
        <v>6205000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8733000</v>
      </c>
      <c r="C72" s="104">
        <f>SUM(C69:C70)</f>
        <v>-584000</v>
      </c>
      <c r="D72" s="104"/>
      <c r="E72" s="104">
        <f>$B72      +$C72      +$D72</f>
        <v>8149000</v>
      </c>
      <c r="F72" s="105">
        <f t="shared" ref="F72:O72" si="45">SUM(F69:F70)</f>
        <v>8149000</v>
      </c>
      <c r="G72" s="106">
        <f t="shared" si="45"/>
        <v>8149000</v>
      </c>
      <c r="H72" s="105">
        <f t="shared" si="45"/>
        <v>2514000</v>
      </c>
      <c r="I72" s="106">
        <f t="shared" si="45"/>
        <v>4060204</v>
      </c>
      <c r="J72" s="105">
        <f t="shared" si="45"/>
        <v>2167000</v>
      </c>
      <c r="K72" s="106">
        <f t="shared" si="45"/>
        <v>0</v>
      </c>
      <c r="L72" s="105">
        <f t="shared" si="45"/>
        <v>592000</v>
      </c>
      <c r="M72" s="106">
        <f t="shared" si="45"/>
        <v>1134134</v>
      </c>
      <c r="N72" s="105">
        <f t="shared" si="45"/>
        <v>0</v>
      </c>
      <c r="O72" s="106">
        <f t="shared" si="45"/>
        <v>0</v>
      </c>
      <c r="P72" s="105">
        <f>$H72      +$J72      +$L72      +$N72</f>
        <v>5273000</v>
      </c>
      <c r="Q72" s="106">
        <f>$I72      +$K72      +$M72      +$O72</f>
        <v>5194338</v>
      </c>
      <c r="R72" s="61">
        <f>IF(($L72      =0),0,((($N72      -$L72      )/$L72      )*100))</f>
        <v>-100</v>
      </c>
      <c r="S72" s="62">
        <f>IF(($M72      =0),0,((($O72      -$M72      )/$M72      )*100))</f>
        <v>-100</v>
      </c>
      <c r="T72" s="61">
        <f>IF(($E69      =0),0,(($P69      /$E69      )*100))</f>
        <v>64.707326052276343</v>
      </c>
      <c r="U72" s="65">
        <f>IF($E69   =0,0,($Q69   /$E69 )*100)</f>
        <v>63.742029696895322</v>
      </c>
      <c r="V72" s="105">
        <f>SUM(V69:V70)</f>
        <v>6205000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25333000</v>
      </c>
      <c r="C73" s="104">
        <f>SUM(C9:C14,C17:C23,C26:C29,C32,C35:C39,C42:C52,C55:C58,C61:C65,C69:C70)</f>
        <v>-1240000</v>
      </c>
      <c r="D73" s="104"/>
      <c r="E73" s="104">
        <f>$B73      +$C73      +$D73</f>
        <v>24093000</v>
      </c>
      <c r="F73" s="105">
        <f t="shared" ref="F73:O73" si="46">SUM(F9:F14,F17:F23,F26:F29,F32,F35:F39,F42:F52,F55:F58,F61:F65,F69:F70)</f>
        <v>24093000</v>
      </c>
      <c r="G73" s="106">
        <f t="shared" si="46"/>
        <v>24093000</v>
      </c>
      <c r="H73" s="105">
        <f t="shared" si="46"/>
        <v>4169000</v>
      </c>
      <c r="I73" s="106">
        <f t="shared" si="46"/>
        <v>5259576</v>
      </c>
      <c r="J73" s="105">
        <f t="shared" si="46"/>
        <v>5319000</v>
      </c>
      <c r="K73" s="106">
        <f t="shared" si="46"/>
        <v>6857735</v>
      </c>
      <c r="L73" s="105">
        <f t="shared" si="46"/>
        <v>10517000</v>
      </c>
      <c r="M73" s="106">
        <f t="shared" si="46"/>
        <v>5457064</v>
      </c>
      <c r="N73" s="105">
        <f t="shared" si="46"/>
        <v>289000</v>
      </c>
      <c r="O73" s="106">
        <f t="shared" si="46"/>
        <v>3784227</v>
      </c>
      <c r="P73" s="105">
        <f>$H73      +$J73      +$L73      +$N73</f>
        <v>20294000</v>
      </c>
      <c r="Q73" s="106">
        <f>$I73      +$K73      +$M73      +$O73</f>
        <v>21358602</v>
      </c>
      <c r="R73" s="61">
        <f>IF(($L73      =0),0,((($N73      -$L73      )/$L73      )*100))</f>
        <v>-97.252068080251021</v>
      </c>
      <c r="S73" s="62">
        <f>IF(($M73      =0),0,((($O73      -$M73      )/$M73      )*100))</f>
        <v>-30.654524117730709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84.231934586809444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88.650653716847216</v>
      </c>
      <c r="V73" s="105">
        <f>SUM(V9:V14,V17:V23,V26:V29,V32,V35:V39,V42:V52,V55:V58,V61:V65,V69:V70)</f>
        <v>6205000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sbeci6n91beKQKEitmxnOcAngMjkK8/QjtDR7b790trdQgeGsMWUPSnzcUZEJiuDfL8944jon9o3k6PQL/cwA==" saltValue="24+Ni9VmfCJjRn51yfOk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369000</v>
      </c>
      <c r="I10" s="94">
        <v>133165</v>
      </c>
      <c r="J10" s="93"/>
      <c r="K10" s="94">
        <v>264016</v>
      </c>
      <c r="L10" s="93">
        <v>653000</v>
      </c>
      <c r="M10" s="94">
        <v>517335</v>
      </c>
      <c r="N10" s="93">
        <v>423000</v>
      </c>
      <c r="O10" s="94">
        <v>635947</v>
      </c>
      <c r="P10" s="93">
        <f t="shared" ref="P10:P15" si="1">$H10      +$J10      +$L10      +$N10</f>
        <v>1445000</v>
      </c>
      <c r="Q10" s="94">
        <f t="shared" ref="Q10:Q15" si="2">$I10      +$K10      +$M10      +$O10</f>
        <v>1550463</v>
      </c>
      <c r="R10" s="48">
        <f t="shared" ref="R10:R15" si="3">IF(($L10      =0),0,((($N10      -$L10      )/$L10      )*100))</f>
        <v>-35.222052067381313</v>
      </c>
      <c r="S10" s="49">
        <f t="shared" ref="S10:S15" si="4">IF(($M10      =0),0,((($O10      -$M10      )/$M10      )*100))</f>
        <v>22.92750345520794</v>
      </c>
      <c r="T10" s="48">
        <f t="shared" ref="T10:T14" si="5">IF(($E10      =0),0,(($P10      /$E10      )*100))</f>
        <v>49.827586206896548</v>
      </c>
      <c r="U10" s="50">
        <f t="shared" ref="U10:U14" si="6">IF(($E10      =0),0,(($Q10      /$E10      )*100))</f>
        <v>53.464241379310337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369000</v>
      </c>
      <c r="I15" s="97">
        <f t="shared" si="7"/>
        <v>133165</v>
      </c>
      <c r="J15" s="96">
        <f t="shared" si="7"/>
        <v>0</v>
      </c>
      <c r="K15" s="97">
        <f t="shared" si="7"/>
        <v>264016</v>
      </c>
      <c r="L15" s="96">
        <f t="shared" si="7"/>
        <v>653000</v>
      </c>
      <c r="M15" s="97">
        <f t="shared" si="7"/>
        <v>517335</v>
      </c>
      <c r="N15" s="96">
        <f t="shared" si="7"/>
        <v>423000</v>
      </c>
      <c r="O15" s="97">
        <f t="shared" si="7"/>
        <v>635947</v>
      </c>
      <c r="P15" s="96">
        <f t="shared" si="1"/>
        <v>1445000</v>
      </c>
      <c r="Q15" s="97">
        <f t="shared" si="2"/>
        <v>1550463</v>
      </c>
      <c r="R15" s="52">
        <f t="shared" si="3"/>
        <v>-35.222052067381313</v>
      </c>
      <c r="S15" s="53">
        <f t="shared" si="4"/>
        <v>22.92750345520794</v>
      </c>
      <c r="T15" s="52">
        <f>IF((SUM($E9:$E13))=0,0,(P15/(SUM($E9:$E13))*100))</f>
        <v>49.827586206896548</v>
      </c>
      <c r="U15" s="54">
        <f>IF((SUM($E9:$E13))=0,0,(Q15/(SUM($E9:$E13))*100))</f>
        <v>53.464241379310337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2334000</v>
      </c>
      <c r="C36" s="92">
        <v>1951000</v>
      </c>
      <c r="D36" s="92"/>
      <c r="E36" s="92">
        <f t="shared" si="18"/>
        <v>4285000</v>
      </c>
      <c r="F36" s="93">
        <v>4285000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2334000</v>
      </c>
      <c r="C40" s="95">
        <f>SUM(C35:C39)</f>
        <v>1951000</v>
      </c>
      <c r="D40" s="95"/>
      <c r="E40" s="95">
        <f t="shared" si="18"/>
        <v>4285000</v>
      </c>
      <c r="F40" s="96">
        <f t="shared" ref="F40:O40" si="25">SUM(F35:F39)</f>
        <v>4285000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5225000</v>
      </c>
      <c r="C51" s="92"/>
      <c r="D51" s="92"/>
      <c r="E51" s="92">
        <f t="shared" si="26"/>
        <v>5225000</v>
      </c>
      <c r="F51" s="93">
        <v>5225000</v>
      </c>
      <c r="G51" s="94">
        <v>5225000</v>
      </c>
      <c r="H51" s="93">
        <v>2589000</v>
      </c>
      <c r="I51" s="94"/>
      <c r="J51" s="93"/>
      <c r="K51" s="94"/>
      <c r="L51" s="93"/>
      <c r="M51" s="94"/>
      <c r="N51" s="93"/>
      <c r="O51" s="94"/>
      <c r="P51" s="93">
        <f t="shared" si="27"/>
        <v>2589000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49.550239234449762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5225000</v>
      </c>
      <c r="C53" s="95">
        <f>SUM(C42:C52)</f>
        <v>0</v>
      </c>
      <c r="D53" s="95"/>
      <c r="E53" s="95">
        <f t="shared" si="26"/>
        <v>5225000</v>
      </c>
      <c r="F53" s="96">
        <f t="shared" ref="F53:O53" si="33">SUM(F42:F52)</f>
        <v>5225000</v>
      </c>
      <c r="G53" s="97">
        <f t="shared" si="33"/>
        <v>5225000</v>
      </c>
      <c r="H53" s="96">
        <f t="shared" si="33"/>
        <v>2589000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2589000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49.550239234449762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10459000</v>
      </c>
      <c r="C67" s="104">
        <f>SUM(C9:C14,C17:C23,C26:C29,C32,C35:C39,C42:C52,C55:C58,C61:C65)</f>
        <v>1951000</v>
      </c>
      <c r="D67" s="104"/>
      <c r="E67" s="104">
        <f t="shared" si="35"/>
        <v>12410000</v>
      </c>
      <c r="F67" s="105">
        <f t="shared" ref="F67:O67" si="43">SUM(F9:F14,F17:F23,F26:F29,F32,F35:F39,F42:F52,F55:F58,F61:F65)</f>
        <v>12410000</v>
      </c>
      <c r="G67" s="106">
        <f t="shared" si="43"/>
        <v>8125000</v>
      </c>
      <c r="H67" s="105">
        <f t="shared" si="43"/>
        <v>2958000</v>
      </c>
      <c r="I67" s="106">
        <f t="shared" si="43"/>
        <v>133165</v>
      </c>
      <c r="J67" s="105">
        <f t="shared" si="43"/>
        <v>0</v>
      </c>
      <c r="K67" s="106">
        <f t="shared" si="43"/>
        <v>264016</v>
      </c>
      <c r="L67" s="105">
        <f t="shared" si="43"/>
        <v>653000</v>
      </c>
      <c r="M67" s="106">
        <f t="shared" si="43"/>
        <v>517335</v>
      </c>
      <c r="N67" s="105">
        <f t="shared" si="43"/>
        <v>423000</v>
      </c>
      <c r="O67" s="106">
        <f t="shared" si="43"/>
        <v>635947</v>
      </c>
      <c r="P67" s="105">
        <f t="shared" si="36"/>
        <v>4034000</v>
      </c>
      <c r="Q67" s="106">
        <f t="shared" si="37"/>
        <v>1550463</v>
      </c>
      <c r="R67" s="61">
        <f t="shared" si="38"/>
        <v>-35.222052067381313</v>
      </c>
      <c r="S67" s="62">
        <f t="shared" si="39"/>
        <v>22.92750345520794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49.649230769230769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19.082621538461538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8352000</v>
      </c>
      <c r="C69" s="92">
        <v>3441000</v>
      </c>
      <c r="D69" s="92"/>
      <c r="E69" s="92">
        <f>$B69      +$C69      +$D69</f>
        <v>11793000</v>
      </c>
      <c r="F69" s="93">
        <v>11793000</v>
      </c>
      <c r="G69" s="94">
        <v>11793000</v>
      </c>
      <c r="H69" s="93"/>
      <c r="I69" s="94"/>
      <c r="J69" s="93">
        <v>5749000</v>
      </c>
      <c r="K69" s="94">
        <v>1065697</v>
      </c>
      <c r="L69" s="93"/>
      <c r="M69" s="94"/>
      <c r="N69" s="93">
        <v>6043000</v>
      </c>
      <c r="O69" s="94">
        <v>10944198</v>
      </c>
      <c r="P69" s="93">
        <f>$H69      +$J69      +$L69      +$N69</f>
        <v>11792000</v>
      </c>
      <c r="Q69" s="94">
        <f>$I69      +$K69      +$M69      +$O69</f>
        <v>12009895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99.991520393453754</v>
      </c>
      <c r="U69" s="50">
        <f>IF(($E69      =0),0,(($Q69      /$E69      )*100))</f>
        <v>101.83918426185026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8352000</v>
      </c>
      <c r="C71" s="101">
        <f>SUM(C69:C70)</f>
        <v>3441000</v>
      </c>
      <c r="D71" s="101"/>
      <c r="E71" s="101">
        <f>$B71      +$C71      +$D71</f>
        <v>11793000</v>
      </c>
      <c r="F71" s="102">
        <f t="shared" ref="F71:O71" si="44">SUM(F69:F70)</f>
        <v>11793000</v>
      </c>
      <c r="G71" s="103">
        <f t="shared" si="44"/>
        <v>11793000</v>
      </c>
      <c r="H71" s="102">
        <f t="shared" si="44"/>
        <v>0</v>
      </c>
      <c r="I71" s="103">
        <f t="shared" si="44"/>
        <v>0</v>
      </c>
      <c r="J71" s="102">
        <f t="shared" si="44"/>
        <v>5749000</v>
      </c>
      <c r="K71" s="103">
        <f t="shared" si="44"/>
        <v>1065697</v>
      </c>
      <c r="L71" s="102">
        <f t="shared" si="44"/>
        <v>0</v>
      </c>
      <c r="M71" s="103">
        <f t="shared" si="44"/>
        <v>0</v>
      </c>
      <c r="N71" s="102">
        <f t="shared" si="44"/>
        <v>6043000</v>
      </c>
      <c r="O71" s="103">
        <f t="shared" si="44"/>
        <v>10944198</v>
      </c>
      <c r="P71" s="102">
        <f>$H71      +$J71      +$L71      +$N71</f>
        <v>11792000</v>
      </c>
      <c r="Q71" s="103">
        <f>$I71      +$K71      +$M71      +$O71</f>
        <v>12009895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99.991520393453754</v>
      </c>
      <c r="U71" s="59">
        <f>IF($E69   =0,0,($Q69   /$E69 )*100)</f>
        <v>101.83918426185026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8352000</v>
      </c>
      <c r="C72" s="104">
        <f>SUM(C69:C70)</f>
        <v>3441000</v>
      </c>
      <c r="D72" s="104"/>
      <c r="E72" s="104">
        <f>$B72      +$C72      +$D72</f>
        <v>11793000</v>
      </c>
      <c r="F72" s="105">
        <f t="shared" ref="F72:O72" si="45">SUM(F69:F70)</f>
        <v>11793000</v>
      </c>
      <c r="G72" s="106">
        <f t="shared" si="45"/>
        <v>11793000</v>
      </c>
      <c r="H72" s="105">
        <f t="shared" si="45"/>
        <v>0</v>
      </c>
      <c r="I72" s="106">
        <f t="shared" si="45"/>
        <v>0</v>
      </c>
      <c r="J72" s="105">
        <f t="shared" si="45"/>
        <v>5749000</v>
      </c>
      <c r="K72" s="106">
        <f t="shared" si="45"/>
        <v>1065697</v>
      </c>
      <c r="L72" s="105">
        <f t="shared" si="45"/>
        <v>0</v>
      </c>
      <c r="M72" s="106">
        <f t="shared" si="45"/>
        <v>0</v>
      </c>
      <c r="N72" s="105">
        <f t="shared" si="45"/>
        <v>6043000</v>
      </c>
      <c r="O72" s="106">
        <f t="shared" si="45"/>
        <v>10944198</v>
      </c>
      <c r="P72" s="105">
        <f>$H72      +$J72      +$L72      +$N72</f>
        <v>11792000</v>
      </c>
      <c r="Q72" s="106">
        <f>$I72      +$K72      +$M72      +$O72</f>
        <v>12009895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99.991520393453754</v>
      </c>
      <c r="U72" s="65">
        <f>IF($E69   =0,0,($Q69   /$E69 )*100)</f>
        <v>101.83918426185026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18811000</v>
      </c>
      <c r="C73" s="104">
        <f>SUM(C9:C14,C17:C23,C26:C29,C32,C35:C39,C42:C52,C55:C58,C61:C65,C69:C70)</f>
        <v>5392000</v>
      </c>
      <c r="D73" s="104"/>
      <c r="E73" s="104">
        <f>$B73      +$C73      +$D73</f>
        <v>24203000</v>
      </c>
      <c r="F73" s="105">
        <f t="shared" ref="F73:O73" si="46">SUM(F9:F14,F17:F23,F26:F29,F32,F35:F39,F42:F52,F55:F58,F61:F65,F69:F70)</f>
        <v>24203000</v>
      </c>
      <c r="G73" s="106">
        <f t="shared" si="46"/>
        <v>19918000</v>
      </c>
      <c r="H73" s="105">
        <f t="shared" si="46"/>
        <v>2958000</v>
      </c>
      <c r="I73" s="106">
        <f t="shared" si="46"/>
        <v>133165</v>
      </c>
      <c r="J73" s="105">
        <f t="shared" si="46"/>
        <v>5749000</v>
      </c>
      <c r="K73" s="106">
        <f t="shared" si="46"/>
        <v>1329713</v>
      </c>
      <c r="L73" s="105">
        <f t="shared" si="46"/>
        <v>653000</v>
      </c>
      <c r="M73" s="106">
        <f t="shared" si="46"/>
        <v>517335</v>
      </c>
      <c r="N73" s="105">
        <f t="shared" si="46"/>
        <v>6466000</v>
      </c>
      <c r="O73" s="106">
        <f t="shared" si="46"/>
        <v>11580145</v>
      </c>
      <c r="P73" s="105">
        <f>$H73      +$J73      +$L73      +$N73</f>
        <v>15826000</v>
      </c>
      <c r="Q73" s="106">
        <f>$I73      +$K73      +$M73      +$O73</f>
        <v>13560358</v>
      </c>
      <c r="R73" s="61">
        <f>IF(($L73      =0),0,((($N73      -$L73      )/$L73      )*100))</f>
        <v>890.19908116385909</v>
      </c>
      <c r="S73" s="62">
        <f>IF(($M73      =0),0,((($O73      -$M73      )/$M73      )*100))</f>
        <v>2138.4228787922721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79.455768651471033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68.08092177929511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F3+S1UqACZ7JXJB0e3cJKIi0b9TWKZ+zDAO01is51m09IkqVk0dM2WNO7j/2y2E7RmA6S8JkY9IBr9dFw2afA==" saltValue="bnwXJIKs583/CWcHaRgi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199000</v>
      </c>
      <c r="I10" s="94">
        <v>197809</v>
      </c>
      <c r="J10" s="93">
        <v>874000</v>
      </c>
      <c r="K10" s="94">
        <v>1230868</v>
      </c>
      <c r="L10" s="93">
        <v>58000</v>
      </c>
      <c r="M10" s="94">
        <v>-247329</v>
      </c>
      <c r="N10" s="93"/>
      <c r="O10" s="94">
        <v>901478</v>
      </c>
      <c r="P10" s="93">
        <f t="shared" ref="P10:P15" si="1">$H10      +$J10      +$L10      +$N10</f>
        <v>1131000</v>
      </c>
      <c r="Q10" s="94">
        <f t="shared" ref="Q10:Q15" si="2">$I10      +$K10      +$M10      +$O10</f>
        <v>2082826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-464.48536160337045</v>
      </c>
      <c r="T10" s="48">
        <f t="shared" ref="T10:T14" si="5">IF(($E10      =0),0,(($P10      /$E10      )*100))</f>
        <v>53.857142857142861</v>
      </c>
      <c r="U10" s="50">
        <f t="shared" ref="U10:U14" si="6">IF(($E10      =0),0,(($Q10      /$E10      )*100))</f>
        <v>99.182190476190485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199000</v>
      </c>
      <c r="I15" s="97">
        <f t="shared" si="7"/>
        <v>197809</v>
      </c>
      <c r="J15" s="96">
        <f t="shared" si="7"/>
        <v>874000</v>
      </c>
      <c r="K15" s="97">
        <f t="shared" si="7"/>
        <v>1230868</v>
      </c>
      <c r="L15" s="96">
        <f t="shared" si="7"/>
        <v>58000</v>
      </c>
      <c r="M15" s="97">
        <f t="shared" si="7"/>
        <v>-247329</v>
      </c>
      <c r="N15" s="96">
        <f t="shared" si="7"/>
        <v>0</v>
      </c>
      <c r="O15" s="97">
        <f t="shared" si="7"/>
        <v>901478</v>
      </c>
      <c r="P15" s="96">
        <f t="shared" si="1"/>
        <v>1131000</v>
      </c>
      <c r="Q15" s="97">
        <f t="shared" si="2"/>
        <v>2082826</v>
      </c>
      <c r="R15" s="52">
        <f t="shared" si="3"/>
        <v>-100</v>
      </c>
      <c r="S15" s="53">
        <f t="shared" si="4"/>
        <v>-464.48536160337045</v>
      </c>
      <c r="T15" s="52">
        <f>IF((SUM($E9:$E13))=0,0,(P15/(SUM($E9:$E13))*100))</f>
        <v>53.857142857142861</v>
      </c>
      <c r="U15" s="54">
        <f>IF((SUM($E9:$E13))=0,0,(Q15/(SUM($E9:$E13))*100))</f>
        <v>99.182190476190485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3118000</v>
      </c>
      <c r="C29" s="92"/>
      <c r="D29" s="92"/>
      <c r="E29" s="92">
        <f>$B29      +$C29      +$D29</f>
        <v>3118000</v>
      </c>
      <c r="F29" s="93">
        <v>3118000</v>
      </c>
      <c r="G29" s="94">
        <v>3118000</v>
      </c>
      <c r="H29" s="93">
        <v>306000</v>
      </c>
      <c r="I29" s="94">
        <v>340932</v>
      </c>
      <c r="J29" s="93">
        <v>246000</v>
      </c>
      <c r="K29" s="94">
        <v>372959</v>
      </c>
      <c r="L29" s="93">
        <v>368000</v>
      </c>
      <c r="M29" s="94">
        <v>3638</v>
      </c>
      <c r="N29" s="93">
        <v>2198000</v>
      </c>
      <c r="O29" s="94">
        <v>2489976</v>
      </c>
      <c r="P29" s="93">
        <f>$H29      +$J29      +$L29      +$N29</f>
        <v>3118000</v>
      </c>
      <c r="Q29" s="94">
        <f>$I29      +$K29      +$M29      +$O29</f>
        <v>3207505</v>
      </c>
      <c r="R29" s="48">
        <f>IF(($L29      =0),0,((($N29      -$L29      )/$L29      )*100))</f>
        <v>497.28260869565213</v>
      </c>
      <c r="S29" s="49">
        <f>IF(($M29      =0),0,((($O29      -$M29      )/$M29      )*100))</f>
        <v>68343.54040681693</v>
      </c>
      <c r="T29" s="48">
        <f>IF(($E29      =0),0,(($P29      /$E29      )*100))</f>
        <v>100</v>
      </c>
      <c r="U29" s="50">
        <f>IF(($E29      =0),0,(($Q29      /$E29      )*100))</f>
        <v>102.87059012187298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3118000</v>
      </c>
      <c r="C30" s="95">
        <f>SUM(C26:C29)</f>
        <v>0</v>
      </c>
      <c r="D30" s="95"/>
      <c r="E30" s="95">
        <f>$B30      +$C30      +$D30</f>
        <v>3118000</v>
      </c>
      <c r="F30" s="96">
        <f t="shared" ref="F30:O30" si="16">SUM(F26:F29)</f>
        <v>3118000</v>
      </c>
      <c r="G30" s="97">
        <f t="shared" si="16"/>
        <v>3118000</v>
      </c>
      <c r="H30" s="96">
        <f t="shared" si="16"/>
        <v>306000</v>
      </c>
      <c r="I30" s="97">
        <f t="shared" si="16"/>
        <v>340932</v>
      </c>
      <c r="J30" s="96">
        <f t="shared" si="16"/>
        <v>246000</v>
      </c>
      <c r="K30" s="97">
        <f t="shared" si="16"/>
        <v>372959</v>
      </c>
      <c r="L30" s="96">
        <f t="shared" si="16"/>
        <v>368000</v>
      </c>
      <c r="M30" s="97">
        <f t="shared" si="16"/>
        <v>3638</v>
      </c>
      <c r="N30" s="96">
        <f t="shared" si="16"/>
        <v>2198000</v>
      </c>
      <c r="O30" s="97">
        <f t="shared" si="16"/>
        <v>2489976</v>
      </c>
      <c r="P30" s="96">
        <f>$H30      +$J30      +$L30      +$N30</f>
        <v>3118000</v>
      </c>
      <c r="Q30" s="97">
        <f>$I30      +$K30      +$M30      +$O30</f>
        <v>3207505</v>
      </c>
      <c r="R30" s="52">
        <f>IF(($L30      =0),0,((($N30      -$L30      )/$L30      )*100))</f>
        <v>497.28260869565213</v>
      </c>
      <c r="S30" s="53">
        <f>IF(($M30      =0),0,((($O30      -$M30      )/$M30      )*100))</f>
        <v>68343.54040681693</v>
      </c>
      <c r="T30" s="52">
        <f>IF($E30   =0,0,($P30   /$E30   )*100)</f>
        <v>100</v>
      </c>
      <c r="U30" s="54">
        <f>IF($E30   =0,0,($Q30   /$E30   )*100)</f>
        <v>102.87059012187298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350000</v>
      </c>
      <c r="I32" s="94">
        <v>413408</v>
      </c>
      <c r="J32" s="93">
        <v>113000</v>
      </c>
      <c r="K32" s="94">
        <v>362320</v>
      </c>
      <c r="L32" s="93">
        <v>261000</v>
      </c>
      <c r="M32" s="94">
        <v>156527</v>
      </c>
      <c r="N32" s="93">
        <v>33000</v>
      </c>
      <c r="O32" s="94">
        <v>84865</v>
      </c>
      <c r="P32" s="93">
        <f>$H32      +$J32      +$L32      +$N32</f>
        <v>757000</v>
      </c>
      <c r="Q32" s="94">
        <f>$I32      +$K32      +$M32      +$O32</f>
        <v>1017120</v>
      </c>
      <c r="R32" s="48">
        <f>IF(($L32      =0),0,((($N32      -$L32      )/$L32      )*100))</f>
        <v>-87.356321839080465</v>
      </c>
      <c r="S32" s="49">
        <f>IF(($M32      =0),0,((($O32      -$M32      )/$M32      )*100))</f>
        <v>-45.78251675429798</v>
      </c>
      <c r="T32" s="48">
        <f>IF(($E32      =0),0,(($P32      /$E32      )*100))</f>
        <v>79.684210526315795</v>
      </c>
      <c r="U32" s="50">
        <f>IF(($E32      =0),0,(($Q32      /$E32      )*100))</f>
        <v>107.06526315789473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350000</v>
      </c>
      <c r="I33" s="97">
        <f t="shared" si="17"/>
        <v>413408</v>
      </c>
      <c r="J33" s="96">
        <f t="shared" si="17"/>
        <v>113000</v>
      </c>
      <c r="K33" s="97">
        <f t="shared" si="17"/>
        <v>362320</v>
      </c>
      <c r="L33" s="96">
        <f t="shared" si="17"/>
        <v>261000</v>
      </c>
      <c r="M33" s="97">
        <f t="shared" si="17"/>
        <v>156527</v>
      </c>
      <c r="N33" s="96">
        <f t="shared" si="17"/>
        <v>33000</v>
      </c>
      <c r="O33" s="97">
        <f t="shared" si="17"/>
        <v>84865</v>
      </c>
      <c r="P33" s="96">
        <f>$H33      +$J33      +$L33      +$N33</f>
        <v>757000</v>
      </c>
      <c r="Q33" s="97">
        <f>$I33      +$K33      +$M33      +$O33</f>
        <v>1017120</v>
      </c>
      <c r="R33" s="52">
        <f>IF(($L33      =0),0,((($N33      -$L33      )/$L33      )*100))</f>
        <v>-87.356321839080465</v>
      </c>
      <c r="S33" s="53">
        <f>IF(($M33      =0),0,((($O33      -$M33      )/$M33      )*100))</f>
        <v>-45.78251675429798</v>
      </c>
      <c r="T33" s="52">
        <f>IF($E33   =0,0,($P33   /$E33   )*100)</f>
        <v>79.684210526315795</v>
      </c>
      <c r="U33" s="54">
        <f>IF($E33   =0,0,($Q33   /$E33   )*100)</f>
        <v>107.06526315789473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8168000</v>
      </c>
      <c r="C67" s="104">
        <f>SUM(C9:C14,C17:C23,C26:C29,C32,C35:C39,C42:C52,C55:C58,C61:C65)</f>
        <v>0</v>
      </c>
      <c r="D67" s="104"/>
      <c r="E67" s="104">
        <f t="shared" si="35"/>
        <v>8168000</v>
      </c>
      <c r="F67" s="105">
        <f t="shared" ref="F67:O67" si="43">SUM(F9:F14,F17:F23,F26:F29,F32,F35:F39,F42:F52,F55:F58,F61:F65)</f>
        <v>8168000</v>
      </c>
      <c r="G67" s="106">
        <f t="shared" si="43"/>
        <v>6168000</v>
      </c>
      <c r="H67" s="105">
        <f t="shared" si="43"/>
        <v>855000</v>
      </c>
      <c r="I67" s="106">
        <f t="shared" si="43"/>
        <v>952149</v>
      </c>
      <c r="J67" s="105">
        <f t="shared" si="43"/>
        <v>1233000</v>
      </c>
      <c r="K67" s="106">
        <f t="shared" si="43"/>
        <v>1966147</v>
      </c>
      <c r="L67" s="105">
        <f t="shared" si="43"/>
        <v>687000</v>
      </c>
      <c r="M67" s="106">
        <f t="shared" si="43"/>
        <v>-87164</v>
      </c>
      <c r="N67" s="105">
        <f t="shared" si="43"/>
        <v>2231000</v>
      </c>
      <c r="O67" s="106">
        <f t="shared" si="43"/>
        <v>3476319</v>
      </c>
      <c r="P67" s="105">
        <f t="shared" si="36"/>
        <v>5006000</v>
      </c>
      <c r="Q67" s="106">
        <f t="shared" si="37"/>
        <v>6307451</v>
      </c>
      <c r="R67" s="61">
        <f t="shared" si="38"/>
        <v>224.74526928675402</v>
      </c>
      <c r="S67" s="62">
        <f t="shared" si="39"/>
        <v>-4088.2508833922257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81.16083009079118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102.26087872892347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8168000</v>
      </c>
      <c r="C73" s="104">
        <f>SUM(C9:C14,C17:C23,C26:C29,C32,C35:C39,C42:C52,C55:C58,C61:C65,C69:C70)</f>
        <v>0</v>
      </c>
      <c r="D73" s="104"/>
      <c r="E73" s="104">
        <f>$B73      +$C73      +$D73</f>
        <v>8168000</v>
      </c>
      <c r="F73" s="105">
        <f t="shared" ref="F73:O73" si="46">SUM(F9:F14,F17:F23,F26:F29,F32,F35:F39,F42:F52,F55:F58,F61:F65,F69:F70)</f>
        <v>8168000</v>
      </c>
      <c r="G73" s="106">
        <f t="shared" si="46"/>
        <v>6168000</v>
      </c>
      <c r="H73" s="105">
        <f t="shared" si="46"/>
        <v>855000</v>
      </c>
      <c r="I73" s="106">
        <f t="shared" si="46"/>
        <v>952149</v>
      </c>
      <c r="J73" s="105">
        <f t="shared" si="46"/>
        <v>1233000</v>
      </c>
      <c r="K73" s="106">
        <f t="shared" si="46"/>
        <v>1966147</v>
      </c>
      <c r="L73" s="105">
        <f t="shared" si="46"/>
        <v>687000</v>
      </c>
      <c r="M73" s="106">
        <f t="shared" si="46"/>
        <v>-87164</v>
      </c>
      <c r="N73" s="105">
        <f t="shared" si="46"/>
        <v>2231000</v>
      </c>
      <c r="O73" s="106">
        <f t="shared" si="46"/>
        <v>3476319</v>
      </c>
      <c r="P73" s="105">
        <f>$H73      +$J73      +$L73      +$N73</f>
        <v>5006000</v>
      </c>
      <c r="Q73" s="106">
        <f>$I73      +$K73      +$M73      +$O73</f>
        <v>6307451</v>
      </c>
      <c r="R73" s="61">
        <f>IF(($L73      =0),0,((($N73      -$L73      )/$L73      )*100))</f>
        <v>224.74526928675402</v>
      </c>
      <c r="S73" s="62">
        <f>IF(($M73      =0),0,((($O73      -$M73      )/$M73      )*100))</f>
        <v>-4088.2508833922257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81.16083009079118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102.26087872892347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/KXDIqwDpq8UBBf/qPykU8wLNudTCOf+LOMA+sxz8HD6Q3uMGHf9l1OR7rCFzEFQ5klF6LJCHZSMaQx9spsCvg==" saltValue="WVrvgyWZXc6rnsDmBsIx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1893000</v>
      </c>
      <c r="I10" s="94"/>
      <c r="J10" s="93">
        <v>458000</v>
      </c>
      <c r="K10" s="94"/>
      <c r="L10" s="93">
        <v>34000</v>
      </c>
      <c r="M10" s="94"/>
      <c r="N10" s="93">
        <v>108000</v>
      </c>
      <c r="O10" s="94">
        <v>70324</v>
      </c>
      <c r="P10" s="93">
        <f t="shared" ref="P10:P15" si="1">$H10      +$J10      +$L10      +$N10</f>
        <v>2493000</v>
      </c>
      <c r="Q10" s="94">
        <f t="shared" ref="Q10:Q15" si="2">$I10      +$K10      +$M10      +$O10</f>
        <v>70324</v>
      </c>
      <c r="R10" s="48">
        <f t="shared" ref="R10:R15" si="3">IF(($L10      =0),0,((($N10      -$L10      )/$L10      )*100))</f>
        <v>217.64705882352939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85.965517241379303</v>
      </c>
      <c r="U10" s="50">
        <f t="shared" ref="U10:U14" si="6">IF(($E10      =0),0,(($Q10      /$E10      )*100))</f>
        <v>2.4249655172413793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1893000</v>
      </c>
      <c r="I15" s="97">
        <f t="shared" si="7"/>
        <v>0</v>
      </c>
      <c r="J15" s="96">
        <f t="shared" si="7"/>
        <v>458000</v>
      </c>
      <c r="K15" s="97">
        <f t="shared" si="7"/>
        <v>0</v>
      </c>
      <c r="L15" s="96">
        <f t="shared" si="7"/>
        <v>34000</v>
      </c>
      <c r="M15" s="97">
        <f t="shared" si="7"/>
        <v>0</v>
      </c>
      <c r="N15" s="96">
        <f t="shared" si="7"/>
        <v>108000</v>
      </c>
      <c r="O15" s="97">
        <f t="shared" si="7"/>
        <v>70324</v>
      </c>
      <c r="P15" s="96">
        <f t="shared" si="1"/>
        <v>2493000</v>
      </c>
      <c r="Q15" s="97">
        <f t="shared" si="2"/>
        <v>70324</v>
      </c>
      <c r="R15" s="52">
        <f t="shared" si="3"/>
        <v>217.64705882352939</v>
      </c>
      <c r="S15" s="53">
        <f t="shared" si="4"/>
        <v>0</v>
      </c>
      <c r="T15" s="52">
        <f>IF((SUM($E9:$E13))=0,0,(P15/(SUM($E9:$E13))*100))</f>
        <v>85.965517241379303</v>
      </c>
      <c r="U15" s="54">
        <f>IF((SUM($E9:$E13))=0,0,(Q15/(SUM($E9:$E13))*100))</f>
        <v>2.4249655172413793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978000</v>
      </c>
      <c r="C32" s="92"/>
      <c r="D32" s="92"/>
      <c r="E32" s="92">
        <f>$B32      +$C32      +$D32</f>
        <v>978000</v>
      </c>
      <c r="F32" s="93">
        <v>978000</v>
      </c>
      <c r="G32" s="94">
        <v>978000</v>
      </c>
      <c r="H32" s="93">
        <v>195000</v>
      </c>
      <c r="I32" s="94"/>
      <c r="J32" s="93">
        <v>50000</v>
      </c>
      <c r="K32" s="94"/>
      <c r="L32" s="93"/>
      <c r="M32" s="94"/>
      <c r="N32" s="93">
        <v>139000</v>
      </c>
      <c r="O32" s="94"/>
      <c r="P32" s="93">
        <f>$H32      +$J32      +$L32      +$N32</f>
        <v>384000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39.263803680981596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978000</v>
      </c>
      <c r="C33" s="95">
        <f>C32</f>
        <v>0</v>
      </c>
      <c r="D33" s="95"/>
      <c r="E33" s="95">
        <f>$B33      +$C33      +$D33</f>
        <v>978000</v>
      </c>
      <c r="F33" s="96">
        <f t="shared" ref="F33:O33" si="17">F32</f>
        <v>978000</v>
      </c>
      <c r="G33" s="97">
        <f t="shared" si="17"/>
        <v>978000</v>
      </c>
      <c r="H33" s="96">
        <f t="shared" si="17"/>
        <v>195000</v>
      </c>
      <c r="I33" s="97">
        <f t="shared" si="17"/>
        <v>0</v>
      </c>
      <c r="J33" s="96">
        <f t="shared" si="17"/>
        <v>50000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139000</v>
      </c>
      <c r="O33" s="97">
        <f t="shared" si="17"/>
        <v>0</v>
      </c>
      <c r="P33" s="96">
        <f>$H33      +$J33      +$L33      +$N33</f>
        <v>384000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39.263803680981596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</v>
      </c>
      <c r="C35" s="92"/>
      <c r="D35" s="92"/>
      <c r="E35" s="92">
        <f t="shared" ref="E35:E40" si="18">$B35      +$C35      +$D35</f>
        <v>3000000</v>
      </c>
      <c r="F35" s="93">
        <v>3000000</v>
      </c>
      <c r="G35" s="94">
        <v>3000000</v>
      </c>
      <c r="H35" s="93"/>
      <c r="I35" s="94"/>
      <c r="J35" s="93">
        <v>571000</v>
      </c>
      <c r="K35" s="94"/>
      <c r="L35" s="93">
        <v>523000</v>
      </c>
      <c r="M35" s="94"/>
      <c r="N35" s="93">
        <v>878000</v>
      </c>
      <c r="O35" s="94"/>
      <c r="P35" s="93">
        <f t="shared" ref="P35:P40" si="19">$H35      +$J35      +$L35      +$N35</f>
        <v>1972000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67.877629063097515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65.733333333333334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3000000</v>
      </c>
      <c r="C40" s="95">
        <f>SUM(C35:C39)</f>
        <v>0</v>
      </c>
      <c r="D40" s="95"/>
      <c r="E40" s="95">
        <f t="shared" si="18"/>
        <v>3000000</v>
      </c>
      <c r="F40" s="96">
        <f t="shared" ref="F40:O40" si="25">SUM(F35:F39)</f>
        <v>3000000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571000</v>
      </c>
      <c r="K40" s="97">
        <f t="shared" si="25"/>
        <v>0</v>
      </c>
      <c r="L40" s="96">
        <f t="shared" si="25"/>
        <v>523000</v>
      </c>
      <c r="M40" s="97">
        <f t="shared" si="25"/>
        <v>0</v>
      </c>
      <c r="N40" s="96">
        <f t="shared" si="25"/>
        <v>878000</v>
      </c>
      <c r="O40" s="97">
        <f t="shared" si="25"/>
        <v>0</v>
      </c>
      <c r="P40" s="96">
        <f t="shared" si="19"/>
        <v>1972000</v>
      </c>
      <c r="Q40" s="97">
        <f t="shared" si="20"/>
        <v>0</v>
      </c>
      <c r="R40" s="52">
        <f t="shared" si="21"/>
        <v>67.877629063097515</v>
      </c>
      <c r="S40" s="53">
        <f t="shared" si="22"/>
        <v>0</v>
      </c>
      <c r="T40" s="52">
        <f>IF((+$E35+$E38) =0,0,(P40   /(+$E35+$E38) )*100)</f>
        <v>65.733333333333334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9450000</v>
      </c>
      <c r="C51" s="92">
        <v>-1000000</v>
      </c>
      <c r="D51" s="92"/>
      <c r="E51" s="92">
        <f t="shared" si="26"/>
        <v>8450000</v>
      </c>
      <c r="F51" s="93">
        <v>8450000</v>
      </c>
      <c r="G51" s="94">
        <v>8450000</v>
      </c>
      <c r="H51" s="93">
        <v>1934000</v>
      </c>
      <c r="I51" s="94"/>
      <c r="J51" s="93">
        <v>1973000</v>
      </c>
      <c r="K51" s="94"/>
      <c r="L51" s="93">
        <v>230000</v>
      </c>
      <c r="M51" s="94">
        <v>4600639</v>
      </c>
      <c r="N51" s="93">
        <v>919000</v>
      </c>
      <c r="O51" s="94"/>
      <c r="P51" s="93">
        <f t="shared" si="27"/>
        <v>5056000</v>
      </c>
      <c r="Q51" s="94">
        <f t="shared" si="28"/>
        <v>4600639</v>
      </c>
      <c r="R51" s="48">
        <f t="shared" si="29"/>
        <v>299.56521739130432</v>
      </c>
      <c r="S51" s="49">
        <f t="shared" si="30"/>
        <v>-100</v>
      </c>
      <c r="T51" s="48">
        <f t="shared" si="31"/>
        <v>59.834319526627219</v>
      </c>
      <c r="U51" s="50">
        <f t="shared" si="32"/>
        <v>54.445431952662723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9450000</v>
      </c>
      <c r="C53" s="95">
        <f>SUM(C42:C52)</f>
        <v>-1000000</v>
      </c>
      <c r="D53" s="95"/>
      <c r="E53" s="95">
        <f t="shared" si="26"/>
        <v>8450000</v>
      </c>
      <c r="F53" s="96">
        <f t="shared" ref="F53:O53" si="33">SUM(F42:F52)</f>
        <v>8450000</v>
      </c>
      <c r="G53" s="97">
        <f t="shared" si="33"/>
        <v>8450000</v>
      </c>
      <c r="H53" s="96">
        <f t="shared" si="33"/>
        <v>1934000</v>
      </c>
      <c r="I53" s="97">
        <f t="shared" si="33"/>
        <v>0</v>
      </c>
      <c r="J53" s="96">
        <f t="shared" si="33"/>
        <v>1973000</v>
      </c>
      <c r="K53" s="97">
        <f t="shared" si="33"/>
        <v>0</v>
      </c>
      <c r="L53" s="96">
        <f t="shared" si="33"/>
        <v>230000</v>
      </c>
      <c r="M53" s="97">
        <f t="shared" si="33"/>
        <v>4600639</v>
      </c>
      <c r="N53" s="96">
        <f t="shared" si="33"/>
        <v>919000</v>
      </c>
      <c r="O53" s="97">
        <f t="shared" si="33"/>
        <v>0</v>
      </c>
      <c r="P53" s="96">
        <f t="shared" si="27"/>
        <v>5056000</v>
      </c>
      <c r="Q53" s="97">
        <f t="shared" si="28"/>
        <v>4600639</v>
      </c>
      <c r="R53" s="52">
        <f t="shared" si="29"/>
        <v>299.56521739130432</v>
      </c>
      <c r="S53" s="53">
        <f t="shared" si="30"/>
        <v>-100</v>
      </c>
      <c r="T53" s="52">
        <f>IF((+$E43+$E45+$E47+$E48+$E51) =0,0,(P53   /(+$E43+$E45+$E47+$E48+$E51) )*100)</f>
        <v>59.834319526627219</v>
      </c>
      <c r="U53" s="54">
        <f>IF((+$E43+$E45+$E47+$E48+$E51) =0,0,(Q53   /(+$E43+$E45+$E47+$E48+$E51) )*100)</f>
        <v>54.445431952662723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16328000</v>
      </c>
      <c r="C67" s="104">
        <f>SUM(C9:C14,C17:C23,C26:C29,C32,C35:C39,C42:C52,C55:C58,C61:C65)</f>
        <v>-1000000</v>
      </c>
      <c r="D67" s="104"/>
      <c r="E67" s="104">
        <f t="shared" si="35"/>
        <v>15328000</v>
      </c>
      <c r="F67" s="105">
        <f t="shared" ref="F67:O67" si="43">SUM(F9:F14,F17:F23,F26:F29,F32,F35:F39,F42:F52,F55:F58,F61:F65)</f>
        <v>15328000</v>
      </c>
      <c r="G67" s="106">
        <f t="shared" si="43"/>
        <v>15328000</v>
      </c>
      <c r="H67" s="105">
        <f t="shared" si="43"/>
        <v>4022000</v>
      </c>
      <c r="I67" s="106">
        <f t="shared" si="43"/>
        <v>0</v>
      </c>
      <c r="J67" s="105">
        <f t="shared" si="43"/>
        <v>3052000</v>
      </c>
      <c r="K67" s="106">
        <f t="shared" si="43"/>
        <v>0</v>
      </c>
      <c r="L67" s="105">
        <f t="shared" si="43"/>
        <v>787000</v>
      </c>
      <c r="M67" s="106">
        <f t="shared" si="43"/>
        <v>4600639</v>
      </c>
      <c r="N67" s="105">
        <f t="shared" si="43"/>
        <v>2044000</v>
      </c>
      <c r="O67" s="106">
        <f t="shared" si="43"/>
        <v>70324</v>
      </c>
      <c r="P67" s="105">
        <f t="shared" si="36"/>
        <v>9905000</v>
      </c>
      <c r="Q67" s="106">
        <f t="shared" si="37"/>
        <v>4670963</v>
      </c>
      <c r="R67" s="61">
        <f t="shared" si="38"/>
        <v>159.72045743329096</v>
      </c>
      <c r="S67" s="62">
        <f t="shared" si="39"/>
        <v>-98.471429729652769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64.620302713987471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30.473401617954071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23009000</v>
      </c>
      <c r="C69" s="92">
        <v>-1539000</v>
      </c>
      <c r="D69" s="92"/>
      <c r="E69" s="92">
        <f>$B69      +$C69      +$D69</f>
        <v>21470000</v>
      </c>
      <c r="F69" s="93">
        <v>21470000</v>
      </c>
      <c r="G69" s="94">
        <v>21470000</v>
      </c>
      <c r="H69" s="93">
        <v>1272000</v>
      </c>
      <c r="I69" s="94"/>
      <c r="J69" s="93">
        <v>7520000</v>
      </c>
      <c r="K69" s="94"/>
      <c r="L69" s="93">
        <v>422000</v>
      </c>
      <c r="M69" s="94">
        <v>7152868</v>
      </c>
      <c r="N69" s="93">
        <v>11908000</v>
      </c>
      <c r="O69" s="94">
        <v>482658</v>
      </c>
      <c r="P69" s="93">
        <f>$H69      +$J69      +$L69      +$N69</f>
        <v>21122000</v>
      </c>
      <c r="Q69" s="94">
        <f>$I69      +$K69      +$M69      +$O69</f>
        <v>7635526</v>
      </c>
      <c r="R69" s="48">
        <f>IF(($L69      =0),0,((($N69      -$L69      )/$L69      )*100))</f>
        <v>2721.8009478672984</v>
      </c>
      <c r="S69" s="49">
        <f>IF(($M69      =0),0,((($O69      -$M69      )/$M69      )*100))</f>
        <v>-93.252245113428629</v>
      </c>
      <c r="T69" s="48">
        <f>IF(($E69      =0),0,(($P69      /$E69      )*100))</f>
        <v>98.379133674895201</v>
      </c>
      <c r="U69" s="50">
        <f>IF(($E69      =0),0,(($Q69      /$E69      )*100))</f>
        <v>35.563698183511875</v>
      </c>
      <c r="V69" s="93">
        <v>2429000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23009000</v>
      </c>
      <c r="C71" s="101">
        <f>SUM(C69:C70)</f>
        <v>-1539000</v>
      </c>
      <c r="D71" s="101"/>
      <c r="E71" s="101">
        <f>$B71      +$C71      +$D71</f>
        <v>21470000</v>
      </c>
      <c r="F71" s="102">
        <f t="shared" ref="F71:O71" si="44">SUM(F69:F70)</f>
        <v>21470000</v>
      </c>
      <c r="G71" s="103">
        <f t="shared" si="44"/>
        <v>21470000</v>
      </c>
      <c r="H71" s="102">
        <f t="shared" si="44"/>
        <v>1272000</v>
      </c>
      <c r="I71" s="103">
        <f t="shared" si="44"/>
        <v>0</v>
      </c>
      <c r="J71" s="102">
        <f t="shared" si="44"/>
        <v>7520000</v>
      </c>
      <c r="K71" s="103">
        <f t="shared" si="44"/>
        <v>0</v>
      </c>
      <c r="L71" s="102">
        <f t="shared" si="44"/>
        <v>422000</v>
      </c>
      <c r="M71" s="103">
        <f t="shared" si="44"/>
        <v>7152868</v>
      </c>
      <c r="N71" s="102">
        <f t="shared" si="44"/>
        <v>11908000</v>
      </c>
      <c r="O71" s="103">
        <f t="shared" si="44"/>
        <v>482658</v>
      </c>
      <c r="P71" s="102">
        <f>$H71      +$J71      +$L71      +$N71</f>
        <v>21122000</v>
      </c>
      <c r="Q71" s="103">
        <f>$I71      +$K71      +$M71      +$O71</f>
        <v>7635526</v>
      </c>
      <c r="R71" s="57">
        <f>IF(($L71      =0),0,((($N71      -$L71      )/$L71      )*100))</f>
        <v>2721.8009478672984</v>
      </c>
      <c r="S71" s="58">
        <f>IF(($M71      =0),0,((($O71      -$M71      )/$M71      )*100))</f>
        <v>-93.252245113428629</v>
      </c>
      <c r="T71" s="57">
        <f>IF(($E69      =0),0,(($P69      /$E69      )*100))</f>
        <v>98.379133674895201</v>
      </c>
      <c r="U71" s="59">
        <f>IF($E69   =0,0,($Q69   /$E69 )*100)</f>
        <v>35.563698183511875</v>
      </c>
      <c r="V71" s="102">
        <f>SUM(V69:V70)</f>
        <v>2429000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23009000</v>
      </c>
      <c r="C72" s="104">
        <f>SUM(C69:C70)</f>
        <v>-1539000</v>
      </c>
      <c r="D72" s="104"/>
      <c r="E72" s="104">
        <f>$B72      +$C72      +$D72</f>
        <v>21470000</v>
      </c>
      <c r="F72" s="105">
        <f t="shared" ref="F72:O72" si="45">SUM(F69:F70)</f>
        <v>21470000</v>
      </c>
      <c r="G72" s="106">
        <f t="shared" si="45"/>
        <v>21470000</v>
      </c>
      <c r="H72" s="105">
        <f t="shared" si="45"/>
        <v>1272000</v>
      </c>
      <c r="I72" s="106">
        <f t="shared" si="45"/>
        <v>0</v>
      </c>
      <c r="J72" s="105">
        <f t="shared" si="45"/>
        <v>7520000</v>
      </c>
      <c r="K72" s="106">
        <f t="shared" si="45"/>
        <v>0</v>
      </c>
      <c r="L72" s="105">
        <f t="shared" si="45"/>
        <v>422000</v>
      </c>
      <c r="M72" s="106">
        <f t="shared" si="45"/>
        <v>7152868</v>
      </c>
      <c r="N72" s="105">
        <f t="shared" si="45"/>
        <v>11908000</v>
      </c>
      <c r="O72" s="106">
        <f t="shared" si="45"/>
        <v>482658</v>
      </c>
      <c r="P72" s="105">
        <f>$H72      +$J72      +$L72      +$N72</f>
        <v>21122000</v>
      </c>
      <c r="Q72" s="106">
        <f>$I72      +$K72      +$M72      +$O72</f>
        <v>7635526</v>
      </c>
      <c r="R72" s="61">
        <f>IF(($L72      =0),0,((($N72      -$L72      )/$L72      )*100))</f>
        <v>2721.8009478672984</v>
      </c>
      <c r="S72" s="62">
        <f>IF(($M72      =0),0,((($O72      -$M72      )/$M72      )*100))</f>
        <v>-93.252245113428629</v>
      </c>
      <c r="T72" s="61">
        <f>IF(($E69      =0),0,(($P69      /$E69      )*100))</f>
        <v>98.379133674895201</v>
      </c>
      <c r="U72" s="65">
        <f>IF($E69   =0,0,($Q69   /$E69 )*100)</f>
        <v>35.563698183511875</v>
      </c>
      <c r="V72" s="105">
        <f>SUM(V69:V70)</f>
        <v>2429000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39337000</v>
      </c>
      <c r="C73" s="104">
        <f>SUM(C9:C14,C17:C23,C26:C29,C32,C35:C39,C42:C52,C55:C58,C61:C65,C69:C70)</f>
        <v>-2539000</v>
      </c>
      <c r="D73" s="104"/>
      <c r="E73" s="104">
        <f>$B73      +$C73      +$D73</f>
        <v>36798000</v>
      </c>
      <c r="F73" s="105">
        <f t="shared" ref="F73:O73" si="46">SUM(F9:F14,F17:F23,F26:F29,F32,F35:F39,F42:F52,F55:F58,F61:F65,F69:F70)</f>
        <v>36798000</v>
      </c>
      <c r="G73" s="106">
        <f t="shared" si="46"/>
        <v>36798000</v>
      </c>
      <c r="H73" s="105">
        <f t="shared" si="46"/>
        <v>5294000</v>
      </c>
      <c r="I73" s="106">
        <f t="shared" si="46"/>
        <v>0</v>
      </c>
      <c r="J73" s="105">
        <f t="shared" si="46"/>
        <v>10572000</v>
      </c>
      <c r="K73" s="106">
        <f t="shared" si="46"/>
        <v>0</v>
      </c>
      <c r="L73" s="105">
        <f t="shared" si="46"/>
        <v>1209000</v>
      </c>
      <c r="M73" s="106">
        <f t="shared" si="46"/>
        <v>11753507</v>
      </c>
      <c r="N73" s="105">
        <f t="shared" si="46"/>
        <v>13952000</v>
      </c>
      <c r="O73" s="106">
        <f t="shared" si="46"/>
        <v>552982</v>
      </c>
      <c r="P73" s="105">
        <f>$H73      +$J73      +$L73      +$N73</f>
        <v>31027000</v>
      </c>
      <c r="Q73" s="106">
        <f>$I73      +$K73      +$M73      +$O73</f>
        <v>12306489</v>
      </c>
      <c r="R73" s="61">
        <f>IF(($L73      =0),0,((($N73      -$L73      )/$L73      )*100))</f>
        <v>1054.0115798180316</v>
      </c>
      <c r="S73" s="62">
        <f>IF(($M73      =0),0,((($O73      -$M73      )/$M73      )*100))</f>
        <v>-95.295174453037717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84.317082450133157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33.443363769770095</v>
      </c>
      <c r="V73" s="105">
        <f>SUM(V9:V14,V17:V23,V26:V29,V32,V35:V39,V42:V52,V55:V58,V61:V65,V69:V70)</f>
        <v>2429000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mw1k40VqsXthMYI/ktyvI962lRpSENYbjRNo5R1eQdfH4PXU6FL42G6rYn6jcrVHyvUFmMyFFVzCWG4R07w9A==" saltValue="IBcgMCOaNuF0BPBaksdn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1920000</v>
      </c>
      <c r="C10" s="92"/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/>
      <c r="I10" s="94"/>
      <c r="J10" s="93"/>
      <c r="K10" s="94"/>
      <c r="L10" s="93">
        <v>1182000</v>
      </c>
      <c r="M10" s="94"/>
      <c r="N10" s="93"/>
      <c r="O10" s="94"/>
      <c r="P10" s="93">
        <f t="shared" ref="P10:P15" si="1">$H10      +$J10      +$L10      +$N10</f>
        <v>1182000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61.5625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1182000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1182000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61.5625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-163000</v>
      </c>
      <c r="D32" s="92"/>
      <c r="E32" s="92">
        <f>$B32      +$C32      +$D32</f>
        <v>787000</v>
      </c>
      <c r="F32" s="93">
        <v>787000</v>
      </c>
      <c r="G32" s="94">
        <v>787000</v>
      </c>
      <c r="H32" s="93">
        <v>74000</v>
      </c>
      <c r="I32" s="94"/>
      <c r="J32" s="93">
        <v>143000</v>
      </c>
      <c r="K32" s="94"/>
      <c r="L32" s="93">
        <v>170000</v>
      </c>
      <c r="M32" s="94"/>
      <c r="N32" s="93">
        <v>86000</v>
      </c>
      <c r="O32" s="94"/>
      <c r="P32" s="93">
        <f>$H32      +$J32      +$L32      +$N32</f>
        <v>473000</v>
      </c>
      <c r="Q32" s="94">
        <f>$I32      +$K32      +$M32      +$O32</f>
        <v>0</v>
      </c>
      <c r="R32" s="48">
        <f>IF(($L32      =0),0,((($N32      -$L32      )/$L32      )*100))</f>
        <v>-49.411764705882355</v>
      </c>
      <c r="S32" s="49">
        <f>IF(($M32      =0),0,((($O32      -$M32      )/$M32      )*100))</f>
        <v>0</v>
      </c>
      <c r="T32" s="48">
        <f>IF(($E32      =0),0,(($P32      /$E32      )*100))</f>
        <v>60.101651842439644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-163000</v>
      </c>
      <c r="D33" s="95"/>
      <c r="E33" s="95">
        <f>$B33      +$C33      +$D33</f>
        <v>787000</v>
      </c>
      <c r="F33" s="96">
        <f t="shared" ref="F33:O33" si="17">F32</f>
        <v>787000</v>
      </c>
      <c r="G33" s="97">
        <f t="shared" si="17"/>
        <v>787000</v>
      </c>
      <c r="H33" s="96">
        <f t="shared" si="17"/>
        <v>74000</v>
      </c>
      <c r="I33" s="97">
        <f t="shared" si="17"/>
        <v>0</v>
      </c>
      <c r="J33" s="96">
        <f t="shared" si="17"/>
        <v>143000</v>
      </c>
      <c r="K33" s="97">
        <f t="shared" si="17"/>
        <v>0</v>
      </c>
      <c r="L33" s="96">
        <f t="shared" si="17"/>
        <v>170000</v>
      </c>
      <c r="M33" s="97">
        <f t="shared" si="17"/>
        <v>0</v>
      </c>
      <c r="N33" s="96">
        <f t="shared" si="17"/>
        <v>86000</v>
      </c>
      <c r="O33" s="97">
        <f t="shared" si="17"/>
        <v>0</v>
      </c>
      <c r="P33" s="96">
        <f>$H33      +$J33      +$L33      +$N33</f>
        <v>473000</v>
      </c>
      <c r="Q33" s="97">
        <f>$I33      +$K33      +$M33      +$O33</f>
        <v>0</v>
      </c>
      <c r="R33" s="52">
        <f>IF(($L33      =0),0,((($N33      -$L33      )/$L33      )*100))</f>
        <v>-49.411764705882355</v>
      </c>
      <c r="S33" s="53">
        <f>IF(($M33      =0),0,((($O33      -$M33      )/$M33      )*100))</f>
        <v>0</v>
      </c>
      <c r="T33" s="52">
        <f>IF($E33   =0,0,($P33   /$E33   )*100)</f>
        <v>60.101651842439644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374000</v>
      </c>
      <c r="C36" s="92">
        <v>480000</v>
      </c>
      <c r="D36" s="92"/>
      <c r="E36" s="92">
        <f t="shared" si="18"/>
        <v>854000</v>
      </c>
      <c r="F36" s="93">
        <v>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374000</v>
      </c>
      <c r="C40" s="95">
        <f>SUM(C35:C39)</f>
        <v>480000</v>
      </c>
      <c r="D40" s="95"/>
      <c r="E40" s="95">
        <f t="shared" si="18"/>
        <v>854000</v>
      </c>
      <c r="F40" s="96">
        <f t="shared" ref="F40:O40" si="25">SUM(F35:F39)</f>
        <v>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15405000</v>
      </c>
      <c r="C51" s="92">
        <v>-7702000</v>
      </c>
      <c r="D51" s="92"/>
      <c r="E51" s="92">
        <f t="shared" si="26"/>
        <v>7703000</v>
      </c>
      <c r="F51" s="93">
        <v>7703000</v>
      </c>
      <c r="G51" s="94">
        <v>7703000</v>
      </c>
      <c r="H51" s="93">
        <v>1619000</v>
      </c>
      <c r="I51" s="94"/>
      <c r="J51" s="93"/>
      <c r="K51" s="94"/>
      <c r="L51" s="93">
        <v>2431000</v>
      </c>
      <c r="M51" s="94"/>
      <c r="N51" s="93">
        <v>1187000</v>
      </c>
      <c r="O51" s="94"/>
      <c r="P51" s="93">
        <f t="shared" si="27"/>
        <v>5237000</v>
      </c>
      <c r="Q51" s="94">
        <f t="shared" si="28"/>
        <v>0</v>
      </c>
      <c r="R51" s="48">
        <f t="shared" si="29"/>
        <v>-51.172357054709991</v>
      </c>
      <c r="S51" s="49">
        <f t="shared" si="30"/>
        <v>0</v>
      </c>
      <c r="T51" s="48">
        <f t="shared" si="31"/>
        <v>67.986498766714263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15405000</v>
      </c>
      <c r="C53" s="95">
        <f>SUM(C42:C52)</f>
        <v>-7702000</v>
      </c>
      <c r="D53" s="95"/>
      <c r="E53" s="95">
        <f t="shared" si="26"/>
        <v>7703000</v>
      </c>
      <c r="F53" s="96">
        <f t="shared" ref="F53:O53" si="33">SUM(F42:F52)</f>
        <v>7703000</v>
      </c>
      <c r="G53" s="97">
        <f t="shared" si="33"/>
        <v>7703000</v>
      </c>
      <c r="H53" s="96">
        <f t="shared" si="33"/>
        <v>1619000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2431000</v>
      </c>
      <c r="M53" s="97">
        <f t="shared" si="33"/>
        <v>0</v>
      </c>
      <c r="N53" s="96">
        <f t="shared" si="33"/>
        <v>1187000</v>
      </c>
      <c r="O53" s="97">
        <f t="shared" si="33"/>
        <v>0</v>
      </c>
      <c r="P53" s="96">
        <f t="shared" si="27"/>
        <v>5237000</v>
      </c>
      <c r="Q53" s="97">
        <f t="shared" si="28"/>
        <v>0</v>
      </c>
      <c r="R53" s="52">
        <f t="shared" si="29"/>
        <v>-51.172357054709991</v>
      </c>
      <c r="S53" s="53">
        <f t="shared" si="30"/>
        <v>0</v>
      </c>
      <c r="T53" s="52">
        <f>IF((+$E43+$E45+$E47+$E48+$E51) =0,0,(P53   /(+$E43+$E45+$E47+$E48+$E51) )*100)</f>
        <v>67.986498766714263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18649000</v>
      </c>
      <c r="C67" s="104">
        <f>SUM(C9:C14,C17:C23,C26:C29,C32,C35:C39,C42:C52,C55:C58,C61:C65)</f>
        <v>-7385000</v>
      </c>
      <c r="D67" s="104"/>
      <c r="E67" s="104">
        <f t="shared" si="35"/>
        <v>11264000</v>
      </c>
      <c r="F67" s="105">
        <f t="shared" ref="F67:O67" si="43">SUM(F9:F14,F17:F23,F26:F29,F32,F35:F39,F42:F52,F55:F58,F61:F65)</f>
        <v>11264000</v>
      </c>
      <c r="G67" s="106">
        <f t="shared" si="43"/>
        <v>10410000</v>
      </c>
      <c r="H67" s="105">
        <f t="shared" si="43"/>
        <v>1693000</v>
      </c>
      <c r="I67" s="106">
        <f t="shared" si="43"/>
        <v>0</v>
      </c>
      <c r="J67" s="105">
        <f t="shared" si="43"/>
        <v>143000</v>
      </c>
      <c r="K67" s="106">
        <f t="shared" si="43"/>
        <v>0</v>
      </c>
      <c r="L67" s="105">
        <f t="shared" si="43"/>
        <v>3783000</v>
      </c>
      <c r="M67" s="106">
        <f t="shared" si="43"/>
        <v>0</v>
      </c>
      <c r="N67" s="105">
        <f t="shared" si="43"/>
        <v>1273000</v>
      </c>
      <c r="O67" s="106">
        <f t="shared" si="43"/>
        <v>0</v>
      </c>
      <c r="P67" s="105">
        <f t="shared" si="36"/>
        <v>6892000</v>
      </c>
      <c r="Q67" s="106">
        <f t="shared" si="37"/>
        <v>0</v>
      </c>
      <c r="R67" s="61">
        <f t="shared" si="38"/>
        <v>-66.349458102035413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66.205571565802117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12846000</v>
      </c>
      <c r="C69" s="92">
        <v>-859000</v>
      </c>
      <c r="D69" s="92"/>
      <c r="E69" s="92">
        <f>$B69      +$C69      +$D69</f>
        <v>11987000</v>
      </c>
      <c r="F69" s="93">
        <v>11987000</v>
      </c>
      <c r="G69" s="94">
        <v>11987000</v>
      </c>
      <c r="H69" s="93">
        <v>1376000</v>
      </c>
      <c r="I69" s="94"/>
      <c r="J69" s="93">
        <v>4909000</v>
      </c>
      <c r="K69" s="94"/>
      <c r="L69" s="93">
        <v>4181000</v>
      </c>
      <c r="M69" s="94"/>
      <c r="N69" s="93">
        <v>1520000</v>
      </c>
      <c r="O69" s="94"/>
      <c r="P69" s="93">
        <f>$H69      +$J69      +$L69      +$N69</f>
        <v>11986000</v>
      </c>
      <c r="Q69" s="94">
        <f>$I69      +$K69      +$M69      +$O69</f>
        <v>0</v>
      </c>
      <c r="R69" s="48">
        <f>IF(($L69      =0),0,((($N69      -$L69      )/$L69      )*100))</f>
        <v>-63.645060990193734</v>
      </c>
      <c r="S69" s="49">
        <f>IF(($M69      =0),0,((($O69      -$M69      )/$M69      )*100))</f>
        <v>0</v>
      </c>
      <c r="T69" s="48">
        <f>IF(($E69      =0),0,(($P69      /$E69      )*100))</f>
        <v>99.991657629098185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12846000</v>
      </c>
      <c r="C71" s="101">
        <f>SUM(C69:C70)</f>
        <v>-859000</v>
      </c>
      <c r="D71" s="101"/>
      <c r="E71" s="101">
        <f>$B71      +$C71      +$D71</f>
        <v>11987000</v>
      </c>
      <c r="F71" s="102">
        <f t="shared" ref="F71:O71" si="44">SUM(F69:F70)</f>
        <v>11987000</v>
      </c>
      <c r="G71" s="103">
        <f t="shared" si="44"/>
        <v>11987000</v>
      </c>
      <c r="H71" s="102">
        <f t="shared" si="44"/>
        <v>1376000</v>
      </c>
      <c r="I71" s="103">
        <f t="shared" si="44"/>
        <v>0</v>
      </c>
      <c r="J71" s="102">
        <f t="shared" si="44"/>
        <v>4909000</v>
      </c>
      <c r="K71" s="103">
        <f t="shared" si="44"/>
        <v>0</v>
      </c>
      <c r="L71" s="102">
        <f t="shared" si="44"/>
        <v>4181000</v>
      </c>
      <c r="M71" s="103">
        <f t="shared" si="44"/>
        <v>0</v>
      </c>
      <c r="N71" s="102">
        <f t="shared" si="44"/>
        <v>1520000</v>
      </c>
      <c r="O71" s="103">
        <f t="shared" si="44"/>
        <v>0</v>
      </c>
      <c r="P71" s="102">
        <f>$H71      +$J71      +$L71      +$N71</f>
        <v>11986000</v>
      </c>
      <c r="Q71" s="103">
        <f>$I71      +$K71      +$M71      +$O71</f>
        <v>0</v>
      </c>
      <c r="R71" s="57">
        <f>IF(($L71      =0),0,((($N71      -$L71      )/$L71      )*100))</f>
        <v>-63.645060990193734</v>
      </c>
      <c r="S71" s="58">
        <f>IF(($M71      =0),0,((($O71      -$M71      )/$M71      )*100))</f>
        <v>0</v>
      </c>
      <c r="T71" s="57">
        <f>IF(($E69      =0),0,(($P69      /$E69      )*100))</f>
        <v>99.991657629098185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12846000</v>
      </c>
      <c r="C72" s="104">
        <f>SUM(C69:C70)</f>
        <v>-859000</v>
      </c>
      <c r="D72" s="104"/>
      <c r="E72" s="104">
        <f>$B72      +$C72      +$D72</f>
        <v>11987000</v>
      </c>
      <c r="F72" s="105">
        <f t="shared" ref="F72:O72" si="45">SUM(F69:F70)</f>
        <v>11987000</v>
      </c>
      <c r="G72" s="106">
        <f t="shared" si="45"/>
        <v>11987000</v>
      </c>
      <c r="H72" s="105">
        <f t="shared" si="45"/>
        <v>1376000</v>
      </c>
      <c r="I72" s="106">
        <f t="shared" si="45"/>
        <v>0</v>
      </c>
      <c r="J72" s="105">
        <f t="shared" si="45"/>
        <v>4909000</v>
      </c>
      <c r="K72" s="106">
        <f t="shared" si="45"/>
        <v>0</v>
      </c>
      <c r="L72" s="105">
        <f t="shared" si="45"/>
        <v>4181000</v>
      </c>
      <c r="M72" s="106">
        <f t="shared" si="45"/>
        <v>0</v>
      </c>
      <c r="N72" s="105">
        <f t="shared" si="45"/>
        <v>1520000</v>
      </c>
      <c r="O72" s="106">
        <f t="shared" si="45"/>
        <v>0</v>
      </c>
      <c r="P72" s="105">
        <f>$H72      +$J72      +$L72      +$N72</f>
        <v>11986000</v>
      </c>
      <c r="Q72" s="106">
        <f>$I72      +$K72      +$M72      +$O72</f>
        <v>0</v>
      </c>
      <c r="R72" s="61">
        <f>IF(($L72      =0),0,((($N72      -$L72      )/$L72      )*100))</f>
        <v>-63.645060990193734</v>
      </c>
      <c r="S72" s="62">
        <f>IF(($M72      =0),0,((($O72      -$M72      )/$M72      )*100))</f>
        <v>0</v>
      </c>
      <c r="T72" s="61">
        <f>IF(($E69      =0),0,(($P69      /$E69      )*100))</f>
        <v>99.991657629098185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31495000</v>
      </c>
      <c r="C73" s="104">
        <f>SUM(C9:C14,C17:C23,C26:C29,C32,C35:C39,C42:C52,C55:C58,C61:C65,C69:C70)</f>
        <v>-8244000</v>
      </c>
      <c r="D73" s="104"/>
      <c r="E73" s="104">
        <f>$B73      +$C73      +$D73</f>
        <v>23251000</v>
      </c>
      <c r="F73" s="105">
        <f t="shared" ref="F73:O73" si="46">SUM(F9:F14,F17:F23,F26:F29,F32,F35:F39,F42:F52,F55:F58,F61:F65,F69:F70)</f>
        <v>23251000</v>
      </c>
      <c r="G73" s="106">
        <f t="shared" si="46"/>
        <v>22397000</v>
      </c>
      <c r="H73" s="105">
        <f t="shared" si="46"/>
        <v>3069000</v>
      </c>
      <c r="I73" s="106">
        <f t="shared" si="46"/>
        <v>0</v>
      </c>
      <c r="J73" s="105">
        <f t="shared" si="46"/>
        <v>5052000</v>
      </c>
      <c r="K73" s="106">
        <f t="shared" si="46"/>
        <v>0</v>
      </c>
      <c r="L73" s="105">
        <f t="shared" si="46"/>
        <v>7964000</v>
      </c>
      <c r="M73" s="106">
        <f t="shared" si="46"/>
        <v>0</v>
      </c>
      <c r="N73" s="105">
        <f t="shared" si="46"/>
        <v>2793000</v>
      </c>
      <c r="O73" s="106">
        <f t="shared" si="46"/>
        <v>0</v>
      </c>
      <c r="P73" s="105">
        <f>$H73      +$J73      +$L73      +$N73</f>
        <v>18878000</v>
      </c>
      <c r="Q73" s="106">
        <f>$I73      +$K73      +$M73      +$O73</f>
        <v>0</v>
      </c>
      <c r="R73" s="61">
        <f>IF(($L73      =0),0,((($N73      -$L73      )/$L73      )*100))</f>
        <v>-64.929683576092415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84.2880742956646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0MiuY+bPdNFQKrojcwbwgkdtN2uI0vRKP5aLT7VJ6eU/+xT8HFCS62QkVjkCY/R3MxbJIz92RTUtB25tMvmIrw==" saltValue="9jGzfTtpEw+BmgHX7yX2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/>
      <c r="I10" s="94"/>
      <c r="J10" s="93"/>
      <c r="K10" s="94"/>
      <c r="L10" s="93">
        <v>1799000</v>
      </c>
      <c r="M10" s="94"/>
      <c r="N10" s="93"/>
      <c r="O10" s="94"/>
      <c r="P10" s="93">
        <f t="shared" ref="P10:P15" si="1">$H10      +$J10      +$L10      +$N10</f>
        <v>1799000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97.243243243243242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1799000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1799000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97.243243243243242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-285000</v>
      </c>
      <c r="D32" s="92"/>
      <c r="E32" s="92">
        <f>$B32      +$C32      +$D32</f>
        <v>665000</v>
      </c>
      <c r="F32" s="93">
        <v>665000</v>
      </c>
      <c r="G32" s="94">
        <v>665000</v>
      </c>
      <c r="H32" s="93">
        <v>68000</v>
      </c>
      <c r="I32" s="94"/>
      <c r="J32" s="93">
        <v>22000</v>
      </c>
      <c r="K32" s="94"/>
      <c r="L32" s="93">
        <v>31000</v>
      </c>
      <c r="M32" s="94"/>
      <c r="N32" s="93"/>
      <c r="O32" s="94"/>
      <c r="P32" s="93">
        <f>$H32      +$J32      +$L32      +$N32</f>
        <v>121000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18.195488721804512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-285000</v>
      </c>
      <c r="D33" s="95"/>
      <c r="E33" s="95">
        <f>$B33      +$C33      +$D33</f>
        <v>665000</v>
      </c>
      <c r="F33" s="96">
        <f t="shared" ref="F33:O33" si="17">F32</f>
        <v>665000</v>
      </c>
      <c r="G33" s="97">
        <f t="shared" si="17"/>
        <v>665000</v>
      </c>
      <c r="H33" s="96">
        <f t="shared" si="17"/>
        <v>68000</v>
      </c>
      <c r="I33" s="97">
        <f t="shared" si="17"/>
        <v>0</v>
      </c>
      <c r="J33" s="96">
        <f t="shared" si="17"/>
        <v>22000</v>
      </c>
      <c r="K33" s="97">
        <f t="shared" si="17"/>
        <v>0</v>
      </c>
      <c r="L33" s="96">
        <f t="shared" si="17"/>
        <v>31000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18.195488721804512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3825000</v>
      </c>
      <c r="C35" s="92">
        <v>-500000</v>
      </c>
      <c r="D35" s="92"/>
      <c r="E35" s="92">
        <f t="shared" ref="E35:E40" si="18">$B35      +$C35      +$D35</f>
        <v>3325000</v>
      </c>
      <c r="F35" s="93">
        <v>3325000</v>
      </c>
      <c r="G35" s="94">
        <v>3325000</v>
      </c>
      <c r="H35" s="93"/>
      <c r="I35" s="94"/>
      <c r="J35" s="93"/>
      <c r="K35" s="94"/>
      <c r="L35" s="93"/>
      <c r="M35" s="94"/>
      <c r="N35" s="93">
        <v>2221000</v>
      </c>
      <c r="O35" s="94"/>
      <c r="P35" s="93">
        <f t="shared" ref="P35:P40" si="19">$H35      +$J35      +$L35      +$N35</f>
        <v>2221000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66.796992481203006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/>
      <c r="K38" s="94"/>
      <c r="L38" s="93">
        <v>3621000</v>
      </c>
      <c r="M38" s="94"/>
      <c r="N38" s="93"/>
      <c r="O38" s="94"/>
      <c r="P38" s="93">
        <f t="shared" si="19"/>
        <v>3621000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72.42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8825000</v>
      </c>
      <c r="C40" s="95">
        <f>SUM(C35:C39)</f>
        <v>-500000</v>
      </c>
      <c r="D40" s="95"/>
      <c r="E40" s="95">
        <f t="shared" si="18"/>
        <v>8325000</v>
      </c>
      <c r="F40" s="96">
        <f t="shared" ref="F40:O40" si="25">SUM(F35:F39)</f>
        <v>8325000</v>
      </c>
      <c r="G40" s="97">
        <f t="shared" si="25"/>
        <v>8325000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3621000</v>
      </c>
      <c r="M40" s="97">
        <f t="shared" si="25"/>
        <v>0</v>
      </c>
      <c r="N40" s="96">
        <f t="shared" si="25"/>
        <v>2221000</v>
      </c>
      <c r="O40" s="97">
        <f t="shared" si="25"/>
        <v>0</v>
      </c>
      <c r="P40" s="96">
        <f t="shared" si="19"/>
        <v>5842000</v>
      </c>
      <c r="Q40" s="97">
        <f t="shared" si="20"/>
        <v>0</v>
      </c>
      <c r="R40" s="52">
        <f t="shared" si="21"/>
        <v>-38.663352665009668</v>
      </c>
      <c r="S40" s="53">
        <f t="shared" si="22"/>
        <v>0</v>
      </c>
      <c r="T40" s="52">
        <f>IF((+$E35+$E38) =0,0,(P40   /(+$E35+$E38) )*100)</f>
        <v>70.174174174174169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16675000</v>
      </c>
      <c r="C51" s="92"/>
      <c r="D51" s="92"/>
      <c r="E51" s="92">
        <f t="shared" si="26"/>
        <v>16675000</v>
      </c>
      <c r="F51" s="93">
        <v>16675000</v>
      </c>
      <c r="G51" s="94">
        <v>16675000</v>
      </c>
      <c r="H51" s="93">
        <v>8337000</v>
      </c>
      <c r="I51" s="94"/>
      <c r="J51" s="93">
        <v>4301000</v>
      </c>
      <c r="K51" s="94">
        <v>2452394</v>
      </c>
      <c r="L51" s="93">
        <v>2407000</v>
      </c>
      <c r="M51" s="94"/>
      <c r="N51" s="93">
        <v>1630000</v>
      </c>
      <c r="O51" s="94"/>
      <c r="P51" s="93">
        <f t="shared" si="27"/>
        <v>16675000</v>
      </c>
      <c r="Q51" s="94">
        <f t="shared" si="28"/>
        <v>2452394</v>
      </c>
      <c r="R51" s="48">
        <f t="shared" si="29"/>
        <v>-32.280847528043203</v>
      </c>
      <c r="S51" s="49">
        <f t="shared" si="30"/>
        <v>0</v>
      </c>
      <c r="T51" s="48">
        <f t="shared" si="31"/>
        <v>100</v>
      </c>
      <c r="U51" s="50">
        <f t="shared" si="32"/>
        <v>14.707010494752623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16675000</v>
      </c>
      <c r="C53" s="95">
        <f>SUM(C42:C52)</f>
        <v>0</v>
      </c>
      <c r="D53" s="95"/>
      <c r="E53" s="95">
        <f t="shared" si="26"/>
        <v>16675000</v>
      </c>
      <c r="F53" s="96">
        <f t="shared" ref="F53:O53" si="33">SUM(F42:F52)</f>
        <v>16675000</v>
      </c>
      <c r="G53" s="97">
        <f t="shared" si="33"/>
        <v>16675000</v>
      </c>
      <c r="H53" s="96">
        <f t="shared" si="33"/>
        <v>8337000</v>
      </c>
      <c r="I53" s="97">
        <f t="shared" si="33"/>
        <v>0</v>
      </c>
      <c r="J53" s="96">
        <f t="shared" si="33"/>
        <v>4301000</v>
      </c>
      <c r="K53" s="97">
        <f t="shared" si="33"/>
        <v>2452394</v>
      </c>
      <c r="L53" s="96">
        <f t="shared" si="33"/>
        <v>2407000</v>
      </c>
      <c r="M53" s="97">
        <f t="shared" si="33"/>
        <v>0</v>
      </c>
      <c r="N53" s="96">
        <f t="shared" si="33"/>
        <v>1630000</v>
      </c>
      <c r="O53" s="97">
        <f t="shared" si="33"/>
        <v>0</v>
      </c>
      <c r="P53" s="96">
        <f t="shared" si="27"/>
        <v>16675000</v>
      </c>
      <c r="Q53" s="97">
        <f t="shared" si="28"/>
        <v>2452394</v>
      </c>
      <c r="R53" s="52">
        <f t="shared" si="29"/>
        <v>-32.280847528043203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14.707010494752623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28300000</v>
      </c>
      <c r="C67" s="104">
        <f>SUM(C9:C14,C17:C23,C26:C29,C32,C35:C39,C42:C52,C55:C58,C61:C65)</f>
        <v>-785000</v>
      </c>
      <c r="D67" s="104"/>
      <c r="E67" s="104">
        <f t="shared" si="35"/>
        <v>27515000</v>
      </c>
      <c r="F67" s="105">
        <f t="shared" ref="F67:O67" si="43">SUM(F9:F14,F17:F23,F26:F29,F32,F35:F39,F42:F52,F55:F58,F61:F65)</f>
        <v>27515000</v>
      </c>
      <c r="G67" s="106">
        <f t="shared" si="43"/>
        <v>27515000</v>
      </c>
      <c r="H67" s="105">
        <f t="shared" si="43"/>
        <v>8405000</v>
      </c>
      <c r="I67" s="106">
        <f t="shared" si="43"/>
        <v>0</v>
      </c>
      <c r="J67" s="105">
        <f t="shared" si="43"/>
        <v>4323000</v>
      </c>
      <c r="K67" s="106">
        <f t="shared" si="43"/>
        <v>2452394</v>
      </c>
      <c r="L67" s="105">
        <f t="shared" si="43"/>
        <v>7858000</v>
      </c>
      <c r="M67" s="106">
        <f t="shared" si="43"/>
        <v>0</v>
      </c>
      <c r="N67" s="105">
        <f t="shared" si="43"/>
        <v>3851000</v>
      </c>
      <c r="O67" s="106">
        <f t="shared" si="43"/>
        <v>0</v>
      </c>
      <c r="P67" s="105">
        <f t="shared" si="36"/>
        <v>24437000</v>
      </c>
      <c r="Q67" s="106">
        <f t="shared" si="37"/>
        <v>2452394</v>
      </c>
      <c r="R67" s="61">
        <f t="shared" si="38"/>
        <v>-50.992618987019597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88.813374522987459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8.912934762856624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13654000</v>
      </c>
      <c r="C69" s="92">
        <v>-913000</v>
      </c>
      <c r="D69" s="92"/>
      <c r="E69" s="92">
        <f>$B69      +$C69      +$D69</f>
        <v>12741000</v>
      </c>
      <c r="F69" s="93">
        <v>12741000</v>
      </c>
      <c r="G69" s="94">
        <v>12741000</v>
      </c>
      <c r="H69" s="93">
        <v>807000</v>
      </c>
      <c r="I69" s="94"/>
      <c r="J69" s="93">
        <v>5631000</v>
      </c>
      <c r="K69" s="94"/>
      <c r="L69" s="93">
        <v>2739000</v>
      </c>
      <c r="M69" s="94"/>
      <c r="N69" s="93">
        <v>3564000</v>
      </c>
      <c r="O69" s="94"/>
      <c r="P69" s="93">
        <f>$H69      +$J69      +$L69      +$N69</f>
        <v>12741000</v>
      </c>
      <c r="Q69" s="94">
        <f>$I69      +$K69      +$M69      +$O69</f>
        <v>0</v>
      </c>
      <c r="R69" s="48">
        <f>IF(($L69      =0),0,((($N69      -$L69      )/$L69      )*100))</f>
        <v>30.120481927710845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13654000</v>
      </c>
      <c r="C71" s="101">
        <f>SUM(C69:C70)</f>
        <v>-913000</v>
      </c>
      <c r="D71" s="101"/>
      <c r="E71" s="101">
        <f>$B71      +$C71      +$D71</f>
        <v>12741000</v>
      </c>
      <c r="F71" s="102">
        <f t="shared" ref="F71:O71" si="44">SUM(F69:F70)</f>
        <v>12741000</v>
      </c>
      <c r="G71" s="103">
        <f t="shared" si="44"/>
        <v>12741000</v>
      </c>
      <c r="H71" s="102">
        <f t="shared" si="44"/>
        <v>807000</v>
      </c>
      <c r="I71" s="103">
        <f t="shared" si="44"/>
        <v>0</v>
      </c>
      <c r="J71" s="102">
        <f t="shared" si="44"/>
        <v>5631000</v>
      </c>
      <c r="K71" s="103">
        <f t="shared" si="44"/>
        <v>0</v>
      </c>
      <c r="L71" s="102">
        <f t="shared" si="44"/>
        <v>2739000</v>
      </c>
      <c r="M71" s="103">
        <f t="shared" si="44"/>
        <v>0</v>
      </c>
      <c r="N71" s="102">
        <f t="shared" si="44"/>
        <v>3564000</v>
      </c>
      <c r="O71" s="103">
        <f t="shared" si="44"/>
        <v>0</v>
      </c>
      <c r="P71" s="102">
        <f>$H71      +$J71      +$L71      +$N71</f>
        <v>12741000</v>
      </c>
      <c r="Q71" s="103">
        <f>$I71      +$K71      +$M71      +$O71</f>
        <v>0</v>
      </c>
      <c r="R71" s="57">
        <f>IF(($L71      =0),0,((($N71      -$L71      )/$L71      )*100))</f>
        <v>30.120481927710845</v>
      </c>
      <c r="S71" s="58">
        <f>IF(($M71      =0),0,((($O71      -$M71      )/$M71      )*100))</f>
        <v>0</v>
      </c>
      <c r="T71" s="57">
        <f>IF(($E69      =0),0,(($P69      /$E69      )*100))</f>
        <v>100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13654000</v>
      </c>
      <c r="C72" s="104">
        <f>SUM(C69:C70)</f>
        <v>-913000</v>
      </c>
      <c r="D72" s="104"/>
      <c r="E72" s="104">
        <f>$B72      +$C72      +$D72</f>
        <v>12741000</v>
      </c>
      <c r="F72" s="105">
        <f t="shared" ref="F72:O72" si="45">SUM(F69:F70)</f>
        <v>12741000</v>
      </c>
      <c r="G72" s="106">
        <f t="shared" si="45"/>
        <v>12741000</v>
      </c>
      <c r="H72" s="105">
        <f t="shared" si="45"/>
        <v>807000</v>
      </c>
      <c r="I72" s="106">
        <f t="shared" si="45"/>
        <v>0</v>
      </c>
      <c r="J72" s="105">
        <f t="shared" si="45"/>
        <v>5631000</v>
      </c>
      <c r="K72" s="106">
        <f t="shared" si="45"/>
        <v>0</v>
      </c>
      <c r="L72" s="105">
        <f t="shared" si="45"/>
        <v>2739000</v>
      </c>
      <c r="M72" s="106">
        <f t="shared" si="45"/>
        <v>0</v>
      </c>
      <c r="N72" s="105">
        <f t="shared" si="45"/>
        <v>3564000</v>
      </c>
      <c r="O72" s="106">
        <f t="shared" si="45"/>
        <v>0</v>
      </c>
      <c r="P72" s="105">
        <f>$H72      +$J72      +$L72      +$N72</f>
        <v>12741000</v>
      </c>
      <c r="Q72" s="106">
        <f>$I72      +$K72      +$M72      +$O72</f>
        <v>0</v>
      </c>
      <c r="R72" s="61">
        <f>IF(($L72      =0),0,((($N72      -$L72      )/$L72      )*100))</f>
        <v>30.120481927710845</v>
      </c>
      <c r="S72" s="62">
        <f>IF(($M72      =0),0,((($O72      -$M72      )/$M72      )*100))</f>
        <v>0</v>
      </c>
      <c r="T72" s="61">
        <f>IF(($E69      =0),0,(($P69      /$E69      )*100))</f>
        <v>100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41954000</v>
      </c>
      <c r="C73" s="104">
        <f>SUM(C9:C14,C17:C23,C26:C29,C32,C35:C39,C42:C52,C55:C58,C61:C65,C69:C70)</f>
        <v>-1698000</v>
      </c>
      <c r="D73" s="104"/>
      <c r="E73" s="104">
        <f>$B73      +$C73      +$D73</f>
        <v>40256000</v>
      </c>
      <c r="F73" s="105">
        <f t="shared" ref="F73:O73" si="46">SUM(F9:F14,F17:F23,F26:F29,F32,F35:F39,F42:F52,F55:F58,F61:F65,F69:F70)</f>
        <v>40256000</v>
      </c>
      <c r="G73" s="106">
        <f t="shared" si="46"/>
        <v>40256000</v>
      </c>
      <c r="H73" s="105">
        <f t="shared" si="46"/>
        <v>9212000</v>
      </c>
      <c r="I73" s="106">
        <f t="shared" si="46"/>
        <v>0</v>
      </c>
      <c r="J73" s="105">
        <f t="shared" si="46"/>
        <v>9954000</v>
      </c>
      <c r="K73" s="106">
        <f t="shared" si="46"/>
        <v>2452394</v>
      </c>
      <c r="L73" s="105">
        <f t="shared" si="46"/>
        <v>10597000</v>
      </c>
      <c r="M73" s="106">
        <f t="shared" si="46"/>
        <v>0</v>
      </c>
      <c r="N73" s="105">
        <f t="shared" si="46"/>
        <v>7415000</v>
      </c>
      <c r="O73" s="106">
        <f t="shared" si="46"/>
        <v>0</v>
      </c>
      <c r="P73" s="105">
        <f>$H73      +$J73      +$L73      +$N73</f>
        <v>37178000</v>
      </c>
      <c r="Q73" s="106">
        <f>$I73      +$K73      +$M73      +$O73</f>
        <v>2452394</v>
      </c>
      <c r="R73" s="61">
        <f>IF(($L73      =0),0,((($N73      -$L73      )/$L73      )*100))</f>
        <v>-30.027366235727094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92.353934817170114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6.0919962241653423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uR+hID9eGh6uGlvJODJXZMPImkBoH0hsFZfXSL5+0ULZy3Uhz9XI+02hLQHmYaB+XN6a5LFmnusDAgcNb9B8w==" saltValue="RmRwtXz9h9Df6wQJBaKc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>
        <v>58253</v>
      </c>
      <c r="J10" s="93"/>
      <c r="K10" s="94">
        <v>96082</v>
      </c>
      <c r="L10" s="93"/>
      <c r="M10" s="94">
        <v>732422</v>
      </c>
      <c r="N10" s="93"/>
      <c r="O10" s="94">
        <v>208538</v>
      </c>
      <c r="P10" s="93">
        <f t="shared" ref="P10:P15" si="1">$H10      +$J10      +$L10      +$N10</f>
        <v>0</v>
      </c>
      <c r="Q10" s="94">
        <f t="shared" ref="Q10:Q15" si="2">$I10      +$K10      +$M10      +$O10</f>
        <v>1095295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-71.527616592620106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38.431403508771929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58253</v>
      </c>
      <c r="J15" s="96">
        <f t="shared" si="7"/>
        <v>0</v>
      </c>
      <c r="K15" s="97">
        <f t="shared" si="7"/>
        <v>96082</v>
      </c>
      <c r="L15" s="96">
        <f t="shared" si="7"/>
        <v>0</v>
      </c>
      <c r="M15" s="97">
        <f t="shared" si="7"/>
        <v>732422</v>
      </c>
      <c r="N15" s="96">
        <f t="shared" si="7"/>
        <v>0</v>
      </c>
      <c r="O15" s="97">
        <f t="shared" si="7"/>
        <v>208538</v>
      </c>
      <c r="P15" s="96">
        <f t="shared" si="1"/>
        <v>0</v>
      </c>
      <c r="Q15" s="97">
        <f t="shared" si="2"/>
        <v>1095295</v>
      </c>
      <c r="R15" s="52">
        <f t="shared" si="3"/>
        <v>0</v>
      </c>
      <c r="S15" s="53">
        <f t="shared" si="4"/>
        <v>-71.527616592620106</v>
      </c>
      <c r="T15" s="52">
        <f>IF((SUM($E9:$E13))=0,0,(P15/(SUM($E9:$E13))*100))</f>
        <v>0</v>
      </c>
      <c r="U15" s="54">
        <f>IF((SUM($E9:$E13))=0,0,(Q15/(SUM($E9:$E13))*100))</f>
        <v>38.431403508771929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-284000</v>
      </c>
      <c r="D32" s="92"/>
      <c r="E32" s="92">
        <f>$B32      +$C32      +$D32</f>
        <v>666000</v>
      </c>
      <c r="F32" s="93">
        <v>666000</v>
      </c>
      <c r="G32" s="94">
        <v>666000</v>
      </c>
      <c r="H32" s="93"/>
      <c r="I32" s="94">
        <v>14179</v>
      </c>
      <c r="J32" s="93"/>
      <c r="K32" s="94">
        <v>88423</v>
      </c>
      <c r="L32" s="93"/>
      <c r="M32" s="94">
        <v>105099</v>
      </c>
      <c r="N32" s="93"/>
      <c r="O32" s="94">
        <v>94718</v>
      </c>
      <c r="P32" s="93">
        <f>$H32      +$J32      +$L32      +$N32</f>
        <v>0</v>
      </c>
      <c r="Q32" s="94">
        <f>$I32      +$K32      +$M32      +$O32</f>
        <v>302419</v>
      </c>
      <c r="R32" s="48">
        <f>IF(($L32      =0),0,((($N32      -$L32      )/$L32      )*100))</f>
        <v>0</v>
      </c>
      <c r="S32" s="49">
        <f>IF(($M32      =0),0,((($O32      -$M32      )/$M32      )*100))</f>
        <v>-9.877353733146844</v>
      </c>
      <c r="T32" s="48">
        <f>IF(($E32      =0),0,(($P32      /$E32      )*100))</f>
        <v>0</v>
      </c>
      <c r="U32" s="50">
        <f>IF(($E32      =0),0,(($Q32      /$E32      )*100))</f>
        <v>45.408258258258257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-284000</v>
      </c>
      <c r="D33" s="95"/>
      <c r="E33" s="95">
        <f>$B33      +$C33      +$D33</f>
        <v>666000</v>
      </c>
      <c r="F33" s="96">
        <f t="shared" ref="F33:O33" si="17">F32</f>
        <v>666000</v>
      </c>
      <c r="G33" s="97">
        <f t="shared" si="17"/>
        <v>666000</v>
      </c>
      <c r="H33" s="96">
        <f t="shared" si="17"/>
        <v>0</v>
      </c>
      <c r="I33" s="97">
        <f t="shared" si="17"/>
        <v>14179</v>
      </c>
      <c r="J33" s="96">
        <f t="shared" si="17"/>
        <v>0</v>
      </c>
      <c r="K33" s="97">
        <f t="shared" si="17"/>
        <v>88423</v>
      </c>
      <c r="L33" s="96">
        <f t="shared" si="17"/>
        <v>0</v>
      </c>
      <c r="M33" s="97">
        <f t="shared" si="17"/>
        <v>105099</v>
      </c>
      <c r="N33" s="96">
        <f t="shared" si="17"/>
        <v>0</v>
      </c>
      <c r="O33" s="97">
        <f t="shared" si="17"/>
        <v>94718</v>
      </c>
      <c r="P33" s="96">
        <f>$H33      +$J33      +$L33      +$N33</f>
        <v>0</v>
      </c>
      <c r="Q33" s="97">
        <f>$I33      +$K33      +$M33      +$O33</f>
        <v>302419</v>
      </c>
      <c r="R33" s="52">
        <f>IF(($L33      =0),0,((($N33      -$L33      )/$L33      )*100))</f>
        <v>0</v>
      </c>
      <c r="S33" s="53">
        <f>IF(($M33      =0),0,((($O33      -$M33      )/$M33      )*100))</f>
        <v>-9.877353733146844</v>
      </c>
      <c r="T33" s="52">
        <f>IF($E33   =0,0,($P33   /$E33   )*100)</f>
        <v>0</v>
      </c>
      <c r="U33" s="54">
        <f>IF($E33   =0,0,($Q33   /$E33   )*100)</f>
        <v>45.408258258258257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3800000</v>
      </c>
      <c r="C67" s="104">
        <f>SUM(C9:C14,C17:C23,C26:C29,C32,C35:C39,C42:C52,C55:C58,C61:C65)</f>
        <v>-284000</v>
      </c>
      <c r="D67" s="104"/>
      <c r="E67" s="104">
        <f t="shared" si="35"/>
        <v>3516000</v>
      </c>
      <c r="F67" s="105">
        <f t="shared" ref="F67:O67" si="43">SUM(F9:F14,F17:F23,F26:F29,F32,F35:F39,F42:F52,F55:F58,F61:F65)</f>
        <v>3516000</v>
      </c>
      <c r="G67" s="106">
        <f t="shared" si="43"/>
        <v>3516000</v>
      </c>
      <c r="H67" s="105">
        <f t="shared" si="43"/>
        <v>0</v>
      </c>
      <c r="I67" s="106">
        <f t="shared" si="43"/>
        <v>72432</v>
      </c>
      <c r="J67" s="105">
        <f t="shared" si="43"/>
        <v>0</v>
      </c>
      <c r="K67" s="106">
        <f t="shared" si="43"/>
        <v>184505</v>
      </c>
      <c r="L67" s="105">
        <f t="shared" si="43"/>
        <v>0</v>
      </c>
      <c r="M67" s="106">
        <f t="shared" si="43"/>
        <v>837521</v>
      </c>
      <c r="N67" s="105">
        <f t="shared" si="43"/>
        <v>0</v>
      </c>
      <c r="O67" s="106">
        <f t="shared" si="43"/>
        <v>303256</v>
      </c>
      <c r="P67" s="105">
        <f t="shared" si="36"/>
        <v>0</v>
      </c>
      <c r="Q67" s="106">
        <f t="shared" si="37"/>
        <v>1397714</v>
      </c>
      <c r="R67" s="61">
        <f t="shared" si="38"/>
        <v>0</v>
      </c>
      <c r="S67" s="62">
        <f t="shared" si="39"/>
        <v>-63.791236279448512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39.752957906712169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8673000</v>
      </c>
      <c r="C69" s="92">
        <v>-2254000</v>
      </c>
      <c r="D69" s="92"/>
      <c r="E69" s="92">
        <f>$B69      +$C69      +$D69</f>
        <v>6419000</v>
      </c>
      <c r="F69" s="93">
        <v>6419000</v>
      </c>
      <c r="G69" s="94">
        <v>6419000</v>
      </c>
      <c r="H69" s="93"/>
      <c r="I69" s="94"/>
      <c r="J69" s="93"/>
      <c r="K69" s="94">
        <v>826990</v>
      </c>
      <c r="L69" s="93">
        <v>4904000</v>
      </c>
      <c r="M69" s="94">
        <v>2544761</v>
      </c>
      <c r="N69" s="93">
        <v>1515000</v>
      </c>
      <c r="O69" s="94"/>
      <c r="P69" s="93">
        <f>$H69      +$J69      +$L69      +$N69</f>
        <v>6419000</v>
      </c>
      <c r="Q69" s="94">
        <f>$I69      +$K69      +$M69      +$O69</f>
        <v>3371751</v>
      </c>
      <c r="R69" s="48">
        <f>IF(($L69      =0),0,((($N69      -$L69      )/$L69      )*100))</f>
        <v>-69.106851549755305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52.527667861037543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8673000</v>
      </c>
      <c r="C71" s="101">
        <f>SUM(C69:C70)</f>
        <v>-2254000</v>
      </c>
      <c r="D71" s="101"/>
      <c r="E71" s="101">
        <f>$B71      +$C71      +$D71</f>
        <v>6419000</v>
      </c>
      <c r="F71" s="102">
        <f t="shared" ref="F71:O71" si="44">SUM(F69:F70)</f>
        <v>6419000</v>
      </c>
      <c r="G71" s="103">
        <f t="shared" si="44"/>
        <v>6419000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826990</v>
      </c>
      <c r="L71" s="102">
        <f t="shared" si="44"/>
        <v>4904000</v>
      </c>
      <c r="M71" s="103">
        <f t="shared" si="44"/>
        <v>2544761</v>
      </c>
      <c r="N71" s="102">
        <f t="shared" si="44"/>
        <v>1515000</v>
      </c>
      <c r="O71" s="103">
        <f t="shared" si="44"/>
        <v>0</v>
      </c>
      <c r="P71" s="102">
        <f>$H71      +$J71      +$L71      +$N71</f>
        <v>6419000</v>
      </c>
      <c r="Q71" s="103">
        <f>$I71      +$K71      +$M71      +$O71</f>
        <v>3371751</v>
      </c>
      <c r="R71" s="57">
        <f>IF(($L71      =0),0,((($N71      -$L71      )/$L71      )*100))</f>
        <v>-69.106851549755305</v>
      </c>
      <c r="S71" s="58">
        <f>IF(($M71      =0),0,((($O71      -$M71      )/$M71      )*100))</f>
        <v>-100</v>
      </c>
      <c r="T71" s="57">
        <f>IF(($E69      =0),0,(($P69      /$E69      )*100))</f>
        <v>100</v>
      </c>
      <c r="U71" s="59">
        <f>IF($E69   =0,0,($Q69   /$E69 )*100)</f>
        <v>52.527667861037543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8673000</v>
      </c>
      <c r="C72" s="104">
        <f>SUM(C69:C70)</f>
        <v>-2254000</v>
      </c>
      <c r="D72" s="104"/>
      <c r="E72" s="104">
        <f>$B72      +$C72      +$D72</f>
        <v>6419000</v>
      </c>
      <c r="F72" s="105">
        <f t="shared" ref="F72:O72" si="45">SUM(F69:F70)</f>
        <v>6419000</v>
      </c>
      <c r="G72" s="106">
        <f t="shared" si="45"/>
        <v>6419000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826990</v>
      </c>
      <c r="L72" s="105">
        <f t="shared" si="45"/>
        <v>4904000</v>
      </c>
      <c r="M72" s="106">
        <f t="shared" si="45"/>
        <v>2544761</v>
      </c>
      <c r="N72" s="105">
        <f t="shared" si="45"/>
        <v>1515000</v>
      </c>
      <c r="O72" s="106">
        <f t="shared" si="45"/>
        <v>0</v>
      </c>
      <c r="P72" s="105">
        <f>$H72      +$J72      +$L72      +$N72</f>
        <v>6419000</v>
      </c>
      <c r="Q72" s="106">
        <f>$I72      +$K72      +$M72      +$O72</f>
        <v>3371751</v>
      </c>
      <c r="R72" s="61">
        <f>IF(($L72      =0),0,((($N72      -$L72      )/$L72      )*100))</f>
        <v>-69.106851549755305</v>
      </c>
      <c r="S72" s="62">
        <f>IF(($M72      =0),0,((($O72      -$M72      )/$M72      )*100))</f>
        <v>-100</v>
      </c>
      <c r="T72" s="61">
        <f>IF(($E69      =0),0,(($P69      /$E69      )*100))</f>
        <v>100</v>
      </c>
      <c r="U72" s="65">
        <f>IF($E69   =0,0,($Q69   /$E69 )*100)</f>
        <v>52.527667861037543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12473000</v>
      </c>
      <c r="C73" s="104">
        <f>SUM(C9:C14,C17:C23,C26:C29,C32,C35:C39,C42:C52,C55:C58,C61:C65,C69:C70)</f>
        <v>-2538000</v>
      </c>
      <c r="D73" s="104"/>
      <c r="E73" s="104">
        <f>$B73      +$C73      +$D73</f>
        <v>9935000</v>
      </c>
      <c r="F73" s="105">
        <f t="shared" ref="F73:O73" si="46">SUM(F9:F14,F17:F23,F26:F29,F32,F35:F39,F42:F52,F55:F58,F61:F65,F69:F70)</f>
        <v>9935000</v>
      </c>
      <c r="G73" s="106">
        <f t="shared" si="46"/>
        <v>9935000</v>
      </c>
      <c r="H73" s="105">
        <f t="shared" si="46"/>
        <v>0</v>
      </c>
      <c r="I73" s="106">
        <f t="shared" si="46"/>
        <v>72432</v>
      </c>
      <c r="J73" s="105">
        <f t="shared" si="46"/>
        <v>0</v>
      </c>
      <c r="K73" s="106">
        <f t="shared" si="46"/>
        <v>1011495</v>
      </c>
      <c r="L73" s="105">
        <f t="shared" si="46"/>
        <v>4904000</v>
      </c>
      <c r="M73" s="106">
        <f t="shared" si="46"/>
        <v>3382282</v>
      </c>
      <c r="N73" s="105">
        <f t="shared" si="46"/>
        <v>1515000</v>
      </c>
      <c r="O73" s="106">
        <f t="shared" si="46"/>
        <v>303256</v>
      </c>
      <c r="P73" s="105">
        <f>$H73      +$J73      +$L73      +$N73</f>
        <v>6419000</v>
      </c>
      <c r="Q73" s="106">
        <f>$I73      +$K73      +$M73      +$O73</f>
        <v>4769465</v>
      </c>
      <c r="R73" s="61">
        <f>IF(($L73      =0),0,((($N73      -$L73      )/$L73      )*100))</f>
        <v>-69.106851549755305</v>
      </c>
      <c r="S73" s="62">
        <f>IF(($M73      =0),0,((($O73      -$M73      )/$M73      )*100))</f>
        <v>-91.03398238230875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64.609964771011576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48.006693507800705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+gk1zRF1wZbOkW3ZNsQ7WPsUL2syozVGYbBV6sJ4I68hWH+yMD3WG9QKUB21fFg75J2q5Gfu+WjdZho7uZ/aw==" saltValue="8Be031Yj/7YGWe/62VwaV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783000</v>
      </c>
      <c r="I10" s="94"/>
      <c r="J10" s="93">
        <v>722000</v>
      </c>
      <c r="K10" s="94"/>
      <c r="L10" s="93">
        <v>291000</v>
      </c>
      <c r="M10" s="94"/>
      <c r="N10" s="93">
        <v>759000</v>
      </c>
      <c r="O10" s="94"/>
      <c r="P10" s="93">
        <f t="shared" ref="P10:P15" si="1">$H10      +$J10      +$L10      +$N10</f>
        <v>2555000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160.82474226804123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82.41935483870968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783000</v>
      </c>
      <c r="I15" s="97">
        <f t="shared" si="7"/>
        <v>0</v>
      </c>
      <c r="J15" s="96">
        <f t="shared" si="7"/>
        <v>722000</v>
      </c>
      <c r="K15" s="97">
        <f t="shared" si="7"/>
        <v>0</v>
      </c>
      <c r="L15" s="96">
        <f t="shared" si="7"/>
        <v>291000</v>
      </c>
      <c r="M15" s="97">
        <f t="shared" si="7"/>
        <v>0</v>
      </c>
      <c r="N15" s="96">
        <f t="shared" si="7"/>
        <v>759000</v>
      </c>
      <c r="O15" s="97">
        <f t="shared" si="7"/>
        <v>0</v>
      </c>
      <c r="P15" s="96">
        <f t="shared" si="1"/>
        <v>2555000</v>
      </c>
      <c r="Q15" s="97">
        <f t="shared" si="2"/>
        <v>0</v>
      </c>
      <c r="R15" s="52">
        <f t="shared" si="3"/>
        <v>160.82474226804123</v>
      </c>
      <c r="S15" s="53">
        <f t="shared" si="4"/>
        <v>0</v>
      </c>
      <c r="T15" s="52">
        <f>IF((SUM($E9:$E13))=0,0,(P15/(SUM($E9:$E13))*100))</f>
        <v>82.41935483870968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3772000</v>
      </c>
      <c r="C36" s="92">
        <v>1570000</v>
      </c>
      <c r="D36" s="92"/>
      <c r="E36" s="92">
        <f t="shared" si="18"/>
        <v>5342000</v>
      </c>
      <c r="F36" s="93">
        <v>5342000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3772000</v>
      </c>
      <c r="C40" s="95">
        <f>SUM(C35:C39)</f>
        <v>1570000</v>
      </c>
      <c r="D40" s="95"/>
      <c r="E40" s="95">
        <f t="shared" si="18"/>
        <v>5342000</v>
      </c>
      <c r="F40" s="96">
        <f t="shared" ref="F40:O40" si="25">SUM(F35:F39)</f>
        <v>5342000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9000000</v>
      </c>
      <c r="C52" s="92"/>
      <c r="D52" s="92"/>
      <c r="E52" s="92">
        <f t="shared" si="26"/>
        <v>9000000</v>
      </c>
      <c r="F52" s="93">
        <v>9000000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9000000</v>
      </c>
      <c r="C53" s="95">
        <f>SUM(C42:C52)</f>
        <v>0</v>
      </c>
      <c r="D53" s="95"/>
      <c r="E53" s="95">
        <f t="shared" si="26"/>
        <v>9000000</v>
      </c>
      <c r="F53" s="96">
        <f t="shared" ref="F53:O53" si="33">SUM(F42:F52)</f>
        <v>9000000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15872000</v>
      </c>
      <c r="C67" s="104">
        <f>SUM(C9:C14,C17:C23,C26:C29,C32,C35:C39,C42:C52,C55:C58,C61:C65)</f>
        <v>1570000</v>
      </c>
      <c r="D67" s="104"/>
      <c r="E67" s="104">
        <f t="shared" si="35"/>
        <v>17442000</v>
      </c>
      <c r="F67" s="105">
        <f t="shared" ref="F67:O67" si="43">SUM(F9:F14,F17:F23,F26:F29,F32,F35:F39,F42:F52,F55:F58,F61:F65)</f>
        <v>17442000</v>
      </c>
      <c r="G67" s="106">
        <f t="shared" si="43"/>
        <v>3100000</v>
      </c>
      <c r="H67" s="105">
        <f t="shared" si="43"/>
        <v>783000</v>
      </c>
      <c r="I67" s="106">
        <f t="shared" si="43"/>
        <v>0</v>
      </c>
      <c r="J67" s="105">
        <f t="shared" si="43"/>
        <v>722000</v>
      </c>
      <c r="K67" s="106">
        <f t="shared" si="43"/>
        <v>0</v>
      </c>
      <c r="L67" s="105">
        <f t="shared" si="43"/>
        <v>291000</v>
      </c>
      <c r="M67" s="106">
        <f t="shared" si="43"/>
        <v>0</v>
      </c>
      <c r="N67" s="105">
        <f t="shared" si="43"/>
        <v>759000</v>
      </c>
      <c r="O67" s="106">
        <f t="shared" si="43"/>
        <v>0</v>
      </c>
      <c r="P67" s="105">
        <f t="shared" si="36"/>
        <v>2555000</v>
      </c>
      <c r="Q67" s="106">
        <f t="shared" si="37"/>
        <v>0</v>
      </c>
      <c r="R67" s="61">
        <f t="shared" si="38"/>
        <v>160.82474226804123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82.41935483870968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7998000</v>
      </c>
      <c r="C69" s="92">
        <v>11466000</v>
      </c>
      <c r="D69" s="92"/>
      <c r="E69" s="92">
        <f>$B69      +$C69      +$D69</f>
        <v>19464000</v>
      </c>
      <c r="F69" s="93">
        <v>19464000</v>
      </c>
      <c r="G69" s="94">
        <v>19464000</v>
      </c>
      <c r="H69" s="93">
        <v>1861000</v>
      </c>
      <c r="I69" s="94"/>
      <c r="J69" s="93">
        <v>4969000</v>
      </c>
      <c r="K69" s="94"/>
      <c r="L69" s="93">
        <v>121000</v>
      </c>
      <c r="M69" s="94"/>
      <c r="N69" s="93">
        <v>12512000</v>
      </c>
      <c r="O69" s="94"/>
      <c r="P69" s="93">
        <f>$H69      +$J69      +$L69      +$N69</f>
        <v>19463000</v>
      </c>
      <c r="Q69" s="94">
        <f>$I69      +$K69      +$M69      +$O69</f>
        <v>0</v>
      </c>
      <c r="R69" s="48">
        <f>IF(($L69      =0),0,((($N69      -$L69      )/$L69      )*100))</f>
        <v>10240.495867768595</v>
      </c>
      <c r="S69" s="49">
        <f>IF(($M69      =0),0,((($O69      -$M69      )/$M69      )*100))</f>
        <v>0</v>
      </c>
      <c r="T69" s="48">
        <f>IF(($E69      =0),0,(($P69      /$E69      )*100))</f>
        <v>99.994862309905457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7998000</v>
      </c>
      <c r="C71" s="101">
        <f>SUM(C69:C70)</f>
        <v>11466000</v>
      </c>
      <c r="D71" s="101"/>
      <c r="E71" s="101">
        <f>$B71      +$C71      +$D71</f>
        <v>19464000</v>
      </c>
      <c r="F71" s="102">
        <f t="shared" ref="F71:O71" si="44">SUM(F69:F70)</f>
        <v>19464000</v>
      </c>
      <c r="G71" s="103">
        <f t="shared" si="44"/>
        <v>19464000</v>
      </c>
      <c r="H71" s="102">
        <f t="shared" si="44"/>
        <v>1861000</v>
      </c>
      <c r="I71" s="103">
        <f t="shared" si="44"/>
        <v>0</v>
      </c>
      <c r="J71" s="102">
        <f t="shared" si="44"/>
        <v>4969000</v>
      </c>
      <c r="K71" s="103">
        <f t="shared" si="44"/>
        <v>0</v>
      </c>
      <c r="L71" s="102">
        <f t="shared" si="44"/>
        <v>121000</v>
      </c>
      <c r="M71" s="103">
        <f t="shared" si="44"/>
        <v>0</v>
      </c>
      <c r="N71" s="102">
        <f t="shared" si="44"/>
        <v>12512000</v>
      </c>
      <c r="O71" s="103">
        <f t="shared" si="44"/>
        <v>0</v>
      </c>
      <c r="P71" s="102">
        <f>$H71      +$J71      +$L71      +$N71</f>
        <v>19463000</v>
      </c>
      <c r="Q71" s="103">
        <f>$I71      +$K71      +$M71      +$O71</f>
        <v>0</v>
      </c>
      <c r="R71" s="57">
        <f>IF(($L71      =0),0,((($N71      -$L71      )/$L71      )*100))</f>
        <v>10240.495867768595</v>
      </c>
      <c r="S71" s="58">
        <f>IF(($M71      =0),0,((($O71      -$M71      )/$M71      )*100))</f>
        <v>0</v>
      </c>
      <c r="T71" s="57">
        <f>IF(($E69      =0),0,(($P69      /$E69      )*100))</f>
        <v>99.994862309905457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7998000</v>
      </c>
      <c r="C72" s="104">
        <f>SUM(C69:C70)</f>
        <v>11466000</v>
      </c>
      <c r="D72" s="104"/>
      <c r="E72" s="104">
        <f>$B72      +$C72      +$D72</f>
        <v>19464000</v>
      </c>
      <c r="F72" s="105">
        <f t="shared" ref="F72:O72" si="45">SUM(F69:F70)</f>
        <v>19464000</v>
      </c>
      <c r="G72" s="106">
        <f t="shared" si="45"/>
        <v>19464000</v>
      </c>
      <c r="H72" s="105">
        <f t="shared" si="45"/>
        <v>1861000</v>
      </c>
      <c r="I72" s="106">
        <f t="shared" si="45"/>
        <v>0</v>
      </c>
      <c r="J72" s="105">
        <f t="shared" si="45"/>
        <v>4969000</v>
      </c>
      <c r="K72" s="106">
        <f t="shared" si="45"/>
        <v>0</v>
      </c>
      <c r="L72" s="105">
        <f t="shared" si="45"/>
        <v>121000</v>
      </c>
      <c r="M72" s="106">
        <f t="shared" si="45"/>
        <v>0</v>
      </c>
      <c r="N72" s="105">
        <f t="shared" si="45"/>
        <v>12512000</v>
      </c>
      <c r="O72" s="106">
        <f t="shared" si="45"/>
        <v>0</v>
      </c>
      <c r="P72" s="105">
        <f>$H72      +$J72      +$L72      +$N72</f>
        <v>19463000</v>
      </c>
      <c r="Q72" s="106">
        <f>$I72      +$K72      +$M72      +$O72</f>
        <v>0</v>
      </c>
      <c r="R72" s="61">
        <f>IF(($L72      =0),0,((($N72      -$L72      )/$L72      )*100))</f>
        <v>10240.495867768595</v>
      </c>
      <c r="S72" s="62">
        <f>IF(($M72      =0),0,((($O72      -$M72      )/$M72      )*100))</f>
        <v>0</v>
      </c>
      <c r="T72" s="61">
        <f>IF(($E69      =0),0,(($P69      /$E69      )*100))</f>
        <v>99.994862309905457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23870000</v>
      </c>
      <c r="C73" s="104">
        <f>SUM(C9:C14,C17:C23,C26:C29,C32,C35:C39,C42:C52,C55:C58,C61:C65,C69:C70)</f>
        <v>13036000</v>
      </c>
      <c r="D73" s="104"/>
      <c r="E73" s="104">
        <f>$B73      +$C73      +$D73</f>
        <v>36906000</v>
      </c>
      <c r="F73" s="105">
        <f t="shared" ref="F73:O73" si="46">SUM(F9:F14,F17:F23,F26:F29,F32,F35:F39,F42:F52,F55:F58,F61:F65,F69:F70)</f>
        <v>36906000</v>
      </c>
      <c r="G73" s="106">
        <f t="shared" si="46"/>
        <v>22564000</v>
      </c>
      <c r="H73" s="105">
        <f t="shared" si="46"/>
        <v>2644000</v>
      </c>
      <c r="I73" s="106">
        <f t="shared" si="46"/>
        <v>0</v>
      </c>
      <c r="J73" s="105">
        <f t="shared" si="46"/>
        <v>5691000</v>
      </c>
      <c r="K73" s="106">
        <f t="shared" si="46"/>
        <v>0</v>
      </c>
      <c r="L73" s="105">
        <f t="shared" si="46"/>
        <v>412000</v>
      </c>
      <c r="M73" s="106">
        <f t="shared" si="46"/>
        <v>0</v>
      </c>
      <c r="N73" s="105">
        <f t="shared" si="46"/>
        <v>13271000</v>
      </c>
      <c r="O73" s="106">
        <f t="shared" si="46"/>
        <v>0</v>
      </c>
      <c r="P73" s="105">
        <f>$H73      +$J73      +$L73      +$N73</f>
        <v>22018000</v>
      </c>
      <c r="Q73" s="106">
        <f>$I73      +$K73      +$M73      +$O73</f>
        <v>0</v>
      </c>
      <c r="R73" s="61">
        <f>IF(($L73      =0),0,((($N73      -$L73      )/$L73      )*100))</f>
        <v>3121.1165048543689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97.580216273710334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oXKxBZiEKzNVaIoUPsmu2C1mXUTccjGfofsrigzD4zliuss7W3isRmixuaUCnaMef+Ama5vAKw0HfSH5ARc/w==" saltValue="EDcjgYC6A8M0hjsYg9Yo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1055000</v>
      </c>
      <c r="I10" s="94"/>
      <c r="J10" s="93">
        <v>979000</v>
      </c>
      <c r="K10" s="94"/>
      <c r="L10" s="93">
        <v>159000</v>
      </c>
      <c r="M10" s="94">
        <v>2677773</v>
      </c>
      <c r="N10" s="93">
        <v>257000</v>
      </c>
      <c r="O10" s="94">
        <v>28750</v>
      </c>
      <c r="P10" s="93">
        <f t="shared" ref="P10:P15" si="1">$H10      +$J10      +$L10      +$N10</f>
        <v>2450000</v>
      </c>
      <c r="Q10" s="94">
        <f t="shared" ref="Q10:Q15" si="2">$I10      +$K10      +$M10      +$O10</f>
        <v>2706523</v>
      </c>
      <c r="R10" s="48">
        <f t="shared" ref="R10:R15" si="3">IF(($L10      =0),0,((($N10      -$L10      )/$L10      )*100))</f>
        <v>61.635220125786162</v>
      </c>
      <c r="S10" s="49">
        <f t="shared" ref="S10:S15" si="4">IF(($M10      =0),0,((($O10      -$M10      )/$M10      )*100))</f>
        <v>-98.926346632070747</v>
      </c>
      <c r="T10" s="48">
        <f t="shared" ref="T10:T14" si="5">IF(($E10      =0),0,(($P10      /$E10      )*100))</f>
        <v>79.032258064516128</v>
      </c>
      <c r="U10" s="50">
        <f t="shared" ref="U10:U14" si="6">IF(($E10      =0),0,(($Q10      /$E10      )*100))</f>
        <v>87.30719354838709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-100000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1055000</v>
      </c>
      <c r="I15" s="97">
        <f t="shared" si="7"/>
        <v>0</v>
      </c>
      <c r="J15" s="96">
        <f t="shared" si="7"/>
        <v>979000</v>
      </c>
      <c r="K15" s="97">
        <f t="shared" si="7"/>
        <v>0</v>
      </c>
      <c r="L15" s="96">
        <f t="shared" si="7"/>
        <v>159000</v>
      </c>
      <c r="M15" s="97">
        <f t="shared" si="7"/>
        <v>2677773</v>
      </c>
      <c r="N15" s="96">
        <f t="shared" si="7"/>
        <v>257000</v>
      </c>
      <c r="O15" s="97">
        <f t="shared" si="7"/>
        <v>28750</v>
      </c>
      <c r="P15" s="96">
        <f t="shared" si="1"/>
        <v>2450000</v>
      </c>
      <c r="Q15" s="97">
        <f t="shared" si="2"/>
        <v>2706523</v>
      </c>
      <c r="R15" s="52">
        <f t="shared" si="3"/>
        <v>61.635220125786162</v>
      </c>
      <c r="S15" s="53">
        <f t="shared" si="4"/>
        <v>-98.926346632070747</v>
      </c>
      <c r="T15" s="52">
        <f>IF((SUM($E9:$E13))=0,0,(P15/(SUM($E9:$E13))*100))</f>
        <v>79.032258064516128</v>
      </c>
      <c r="U15" s="54">
        <f>IF((SUM($E9:$E13))=0,0,(Q15/(SUM($E9:$E13))*100))</f>
        <v>87.30719354838709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11540000</v>
      </c>
      <c r="C51" s="92">
        <v>-3000000</v>
      </c>
      <c r="D51" s="92"/>
      <c r="E51" s="92">
        <f t="shared" si="26"/>
        <v>8540000</v>
      </c>
      <c r="F51" s="93">
        <v>8540000</v>
      </c>
      <c r="G51" s="94">
        <v>8540000</v>
      </c>
      <c r="H51" s="93"/>
      <c r="I51" s="94"/>
      <c r="J51" s="93"/>
      <c r="K51" s="94"/>
      <c r="L51" s="93">
        <v>7463000</v>
      </c>
      <c r="M51" s="94">
        <v>3818154</v>
      </c>
      <c r="N51" s="93"/>
      <c r="O51" s="94"/>
      <c r="P51" s="93">
        <f t="shared" si="27"/>
        <v>7463000</v>
      </c>
      <c r="Q51" s="94">
        <f t="shared" si="28"/>
        <v>3818154</v>
      </c>
      <c r="R51" s="48">
        <f t="shared" si="29"/>
        <v>-100</v>
      </c>
      <c r="S51" s="49">
        <f t="shared" si="30"/>
        <v>-100</v>
      </c>
      <c r="T51" s="48">
        <f t="shared" si="31"/>
        <v>87.388758782201407</v>
      </c>
      <c r="U51" s="50">
        <f t="shared" si="32"/>
        <v>44.709063231850116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11540000</v>
      </c>
      <c r="C53" s="95">
        <f>SUM(C42:C52)</f>
        <v>-3000000</v>
      </c>
      <c r="D53" s="95"/>
      <c r="E53" s="95">
        <f t="shared" si="26"/>
        <v>8540000</v>
      </c>
      <c r="F53" s="96">
        <f t="shared" ref="F53:O53" si="33">SUM(F42:F52)</f>
        <v>8540000</v>
      </c>
      <c r="G53" s="97">
        <f t="shared" si="33"/>
        <v>8540000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7463000</v>
      </c>
      <c r="M53" s="97">
        <f t="shared" si="33"/>
        <v>3818154</v>
      </c>
      <c r="N53" s="96">
        <f t="shared" si="33"/>
        <v>0</v>
      </c>
      <c r="O53" s="97">
        <f t="shared" si="33"/>
        <v>0</v>
      </c>
      <c r="P53" s="96">
        <f t="shared" si="27"/>
        <v>7463000</v>
      </c>
      <c r="Q53" s="97">
        <f t="shared" si="28"/>
        <v>3818154</v>
      </c>
      <c r="R53" s="52">
        <f t="shared" si="29"/>
        <v>-100</v>
      </c>
      <c r="S53" s="53">
        <f t="shared" si="30"/>
        <v>-100</v>
      </c>
      <c r="T53" s="52">
        <f>IF((+$E43+$E45+$E47+$E48+$E51) =0,0,(P53   /(+$E43+$E45+$E47+$E48+$E51) )*100)</f>
        <v>87.388758782201407</v>
      </c>
      <c r="U53" s="54">
        <f>IF((+$E43+$E45+$E47+$E48+$E51) =0,0,(Q53   /(+$E43+$E45+$E47+$E48+$E51) )*100)</f>
        <v>44.709063231850116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14740000</v>
      </c>
      <c r="C67" s="104">
        <f>SUM(C9:C14,C17:C23,C26:C29,C32,C35:C39,C42:C52,C55:C58,C61:C65)</f>
        <v>-3100000</v>
      </c>
      <c r="D67" s="104"/>
      <c r="E67" s="104">
        <f t="shared" si="35"/>
        <v>11640000</v>
      </c>
      <c r="F67" s="105">
        <f t="shared" ref="F67:O67" si="43">SUM(F9:F14,F17:F23,F26:F29,F32,F35:F39,F42:F52,F55:F58,F61:F65)</f>
        <v>11640000</v>
      </c>
      <c r="G67" s="106">
        <f t="shared" si="43"/>
        <v>11640000</v>
      </c>
      <c r="H67" s="105">
        <f t="shared" si="43"/>
        <v>1055000</v>
      </c>
      <c r="I67" s="106">
        <f t="shared" si="43"/>
        <v>0</v>
      </c>
      <c r="J67" s="105">
        <f t="shared" si="43"/>
        <v>979000</v>
      </c>
      <c r="K67" s="106">
        <f t="shared" si="43"/>
        <v>0</v>
      </c>
      <c r="L67" s="105">
        <f t="shared" si="43"/>
        <v>7622000</v>
      </c>
      <c r="M67" s="106">
        <f t="shared" si="43"/>
        <v>6495927</v>
      </c>
      <c r="N67" s="105">
        <f t="shared" si="43"/>
        <v>257000</v>
      </c>
      <c r="O67" s="106">
        <f t="shared" si="43"/>
        <v>28750</v>
      </c>
      <c r="P67" s="105">
        <f t="shared" si="36"/>
        <v>9913000</v>
      </c>
      <c r="Q67" s="106">
        <f t="shared" si="37"/>
        <v>6524677</v>
      </c>
      <c r="R67" s="61">
        <f t="shared" si="38"/>
        <v>-96.628181579637896</v>
      </c>
      <c r="S67" s="62">
        <f t="shared" si="39"/>
        <v>-99.557414977107968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85.163230240549822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56.05392611683849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10379000</v>
      </c>
      <c r="C69" s="92">
        <v>-694000</v>
      </c>
      <c r="D69" s="92"/>
      <c r="E69" s="92">
        <f>$B69      +$C69      +$D69</f>
        <v>9685000</v>
      </c>
      <c r="F69" s="93">
        <v>9685000</v>
      </c>
      <c r="G69" s="94">
        <v>9685000</v>
      </c>
      <c r="H69" s="93">
        <v>1415000</v>
      </c>
      <c r="I69" s="94"/>
      <c r="J69" s="93">
        <v>1322000</v>
      </c>
      <c r="K69" s="94"/>
      <c r="L69" s="93">
        <v>681000</v>
      </c>
      <c r="M69" s="94">
        <v>-1961106</v>
      </c>
      <c r="N69" s="93">
        <v>257000</v>
      </c>
      <c r="O69" s="94"/>
      <c r="P69" s="93">
        <f>$H69      +$J69      +$L69      +$N69</f>
        <v>3675000</v>
      </c>
      <c r="Q69" s="94">
        <f>$I69      +$K69      +$M69      +$O69</f>
        <v>-1961106</v>
      </c>
      <c r="R69" s="48">
        <f>IF(($L69      =0),0,((($N69      -$L69      )/$L69      )*100))</f>
        <v>-62.261380323054325</v>
      </c>
      <c r="S69" s="49">
        <f>IF(($M69      =0),0,((($O69      -$M69      )/$M69      )*100))</f>
        <v>-100</v>
      </c>
      <c r="T69" s="48">
        <f>IF(($E69      =0),0,(($P69      /$E69      )*100))</f>
        <v>37.945276200309756</v>
      </c>
      <c r="U69" s="50">
        <f>IF(($E69      =0),0,(($Q69      /$E69      )*100))</f>
        <v>-20.248900361383583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10379000</v>
      </c>
      <c r="C71" s="101">
        <f>SUM(C69:C70)</f>
        <v>-694000</v>
      </c>
      <c r="D71" s="101"/>
      <c r="E71" s="101">
        <f>$B71      +$C71      +$D71</f>
        <v>9685000</v>
      </c>
      <c r="F71" s="102">
        <f t="shared" ref="F71:O71" si="44">SUM(F69:F70)</f>
        <v>9685000</v>
      </c>
      <c r="G71" s="103">
        <f t="shared" si="44"/>
        <v>9685000</v>
      </c>
      <c r="H71" s="102">
        <f t="shared" si="44"/>
        <v>1415000</v>
      </c>
      <c r="I71" s="103">
        <f t="shared" si="44"/>
        <v>0</v>
      </c>
      <c r="J71" s="102">
        <f t="shared" si="44"/>
        <v>1322000</v>
      </c>
      <c r="K71" s="103">
        <f t="shared" si="44"/>
        <v>0</v>
      </c>
      <c r="L71" s="102">
        <f t="shared" si="44"/>
        <v>681000</v>
      </c>
      <c r="M71" s="103">
        <f t="shared" si="44"/>
        <v>-1961106</v>
      </c>
      <c r="N71" s="102">
        <f t="shared" si="44"/>
        <v>257000</v>
      </c>
      <c r="O71" s="103">
        <f t="shared" si="44"/>
        <v>0</v>
      </c>
      <c r="P71" s="102">
        <f>$H71      +$J71      +$L71      +$N71</f>
        <v>3675000</v>
      </c>
      <c r="Q71" s="103">
        <f>$I71      +$K71      +$M71      +$O71</f>
        <v>-1961106</v>
      </c>
      <c r="R71" s="57">
        <f>IF(($L71      =0),0,((($N71      -$L71      )/$L71      )*100))</f>
        <v>-62.261380323054325</v>
      </c>
      <c r="S71" s="58">
        <f>IF(($M71      =0),0,((($O71      -$M71      )/$M71      )*100))</f>
        <v>-100</v>
      </c>
      <c r="T71" s="57">
        <f>IF(($E69      =0),0,(($P69      /$E69      )*100))</f>
        <v>37.945276200309756</v>
      </c>
      <c r="U71" s="59">
        <f>IF($E69   =0,0,($Q69   /$E69 )*100)</f>
        <v>-20.248900361383583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10379000</v>
      </c>
      <c r="C72" s="104">
        <f>SUM(C69:C70)</f>
        <v>-694000</v>
      </c>
      <c r="D72" s="104"/>
      <c r="E72" s="104">
        <f>$B72      +$C72      +$D72</f>
        <v>9685000</v>
      </c>
      <c r="F72" s="105">
        <f t="shared" ref="F72:O72" si="45">SUM(F69:F70)</f>
        <v>9685000</v>
      </c>
      <c r="G72" s="106">
        <f t="shared" si="45"/>
        <v>9685000</v>
      </c>
      <c r="H72" s="105">
        <f t="shared" si="45"/>
        <v>1415000</v>
      </c>
      <c r="I72" s="106">
        <f t="shared" si="45"/>
        <v>0</v>
      </c>
      <c r="J72" s="105">
        <f t="shared" si="45"/>
        <v>1322000</v>
      </c>
      <c r="K72" s="106">
        <f t="shared" si="45"/>
        <v>0</v>
      </c>
      <c r="L72" s="105">
        <f t="shared" si="45"/>
        <v>681000</v>
      </c>
      <c r="M72" s="106">
        <f t="shared" si="45"/>
        <v>-1961106</v>
      </c>
      <c r="N72" s="105">
        <f t="shared" si="45"/>
        <v>257000</v>
      </c>
      <c r="O72" s="106">
        <f t="shared" si="45"/>
        <v>0</v>
      </c>
      <c r="P72" s="105">
        <f>$H72      +$J72      +$L72      +$N72</f>
        <v>3675000</v>
      </c>
      <c r="Q72" s="106">
        <f>$I72      +$K72      +$M72      +$O72</f>
        <v>-1961106</v>
      </c>
      <c r="R72" s="61">
        <f>IF(($L72      =0),0,((($N72      -$L72      )/$L72      )*100))</f>
        <v>-62.261380323054325</v>
      </c>
      <c r="S72" s="62">
        <f>IF(($M72      =0),0,((($O72      -$M72      )/$M72      )*100))</f>
        <v>-100</v>
      </c>
      <c r="T72" s="61">
        <f>IF(($E69      =0),0,(($P69      /$E69      )*100))</f>
        <v>37.945276200309756</v>
      </c>
      <c r="U72" s="65">
        <f>IF($E69   =0,0,($Q69   /$E69 )*100)</f>
        <v>-20.248900361383583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25119000</v>
      </c>
      <c r="C73" s="104">
        <f>SUM(C9:C14,C17:C23,C26:C29,C32,C35:C39,C42:C52,C55:C58,C61:C65,C69:C70)</f>
        <v>-3794000</v>
      </c>
      <c r="D73" s="104"/>
      <c r="E73" s="104">
        <f>$B73      +$C73      +$D73</f>
        <v>21325000</v>
      </c>
      <c r="F73" s="105">
        <f t="shared" ref="F73:O73" si="46">SUM(F9:F14,F17:F23,F26:F29,F32,F35:F39,F42:F52,F55:F58,F61:F65,F69:F70)</f>
        <v>21325000</v>
      </c>
      <c r="G73" s="106">
        <f t="shared" si="46"/>
        <v>21325000</v>
      </c>
      <c r="H73" s="105">
        <f t="shared" si="46"/>
        <v>2470000</v>
      </c>
      <c r="I73" s="106">
        <f t="shared" si="46"/>
        <v>0</v>
      </c>
      <c r="J73" s="105">
        <f t="shared" si="46"/>
        <v>2301000</v>
      </c>
      <c r="K73" s="106">
        <f t="shared" si="46"/>
        <v>0</v>
      </c>
      <c r="L73" s="105">
        <f t="shared" si="46"/>
        <v>8303000</v>
      </c>
      <c r="M73" s="106">
        <f t="shared" si="46"/>
        <v>4534821</v>
      </c>
      <c r="N73" s="105">
        <f t="shared" si="46"/>
        <v>514000</v>
      </c>
      <c r="O73" s="106">
        <f t="shared" si="46"/>
        <v>28750</v>
      </c>
      <c r="P73" s="105">
        <f>$H73      +$J73      +$L73      +$N73</f>
        <v>13588000</v>
      </c>
      <c r="Q73" s="106">
        <f>$I73      +$K73      +$M73      +$O73</f>
        <v>4563571</v>
      </c>
      <c r="R73" s="61">
        <f>IF(($L73      =0),0,((($N73      -$L73      )/$L73      )*100))</f>
        <v>-93.80946645790678</v>
      </c>
      <c r="S73" s="62">
        <f>IF(($M73      =0),0,((($O73      -$M73      )/$M73      )*100))</f>
        <v>-99.366016872551313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63.71864009378664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21.400098475967173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04YXXvm0EkOtqlQ/Gg6jbdbwl60ZYPUPopd1M6vqIaa0zlzcdJSTRtpb8kKY9657eCFn5TnAVNSWdjmXbc8og==" saltValue="F3VIZKCwt0GMRFv9cXWs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462000</v>
      </c>
      <c r="I10" s="94">
        <v>305746</v>
      </c>
      <c r="J10" s="93">
        <v>765000</v>
      </c>
      <c r="K10" s="94">
        <v>163779</v>
      </c>
      <c r="L10" s="93"/>
      <c r="M10" s="94">
        <v>724688</v>
      </c>
      <c r="N10" s="93"/>
      <c r="O10" s="94">
        <v>223012</v>
      </c>
      <c r="P10" s="93">
        <f t="shared" ref="P10:P15" si="1">$H10      +$J10      +$L10      +$N10</f>
        <v>1227000</v>
      </c>
      <c r="Q10" s="94">
        <f t="shared" ref="Q10:Q15" si="2">$I10      +$K10      +$M10      +$O10</f>
        <v>1417225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-69.226480913165389</v>
      </c>
      <c r="T10" s="48">
        <f t="shared" ref="T10:T14" si="5">IF(($E10      =0),0,(($P10      /$E10      )*100))</f>
        <v>39.58064516129032</v>
      </c>
      <c r="U10" s="50">
        <f t="shared" ref="U10:U14" si="6">IF(($E10      =0),0,(($Q10      /$E10      )*100))</f>
        <v>45.716935483870969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462000</v>
      </c>
      <c r="I15" s="97">
        <f t="shared" si="7"/>
        <v>305746</v>
      </c>
      <c r="J15" s="96">
        <f t="shared" si="7"/>
        <v>765000</v>
      </c>
      <c r="K15" s="97">
        <f t="shared" si="7"/>
        <v>163779</v>
      </c>
      <c r="L15" s="96">
        <f t="shared" si="7"/>
        <v>0</v>
      </c>
      <c r="M15" s="97">
        <f t="shared" si="7"/>
        <v>724688</v>
      </c>
      <c r="N15" s="96">
        <f t="shared" si="7"/>
        <v>0</v>
      </c>
      <c r="O15" s="97">
        <f t="shared" si="7"/>
        <v>223012</v>
      </c>
      <c r="P15" s="96">
        <f t="shared" si="1"/>
        <v>1227000</v>
      </c>
      <c r="Q15" s="97">
        <f t="shared" si="2"/>
        <v>1417225</v>
      </c>
      <c r="R15" s="52">
        <f t="shared" si="3"/>
        <v>0</v>
      </c>
      <c r="S15" s="53">
        <f t="shared" si="4"/>
        <v>-69.226480913165389</v>
      </c>
      <c r="T15" s="52">
        <f>IF((SUM($E9:$E13))=0,0,(P15/(SUM($E9:$E13))*100))</f>
        <v>39.58064516129032</v>
      </c>
      <c r="U15" s="54">
        <f>IF((SUM($E9:$E13))=0,0,(Q15/(SUM($E9:$E13))*100))</f>
        <v>45.716935483870969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-285000</v>
      </c>
      <c r="D32" s="92"/>
      <c r="E32" s="92">
        <f>$B32      +$C32      +$D32</f>
        <v>665000</v>
      </c>
      <c r="F32" s="93">
        <v>665000</v>
      </c>
      <c r="G32" s="94">
        <v>665000</v>
      </c>
      <c r="H32" s="93"/>
      <c r="I32" s="94"/>
      <c r="J32" s="93"/>
      <c r="K32" s="94"/>
      <c r="L32" s="93">
        <v>443000</v>
      </c>
      <c r="M32" s="94">
        <v>332831</v>
      </c>
      <c r="N32" s="93">
        <v>222000</v>
      </c>
      <c r="O32" s="94">
        <v>511119</v>
      </c>
      <c r="P32" s="93">
        <f>$H32      +$J32      +$L32      +$N32</f>
        <v>665000</v>
      </c>
      <c r="Q32" s="94">
        <f>$I32      +$K32      +$M32      +$O32</f>
        <v>843950</v>
      </c>
      <c r="R32" s="48">
        <f>IF(($L32      =0),0,((($N32      -$L32      )/$L32      )*100))</f>
        <v>-49.887133182844245</v>
      </c>
      <c r="S32" s="49">
        <f>IF(($M32      =0),0,((($O32      -$M32      )/$M32      )*100))</f>
        <v>53.567125658367154</v>
      </c>
      <c r="T32" s="48">
        <f>IF(($E32      =0),0,(($P32      /$E32      )*100))</f>
        <v>100</v>
      </c>
      <c r="U32" s="50">
        <f>IF(($E32      =0),0,(($Q32      /$E32      )*100))</f>
        <v>126.90977443609022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-285000</v>
      </c>
      <c r="D33" s="95"/>
      <c r="E33" s="95">
        <f>$B33      +$C33      +$D33</f>
        <v>665000</v>
      </c>
      <c r="F33" s="96">
        <f t="shared" ref="F33:O33" si="17">F32</f>
        <v>665000</v>
      </c>
      <c r="G33" s="97">
        <f t="shared" si="17"/>
        <v>665000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443000</v>
      </c>
      <c r="M33" s="97">
        <f t="shared" si="17"/>
        <v>332831</v>
      </c>
      <c r="N33" s="96">
        <f t="shared" si="17"/>
        <v>222000</v>
      </c>
      <c r="O33" s="97">
        <f t="shared" si="17"/>
        <v>511119</v>
      </c>
      <c r="P33" s="96">
        <f>$H33      +$J33      +$L33      +$N33</f>
        <v>665000</v>
      </c>
      <c r="Q33" s="97">
        <f>$I33      +$K33      +$M33      +$O33</f>
        <v>843950</v>
      </c>
      <c r="R33" s="52">
        <f>IF(($L33      =0),0,((($N33      -$L33      )/$L33      )*100))</f>
        <v>-49.887133182844245</v>
      </c>
      <c r="S33" s="53">
        <f>IF(($M33      =0),0,((($O33      -$M33      )/$M33      )*100))</f>
        <v>53.567125658367154</v>
      </c>
      <c r="T33" s="52">
        <f>IF($E33   =0,0,($P33   /$E33   )*100)</f>
        <v>100</v>
      </c>
      <c r="U33" s="54">
        <f>IF($E33   =0,0,($Q33   /$E33   )*100)</f>
        <v>126.90977443609022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1092000</v>
      </c>
      <c r="C36" s="92"/>
      <c r="D36" s="92"/>
      <c r="E36" s="92">
        <f t="shared" si="18"/>
        <v>1092000</v>
      </c>
      <c r="F36" s="93">
        <v>1092000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1092000</v>
      </c>
      <c r="C40" s="95">
        <f>SUM(C35:C39)</f>
        <v>0</v>
      </c>
      <c r="D40" s="95"/>
      <c r="E40" s="95">
        <f t="shared" si="18"/>
        <v>1092000</v>
      </c>
      <c r="F40" s="96">
        <f t="shared" ref="F40:O40" si="25">SUM(F35:F39)</f>
        <v>1092000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>
        <v>4000000</v>
      </c>
      <c r="D51" s="92"/>
      <c r="E51" s="92">
        <f t="shared" si="26"/>
        <v>14000000</v>
      </c>
      <c r="F51" s="93">
        <v>14000000</v>
      </c>
      <c r="G51" s="94">
        <v>14000000</v>
      </c>
      <c r="H51" s="93"/>
      <c r="I51" s="94"/>
      <c r="J51" s="93"/>
      <c r="K51" s="94"/>
      <c r="L51" s="93">
        <v>2852000</v>
      </c>
      <c r="M51" s="94"/>
      <c r="N51" s="93">
        <v>8794000</v>
      </c>
      <c r="O51" s="94"/>
      <c r="P51" s="93">
        <f t="shared" si="27"/>
        <v>11646000</v>
      </c>
      <c r="Q51" s="94">
        <f t="shared" si="28"/>
        <v>0</v>
      </c>
      <c r="R51" s="48">
        <f t="shared" si="29"/>
        <v>208.34502103786815</v>
      </c>
      <c r="S51" s="49">
        <f t="shared" si="30"/>
        <v>0</v>
      </c>
      <c r="T51" s="48">
        <f t="shared" si="31"/>
        <v>83.185714285714283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4000000</v>
      </c>
      <c r="D53" s="95"/>
      <c r="E53" s="95">
        <f t="shared" si="26"/>
        <v>14000000</v>
      </c>
      <c r="F53" s="96">
        <f t="shared" ref="F53:O53" si="33">SUM(F42:F52)</f>
        <v>14000000</v>
      </c>
      <c r="G53" s="97">
        <f t="shared" si="33"/>
        <v>14000000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2852000</v>
      </c>
      <c r="M53" s="97">
        <f t="shared" si="33"/>
        <v>0</v>
      </c>
      <c r="N53" s="96">
        <f t="shared" si="33"/>
        <v>8794000</v>
      </c>
      <c r="O53" s="97">
        <f t="shared" si="33"/>
        <v>0</v>
      </c>
      <c r="P53" s="96">
        <f t="shared" si="27"/>
        <v>11646000</v>
      </c>
      <c r="Q53" s="97">
        <f t="shared" si="28"/>
        <v>0</v>
      </c>
      <c r="R53" s="52">
        <f t="shared" si="29"/>
        <v>208.34502103786815</v>
      </c>
      <c r="S53" s="53">
        <f t="shared" si="30"/>
        <v>0</v>
      </c>
      <c r="T53" s="52">
        <f>IF((+$E43+$E45+$E47+$E48+$E51) =0,0,(P53   /(+$E43+$E45+$E47+$E48+$E51) )*100)</f>
        <v>83.185714285714283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15142000</v>
      </c>
      <c r="C67" s="104">
        <f>SUM(C9:C14,C17:C23,C26:C29,C32,C35:C39,C42:C52,C55:C58,C61:C65)</f>
        <v>3715000</v>
      </c>
      <c r="D67" s="104"/>
      <c r="E67" s="104">
        <f t="shared" si="35"/>
        <v>18857000</v>
      </c>
      <c r="F67" s="105">
        <f t="shared" ref="F67:O67" si="43">SUM(F9:F14,F17:F23,F26:F29,F32,F35:F39,F42:F52,F55:F58,F61:F65)</f>
        <v>18857000</v>
      </c>
      <c r="G67" s="106">
        <f t="shared" si="43"/>
        <v>17765000</v>
      </c>
      <c r="H67" s="105">
        <f t="shared" si="43"/>
        <v>462000</v>
      </c>
      <c r="I67" s="106">
        <f t="shared" si="43"/>
        <v>305746</v>
      </c>
      <c r="J67" s="105">
        <f t="shared" si="43"/>
        <v>765000</v>
      </c>
      <c r="K67" s="106">
        <f t="shared" si="43"/>
        <v>163779</v>
      </c>
      <c r="L67" s="105">
        <f t="shared" si="43"/>
        <v>3295000</v>
      </c>
      <c r="M67" s="106">
        <f t="shared" si="43"/>
        <v>1057519</v>
      </c>
      <c r="N67" s="105">
        <f t="shared" si="43"/>
        <v>9016000</v>
      </c>
      <c r="O67" s="106">
        <f t="shared" si="43"/>
        <v>734131</v>
      </c>
      <c r="P67" s="105">
        <f t="shared" si="36"/>
        <v>13538000</v>
      </c>
      <c r="Q67" s="106">
        <f t="shared" si="37"/>
        <v>2261175</v>
      </c>
      <c r="R67" s="61">
        <f t="shared" si="38"/>
        <v>173.6267071320182</v>
      </c>
      <c r="S67" s="62">
        <f t="shared" si="39"/>
        <v>-30.579876106244903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76.206023079088098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12.728257810301155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18839000</v>
      </c>
      <c r="C69" s="92">
        <v>-1260000</v>
      </c>
      <c r="D69" s="92"/>
      <c r="E69" s="92">
        <f>$B69      +$C69      +$D69</f>
        <v>17579000</v>
      </c>
      <c r="F69" s="93">
        <v>17579000</v>
      </c>
      <c r="G69" s="94">
        <v>17579000</v>
      </c>
      <c r="H69" s="93"/>
      <c r="I69" s="94"/>
      <c r="J69" s="93">
        <v>2695000</v>
      </c>
      <c r="K69" s="94"/>
      <c r="L69" s="93">
        <v>5579000</v>
      </c>
      <c r="M69" s="94"/>
      <c r="N69" s="93">
        <v>174000</v>
      </c>
      <c r="O69" s="94"/>
      <c r="P69" s="93">
        <f>$H69      +$J69      +$L69      +$N69</f>
        <v>8448000</v>
      </c>
      <c r="Q69" s="94">
        <f>$I69      +$K69      +$M69      +$O69</f>
        <v>0</v>
      </c>
      <c r="R69" s="48">
        <f>IF(($L69      =0),0,((($N69      -$L69      )/$L69      )*100))</f>
        <v>-96.88116149847643</v>
      </c>
      <c r="S69" s="49">
        <f>IF(($M69      =0),0,((($O69      -$M69      )/$M69      )*100))</f>
        <v>0</v>
      </c>
      <c r="T69" s="48">
        <f>IF(($E69      =0),0,(($P69      /$E69      )*100))</f>
        <v>48.057341145685193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18839000</v>
      </c>
      <c r="C71" s="101">
        <f>SUM(C69:C70)</f>
        <v>-1260000</v>
      </c>
      <c r="D71" s="101"/>
      <c r="E71" s="101">
        <f>$B71      +$C71      +$D71</f>
        <v>17579000</v>
      </c>
      <c r="F71" s="102">
        <f t="shared" ref="F71:O71" si="44">SUM(F69:F70)</f>
        <v>17579000</v>
      </c>
      <c r="G71" s="103">
        <f t="shared" si="44"/>
        <v>17579000</v>
      </c>
      <c r="H71" s="102">
        <f t="shared" si="44"/>
        <v>0</v>
      </c>
      <c r="I71" s="103">
        <f t="shared" si="44"/>
        <v>0</v>
      </c>
      <c r="J71" s="102">
        <f t="shared" si="44"/>
        <v>2695000</v>
      </c>
      <c r="K71" s="103">
        <f t="shared" si="44"/>
        <v>0</v>
      </c>
      <c r="L71" s="102">
        <f t="shared" si="44"/>
        <v>5579000</v>
      </c>
      <c r="M71" s="103">
        <f t="shared" si="44"/>
        <v>0</v>
      </c>
      <c r="N71" s="102">
        <f t="shared" si="44"/>
        <v>174000</v>
      </c>
      <c r="O71" s="103">
        <f t="shared" si="44"/>
        <v>0</v>
      </c>
      <c r="P71" s="102">
        <f>$H71      +$J71      +$L71      +$N71</f>
        <v>8448000</v>
      </c>
      <c r="Q71" s="103">
        <f>$I71      +$K71      +$M71      +$O71</f>
        <v>0</v>
      </c>
      <c r="R71" s="57">
        <f>IF(($L71      =0),0,((($N71      -$L71      )/$L71      )*100))</f>
        <v>-96.88116149847643</v>
      </c>
      <c r="S71" s="58">
        <f>IF(($M71      =0),0,((($O71      -$M71      )/$M71      )*100))</f>
        <v>0</v>
      </c>
      <c r="T71" s="57">
        <f>IF(($E69      =0),0,(($P69      /$E69      )*100))</f>
        <v>48.057341145685193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18839000</v>
      </c>
      <c r="C72" s="104">
        <f>SUM(C69:C70)</f>
        <v>-1260000</v>
      </c>
      <c r="D72" s="104"/>
      <c r="E72" s="104">
        <f>$B72      +$C72      +$D72</f>
        <v>17579000</v>
      </c>
      <c r="F72" s="105">
        <f t="shared" ref="F72:O72" si="45">SUM(F69:F70)</f>
        <v>17579000</v>
      </c>
      <c r="G72" s="106">
        <f t="shared" si="45"/>
        <v>17579000</v>
      </c>
      <c r="H72" s="105">
        <f t="shared" si="45"/>
        <v>0</v>
      </c>
      <c r="I72" s="106">
        <f t="shared" si="45"/>
        <v>0</v>
      </c>
      <c r="J72" s="105">
        <f t="shared" si="45"/>
        <v>2695000</v>
      </c>
      <c r="K72" s="106">
        <f t="shared" si="45"/>
        <v>0</v>
      </c>
      <c r="L72" s="105">
        <f t="shared" si="45"/>
        <v>5579000</v>
      </c>
      <c r="M72" s="106">
        <f t="shared" si="45"/>
        <v>0</v>
      </c>
      <c r="N72" s="105">
        <f t="shared" si="45"/>
        <v>174000</v>
      </c>
      <c r="O72" s="106">
        <f t="shared" si="45"/>
        <v>0</v>
      </c>
      <c r="P72" s="105">
        <f>$H72      +$J72      +$L72      +$N72</f>
        <v>8448000</v>
      </c>
      <c r="Q72" s="106">
        <f>$I72      +$K72      +$M72      +$O72</f>
        <v>0</v>
      </c>
      <c r="R72" s="61">
        <f>IF(($L72      =0),0,((($N72      -$L72      )/$L72      )*100))</f>
        <v>-96.88116149847643</v>
      </c>
      <c r="S72" s="62">
        <f>IF(($M72      =0),0,((($O72      -$M72      )/$M72      )*100))</f>
        <v>0</v>
      </c>
      <c r="T72" s="61">
        <f>IF(($E69      =0),0,(($P69      /$E69      )*100))</f>
        <v>48.057341145685193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33981000</v>
      </c>
      <c r="C73" s="104">
        <f>SUM(C9:C14,C17:C23,C26:C29,C32,C35:C39,C42:C52,C55:C58,C61:C65,C69:C70)</f>
        <v>2455000</v>
      </c>
      <c r="D73" s="104"/>
      <c r="E73" s="104">
        <f>$B73      +$C73      +$D73</f>
        <v>36436000</v>
      </c>
      <c r="F73" s="105">
        <f t="shared" ref="F73:O73" si="46">SUM(F9:F14,F17:F23,F26:F29,F32,F35:F39,F42:F52,F55:F58,F61:F65,F69:F70)</f>
        <v>36436000</v>
      </c>
      <c r="G73" s="106">
        <f t="shared" si="46"/>
        <v>35344000</v>
      </c>
      <c r="H73" s="105">
        <f t="shared" si="46"/>
        <v>462000</v>
      </c>
      <c r="I73" s="106">
        <f t="shared" si="46"/>
        <v>305746</v>
      </c>
      <c r="J73" s="105">
        <f t="shared" si="46"/>
        <v>3460000</v>
      </c>
      <c r="K73" s="106">
        <f t="shared" si="46"/>
        <v>163779</v>
      </c>
      <c r="L73" s="105">
        <f t="shared" si="46"/>
        <v>8874000</v>
      </c>
      <c r="M73" s="106">
        <f t="shared" si="46"/>
        <v>1057519</v>
      </c>
      <c r="N73" s="105">
        <f t="shared" si="46"/>
        <v>9190000</v>
      </c>
      <c r="O73" s="106">
        <f t="shared" si="46"/>
        <v>734131</v>
      </c>
      <c r="P73" s="105">
        <f>$H73      +$J73      +$L73      +$N73</f>
        <v>21986000</v>
      </c>
      <c r="Q73" s="106">
        <f>$I73      +$K73      +$M73      +$O73</f>
        <v>2261175</v>
      </c>
      <c r="R73" s="61">
        <f>IF(($L73      =0),0,((($N73      -$L73      )/$L73      )*100))</f>
        <v>3.5609646157313497</v>
      </c>
      <c r="S73" s="62">
        <f>IF(($M73      =0),0,((($O73      -$M73      )/$M73      )*100))</f>
        <v>-30.579876106244903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62.205749207786333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6.3976205296514266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UAO7SIIR52J4IMgSu2FOsfGH/teyHz0DUg311UUibZAz9ZAWvYepCnh00HmmIZQO+nm5LAMA4SKxonjP8fcQg==" saltValue="C09axeoEmkYMi+q/Lk2Z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1273000</v>
      </c>
      <c r="I10" s="94">
        <v>1032173</v>
      </c>
      <c r="J10" s="93">
        <v>1000000</v>
      </c>
      <c r="K10" s="94">
        <v>874307</v>
      </c>
      <c r="L10" s="93">
        <v>46000</v>
      </c>
      <c r="M10" s="94"/>
      <c r="N10" s="93">
        <v>92000</v>
      </c>
      <c r="O10" s="94">
        <v>45970</v>
      </c>
      <c r="P10" s="93">
        <f t="shared" ref="P10:P15" si="1">$H10      +$J10      +$L10      +$N10</f>
        <v>2411000</v>
      </c>
      <c r="Q10" s="94">
        <f t="shared" ref="Q10:Q15" si="2">$I10      +$K10      +$M10      +$O10</f>
        <v>1952450</v>
      </c>
      <c r="R10" s="48">
        <f t="shared" ref="R10:R15" si="3">IF(($L10      =0),0,((($N10      -$L10      )/$L10      )*100))</f>
        <v>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77.774193548387089</v>
      </c>
      <c r="U10" s="50">
        <f t="shared" ref="U10:U14" si="6">IF(($E10      =0),0,(($Q10      /$E10      )*100))</f>
        <v>62.982258064516131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1273000</v>
      </c>
      <c r="I15" s="97">
        <f t="shared" si="7"/>
        <v>1032173</v>
      </c>
      <c r="J15" s="96">
        <f t="shared" si="7"/>
        <v>1000000</v>
      </c>
      <c r="K15" s="97">
        <f t="shared" si="7"/>
        <v>874307</v>
      </c>
      <c r="L15" s="96">
        <f t="shared" si="7"/>
        <v>46000</v>
      </c>
      <c r="M15" s="97">
        <f t="shared" si="7"/>
        <v>0</v>
      </c>
      <c r="N15" s="96">
        <f t="shared" si="7"/>
        <v>92000</v>
      </c>
      <c r="O15" s="97">
        <f t="shared" si="7"/>
        <v>45970</v>
      </c>
      <c r="P15" s="96">
        <f t="shared" si="1"/>
        <v>2411000</v>
      </c>
      <c r="Q15" s="97">
        <f t="shared" si="2"/>
        <v>1952450</v>
      </c>
      <c r="R15" s="52">
        <f t="shared" si="3"/>
        <v>100</v>
      </c>
      <c r="S15" s="53">
        <f t="shared" si="4"/>
        <v>0</v>
      </c>
      <c r="T15" s="52">
        <f>IF((SUM($E9:$E13))=0,0,(P15/(SUM($E9:$E13))*100))</f>
        <v>77.774193548387089</v>
      </c>
      <c r="U15" s="54">
        <f>IF((SUM($E9:$E13))=0,0,(Q15/(SUM($E9:$E13))*100))</f>
        <v>62.982258064516131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2159000</v>
      </c>
      <c r="C32" s="92"/>
      <c r="D32" s="92"/>
      <c r="E32" s="92">
        <f>$B32      +$C32      +$D32</f>
        <v>2159000</v>
      </c>
      <c r="F32" s="93">
        <v>2159000</v>
      </c>
      <c r="G32" s="94">
        <v>2159000</v>
      </c>
      <c r="H32" s="93">
        <v>540000</v>
      </c>
      <c r="I32" s="94"/>
      <c r="J32" s="93"/>
      <c r="K32" s="94"/>
      <c r="L32" s="93">
        <v>49000</v>
      </c>
      <c r="M32" s="94"/>
      <c r="N32" s="93">
        <v>338000</v>
      </c>
      <c r="O32" s="94">
        <v>25872</v>
      </c>
      <c r="P32" s="93">
        <f>$H32      +$J32      +$L32      +$N32</f>
        <v>927000</v>
      </c>
      <c r="Q32" s="94">
        <f>$I32      +$K32      +$M32      +$O32</f>
        <v>25872</v>
      </c>
      <c r="R32" s="48">
        <f>IF(($L32      =0),0,((($N32      -$L32      )/$L32      )*100))</f>
        <v>589.79591836734699</v>
      </c>
      <c r="S32" s="49">
        <f>IF(($M32      =0),0,((($O32      -$M32      )/$M32      )*100))</f>
        <v>0</v>
      </c>
      <c r="T32" s="48">
        <f>IF(($E32      =0),0,(($P32      /$E32      )*100))</f>
        <v>42.936544696618803</v>
      </c>
      <c r="U32" s="50">
        <f>IF(($E32      =0),0,(($Q32      /$E32      )*100))</f>
        <v>1.1983325613710052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2159000</v>
      </c>
      <c r="C33" s="95">
        <f>C32</f>
        <v>0</v>
      </c>
      <c r="D33" s="95"/>
      <c r="E33" s="95">
        <f>$B33      +$C33      +$D33</f>
        <v>2159000</v>
      </c>
      <c r="F33" s="96">
        <f t="shared" ref="F33:O33" si="17">F32</f>
        <v>2159000</v>
      </c>
      <c r="G33" s="97">
        <f t="shared" si="17"/>
        <v>2159000</v>
      </c>
      <c r="H33" s="96">
        <f t="shared" si="17"/>
        <v>540000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49000</v>
      </c>
      <c r="M33" s="97">
        <f t="shared" si="17"/>
        <v>0</v>
      </c>
      <c r="N33" s="96">
        <f t="shared" si="17"/>
        <v>338000</v>
      </c>
      <c r="O33" s="97">
        <f t="shared" si="17"/>
        <v>25872</v>
      </c>
      <c r="P33" s="96">
        <f>$H33      +$J33      +$L33      +$N33</f>
        <v>927000</v>
      </c>
      <c r="Q33" s="97">
        <f>$I33      +$K33      +$M33      +$O33</f>
        <v>25872</v>
      </c>
      <c r="R33" s="52">
        <f>IF(($L33      =0),0,((($N33      -$L33      )/$L33      )*100))</f>
        <v>589.79591836734699</v>
      </c>
      <c r="S33" s="53">
        <f>IF(($M33      =0),0,((($O33      -$M33      )/$M33      )*100))</f>
        <v>0</v>
      </c>
      <c r="T33" s="52">
        <f>IF($E33   =0,0,($P33   /$E33   )*100)</f>
        <v>42.936544696618803</v>
      </c>
      <c r="U33" s="54">
        <f>IF($E33   =0,0,($Q33   /$E33   )*100)</f>
        <v>1.1983325613710052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15408000</v>
      </c>
      <c r="C36" s="92">
        <v>12103000</v>
      </c>
      <c r="D36" s="92"/>
      <c r="E36" s="92">
        <f t="shared" si="18"/>
        <v>27511000</v>
      </c>
      <c r="F36" s="93">
        <v>27511000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15408000</v>
      </c>
      <c r="C40" s="95">
        <f>SUM(C35:C39)</f>
        <v>12103000</v>
      </c>
      <c r="D40" s="95"/>
      <c r="E40" s="95">
        <f t="shared" si="18"/>
        <v>27511000</v>
      </c>
      <c r="F40" s="96">
        <f t="shared" ref="F40:O40" si="25">SUM(F35:F39)</f>
        <v>27511000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53700000</v>
      </c>
      <c r="C51" s="92"/>
      <c r="D51" s="92"/>
      <c r="E51" s="92">
        <f t="shared" si="26"/>
        <v>53700000</v>
      </c>
      <c r="F51" s="93">
        <v>53700000</v>
      </c>
      <c r="G51" s="94">
        <v>53700000</v>
      </c>
      <c r="H51" s="93">
        <v>10363000</v>
      </c>
      <c r="I51" s="94">
        <v>8284436</v>
      </c>
      <c r="J51" s="93">
        <v>2909000</v>
      </c>
      <c r="K51" s="94">
        <v>6945885</v>
      </c>
      <c r="L51" s="93">
        <v>14444000</v>
      </c>
      <c r="M51" s="94">
        <v>8427494</v>
      </c>
      <c r="N51" s="93">
        <v>25984000</v>
      </c>
      <c r="O51" s="94">
        <v>22582359</v>
      </c>
      <c r="P51" s="93">
        <f t="shared" si="27"/>
        <v>53700000</v>
      </c>
      <c r="Q51" s="94">
        <f t="shared" si="28"/>
        <v>46240174</v>
      </c>
      <c r="R51" s="48">
        <f t="shared" si="29"/>
        <v>79.894765992799776</v>
      </c>
      <c r="S51" s="49">
        <f t="shared" si="30"/>
        <v>167.96054675328159</v>
      </c>
      <c r="T51" s="48">
        <f t="shared" si="31"/>
        <v>100</v>
      </c>
      <c r="U51" s="50">
        <f t="shared" si="32"/>
        <v>86.108331471135941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53700000</v>
      </c>
      <c r="C53" s="95">
        <f>SUM(C42:C52)</f>
        <v>0</v>
      </c>
      <c r="D53" s="95"/>
      <c r="E53" s="95">
        <f t="shared" si="26"/>
        <v>53700000</v>
      </c>
      <c r="F53" s="96">
        <f t="shared" ref="F53:O53" si="33">SUM(F42:F52)</f>
        <v>53700000</v>
      </c>
      <c r="G53" s="97">
        <f t="shared" si="33"/>
        <v>53700000</v>
      </c>
      <c r="H53" s="96">
        <f t="shared" si="33"/>
        <v>10363000</v>
      </c>
      <c r="I53" s="97">
        <f t="shared" si="33"/>
        <v>8284436</v>
      </c>
      <c r="J53" s="96">
        <f t="shared" si="33"/>
        <v>2909000</v>
      </c>
      <c r="K53" s="97">
        <f t="shared" si="33"/>
        <v>6945885</v>
      </c>
      <c r="L53" s="96">
        <f t="shared" si="33"/>
        <v>14444000</v>
      </c>
      <c r="M53" s="97">
        <f t="shared" si="33"/>
        <v>8427494</v>
      </c>
      <c r="N53" s="96">
        <f t="shared" si="33"/>
        <v>25984000</v>
      </c>
      <c r="O53" s="97">
        <f t="shared" si="33"/>
        <v>22582359</v>
      </c>
      <c r="P53" s="96">
        <f t="shared" si="27"/>
        <v>53700000</v>
      </c>
      <c r="Q53" s="97">
        <f t="shared" si="28"/>
        <v>46240174</v>
      </c>
      <c r="R53" s="52">
        <f t="shared" si="29"/>
        <v>79.894765992799776</v>
      </c>
      <c r="S53" s="53">
        <f t="shared" si="30"/>
        <v>167.96054675328159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86.108331471135941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74367000</v>
      </c>
      <c r="C67" s="104">
        <f>SUM(C9:C14,C17:C23,C26:C29,C32,C35:C39,C42:C52,C55:C58,C61:C65)</f>
        <v>12103000</v>
      </c>
      <c r="D67" s="104"/>
      <c r="E67" s="104">
        <f t="shared" si="35"/>
        <v>86470000</v>
      </c>
      <c r="F67" s="105">
        <f t="shared" ref="F67:O67" si="43">SUM(F9:F14,F17:F23,F26:F29,F32,F35:F39,F42:F52,F55:F58,F61:F65)</f>
        <v>86470000</v>
      </c>
      <c r="G67" s="106">
        <f t="shared" si="43"/>
        <v>58959000</v>
      </c>
      <c r="H67" s="105">
        <f t="shared" si="43"/>
        <v>12176000</v>
      </c>
      <c r="I67" s="106">
        <f t="shared" si="43"/>
        <v>9316609</v>
      </c>
      <c r="J67" s="105">
        <f t="shared" si="43"/>
        <v>3909000</v>
      </c>
      <c r="K67" s="106">
        <f t="shared" si="43"/>
        <v>7820192</v>
      </c>
      <c r="L67" s="105">
        <f t="shared" si="43"/>
        <v>14539000</v>
      </c>
      <c r="M67" s="106">
        <f t="shared" si="43"/>
        <v>8427494</v>
      </c>
      <c r="N67" s="105">
        <f t="shared" si="43"/>
        <v>26414000</v>
      </c>
      <c r="O67" s="106">
        <f t="shared" si="43"/>
        <v>22654201</v>
      </c>
      <c r="P67" s="105">
        <f t="shared" si="36"/>
        <v>57038000</v>
      </c>
      <c r="Q67" s="106">
        <f t="shared" si="37"/>
        <v>48218496</v>
      </c>
      <c r="R67" s="61">
        <f t="shared" si="38"/>
        <v>81.676869110667866</v>
      </c>
      <c r="S67" s="62">
        <f t="shared" si="39"/>
        <v>168.81301843703477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96.741803626248739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81.783096728234867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82527000</v>
      </c>
      <c r="C69" s="92">
        <v>-5520000</v>
      </c>
      <c r="D69" s="92"/>
      <c r="E69" s="92">
        <f>$B69      +$C69      +$D69</f>
        <v>77007000</v>
      </c>
      <c r="F69" s="93">
        <v>77007000</v>
      </c>
      <c r="G69" s="94">
        <v>77007000</v>
      </c>
      <c r="H69" s="93">
        <v>2438000</v>
      </c>
      <c r="I69" s="94">
        <v>3330311</v>
      </c>
      <c r="J69" s="93">
        <v>7825000</v>
      </c>
      <c r="K69" s="94">
        <v>7501897</v>
      </c>
      <c r="L69" s="93">
        <v>28614000</v>
      </c>
      <c r="M69" s="94">
        <v>34519840</v>
      </c>
      <c r="N69" s="93">
        <v>38130000</v>
      </c>
      <c r="O69" s="94">
        <v>12218801</v>
      </c>
      <c r="P69" s="93">
        <f>$H69      +$J69      +$L69      +$N69</f>
        <v>77007000</v>
      </c>
      <c r="Q69" s="94">
        <f>$I69      +$K69      +$M69      +$O69</f>
        <v>57570849</v>
      </c>
      <c r="R69" s="48">
        <f>IF(($L69      =0),0,((($N69      -$L69      )/$L69      )*100))</f>
        <v>33.256447892639969</v>
      </c>
      <c r="S69" s="49">
        <f>IF(($M69      =0),0,((($O69      -$M69      )/$M69      )*100))</f>
        <v>-64.603541036111409</v>
      </c>
      <c r="T69" s="48">
        <f>IF(($E69      =0),0,(($P69      /$E69      )*100))</f>
        <v>100</v>
      </c>
      <c r="U69" s="50">
        <f>IF(($E69      =0),0,(($Q69      /$E69      )*100))</f>
        <v>74.760539950913554</v>
      </c>
      <c r="V69" s="93">
        <v>1531000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82527000</v>
      </c>
      <c r="C71" s="101">
        <f>SUM(C69:C70)</f>
        <v>-5520000</v>
      </c>
      <c r="D71" s="101"/>
      <c r="E71" s="101">
        <f>$B71      +$C71      +$D71</f>
        <v>77007000</v>
      </c>
      <c r="F71" s="102">
        <f t="shared" ref="F71:O71" si="44">SUM(F69:F70)</f>
        <v>77007000</v>
      </c>
      <c r="G71" s="103">
        <f t="shared" si="44"/>
        <v>77007000</v>
      </c>
      <c r="H71" s="102">
        <f t="shared" si="44"/>
        <v>2438000</v>
      </c>
      <c r="I71" s="103">
        <f t="shared" si="44"/>
        <v>3330311</v>
      </c>
      <c r="J71" s="102">
        <f t="shared" si="44"/>
        <v>7825000</v>
      </c>
      <c r="K71" s="103">
        <f t="shared" si="44"/>
        <v>7501897</v>
      </c>
      <c r="L71" s="102">
        <f t="shared" si="44"/>
        <v>28614000</v>
      </c>
      <c r="M71" s="103">
        <f t="shared" si="44"/>
        <v>34519840</v>
      </c>
      <c r="N71" s="102">
        <f t="shared" si="44"/>
        <v>38130000</v>
      </c>
      <c r="O71" s="103">
        <f t="shared" si="44"/>
        <v>12218801</v>
      </c>
      <c r="P71" s="102">
        <f>$H71      +$J71      +$L71      +$N71</f>
        <v>77007000</v>
      </c>
      <c r="Q71" s="103">
        <f>$I71      +$K71      +$M71      +$O71</f>
        <v>57570849</v>
      </c>
      <c r="R71" s="57">
        <f>IF(($L71      =0),0,((($N71      -$L71      )/$L71      )*100))</f>
        <v>33.256447892639969</v>
      </c>
      <c r="S71" s="58">
        <f>IF(($M71      =0),0,((($O71      -$M71      )/$M71      )*100))</f>
        <v>-64.603541036111409</v>
      </c>
      <c r="T71" s="57">
        <f>IF(($E69      =0),0,(($P69      /$E69      )*100))</f>
        <v>100</v>
      </c>
      <c r="U71" s="59">
        <f>IF($E69   =0,0,($Q69   /$E69 )*100)</f>
        <v>74.760539950913554</v>
      </c>
      <c r="V71" s="102">
        <f>SUM(V69:V70)</f>
        <v>1531000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82527000</v>
      </c>
      <c r="C72" s="104">
        <f>SUM(C69:C70)</f>
        <v>-5520000</v>
      </c>
      <c r="D72" s="104"/>
      <c r="E72" s="104">
        <f>$B72      +$C72      +$D72</f>
        <v>77007000</v>
      </c>
      <c r="F72" s="105">
        <f t="shared" ref="F72:O72" si="45">SUM(F69:F70)</f>
        <v>77007000</v>
      </c>
      <c r="G72" s="106">
        <f t="shared" si="45"/>
        <v>77007000</v>
      </c>
      <c r="H72" s="105">
        <f t="shared" si="45"/>
        <v>2438000</v>
      </c>
      <c r="I72" s="106">
        <f t="shared" si="45"/>
        <v>3330311</v>
      </c>
      <c r="J72" s="105">
        <f t="shared" si="45"/>
        <v>7825000</v>
      </c>
      <c r="K72" s="106">
        <f t="shared" si="45"/>
        <v>7501897</v>
      </c>
      <c r="L72" s="105">
        <f t="shared" si="45"/>
        <v>28614000</v>
      </c>
      <c r="M72" s="106">
        <f t="shared" si="45"/>
        <v>34519840</v>
      </c>
      <c r="N72" s="105">
        <f t="shared" si="45"/>
        <v>38130000</v>
      </c>
      <c r="O72" s="106">
        <f t="shared" si="45"/>
        <v>12218801</v>
      </c>
      <c r="P72" s="105">
        <f>$H72      +$J72      +$L72      +$N72</f>
        <v>77007000</v>
      </c>
      <c r="Q72" s="106">
        <f>$I72      +$K72      +$M72      +$O72</f>
        <v>57570849</v>
      </c>
      <c r="R72" s="61">
        <f>IF(($L72      =0),0,((($N72      -$L72      )/$L72      )*100))</f>
        <v>33.256447892639969</v>
      </c>
      <c r="S72" s="62">
        <f>IF(($M72      =0),0,((($O72      -$M72      )/$M72      )*100))</f>
        <v>-64.603541036111409</v>
      </c>
      <c r="T72" s="61">
        <f>IF(($E69      =0),0,(($P69      /$E69      )*100))</f>
        <v>100</v>
      </c>
      <c r="U72" s="65">
        <f>IF($E69   =0,0,($Q69   /$E69 )*100)</f>
        <v>74.760539950913554</v>
      </c>
      <c r="V72" s="105">
        <f>SUM(V69:V70)</f>
        <v>1531000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156894000</v>
      </c>
      <c r="C73" s="104">
        <f>SUM(C9:C14,C17:C23,C26:C29,C32,C35:C39,C42:C52,C55:C58,C61:C65,C69:C70)</f>
        <v>6583000</v>
      </c>
      <c r="D73" s="104"/>
      <c r="E73" s="104">
        <f>$B73      +$C73      +$D73</f>
        <v>163477000</v>
      </c>
      <c r="F73" s="105">
        <f t="shared" ref="F73:O73" si="46">SUM(F9:F14,F17:F23,F26:F29,F32,F35:F39,F42:F52,F55:F58,F61:F65,F69:F70)</f>
        <v>163477000</v>
      </c>
      <c r="G73" s="106">
        <f t="shared" si="46"/>
        <v>135966000</v>
      </c>
      <c r="H73" s="105">
        <f t="shared" si="46"/>
        <v>14614000</v>
      </c>
      <c r="I73" s="106">
        <f t="shared" si="46"/>
        <v>12646920</v>
      </c>
      <c r="J73" s="105">
        <f t="shared" si="46"/>
        <v>11734000</v>
      </c>
      <c r="K73" s="106">
        <f t="shared" si="46"/>
        <v>15322089</v>
      </c>
      <c r="L73" s="105">
        <f t="shared" si="46"/>
        <v>43153000</v>
      </c>
      <c r="M73" s="106">
        <f t="shared" si="46"/>
        <v>42947334</v>
      </c>
      <c r="N73" s="105">
        <f t="shared" si="46"/>
        <v>64544000</v>
      </c>
      <c r="O73" s="106">
        <f t="shared" si="46"/>
        <v>34873002</v>
      </c>
      <c r="P73" s="105">
        <f>$H73      +$J73      +$L73      +$N73</f>
        <v>134045000</v>
      </c>
      <c r="Q73" s="106">
        <f>$I73      +$K73      +$M73      +$O73</f>
        <v>105789345</v>
      </c>
      <c r="R73" s="61">
        <f>IF(($L73      =0),0,((($N73      -$L73      )/$L73      )*100))</f>
        <v>49.570134173753857</v>
      </c>
      <c r="S73" s="62">
        <f>IF(($M73      =0),0,((($O73      -$M73      )/$M73      )*100))</f>
        <v>-18.800543009258735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98.587146786696678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77.805734521865759</v>
      </c>
      <c r="V73" s="105">
        <f>SUM(V9:V14,V17:V23,V26:V29,V32,V35:V39,V42:V52,V55:V58,V61:V65,V69:V70)</f>
        <v>1531000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4JQUOXWFRw85tLCS3mTvMxN8lOf0KqcdN1AnM6tSjfEGm5kpOshW3mhNcsR0hUSWXmlxS9FUX5GCZzZtRlqmg==" saltValue="r4/7lRTpSIvi+NXhxkTi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806000</v>
      </c>
      <c r="I10" s="94"/>
      <c r="J10" s="93">
        <v>1021000</v>
      </c>
      <c r="K10" s="94"/>
      <c r="L10" s="93"/>
      <c r="M10" s="94"/>
      <c r="N10" s="93">
        <v>1273000</v>
      </c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806000</v>
      </c>
      <c r="I15" s="97">
        <f t="shared" si="7"/>
        <v>0</v>
      </c>
      <c r="J15" s="96">
        <f t="shared" si="7"/>
        <v>1021000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1273000</v>
      </c>
      <c r="O15" s="97">
        <f t="shared" si="7"/>
        <v>0</v>
      </c>
      <c r="P15" s="96">
        <f t="shared" si="1"/>
        <v>3100000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900000</v>
      </c>
      <c r="C32" s="92"/>
      <c r="D32" s="92"/>
      <c r="E32" s="92">
        <f>$B32      +$C32      +$D32</f>
        <v>900000</v>
      </c>
      <c r="F32" s="93">
        <v>900000</v>
      </c>
      <c r="G32" s="94">
        <v>900000</v>
      </c>
      <c r="H32" s="93">
        <v>286000</v>
      </c>
      <c r="I32" s="94"/>
      <c r="J32" s="93">
        <v>328000</v>
      </c>
      <c r="K32" s="94"/>
      <c r="L32" s="93">
        <v>155000</v>
      </c>
      <c r="M32" s="94"/>
      <c r="N32" s="93"/>
      <c r="O32" s="94"/>
      <c r="P32" s="93">
        <f>$H32      +$J32      +$L32      +$N32</f>
        <v>769000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85.444444444444443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900000</v>
      </c>
      <c r="C33" s="95">
        <f>C32</f>
        <v>0</v>
      </c>
      <c r="D33" s="95"/>
      <c r="E33" s="95">
        <f>$B33      +$C33      +$D33</f>
        <v>900000</v>
      </c>
      <c r="F33" s="96">
        <f t="shared" ref="F33:O33" si="17">F32</f>
        <v>900000</v>
      </c>
      <c r="G33" s="97">
        <f t="shared" si="17"/>
        <v>900000</v>
      </c>
      <c r="H33" s="96">
        <f t="shared" si="17"/>
        <v>286000</v>
      </c>
      <c r="I33" s="97">
        <f t="shared" si="17"/>
        <v>0</v>
      </c>
      <c r="J33" s="96">
        <f t="shared" si="17"/>
        <v>328000</v>
      </c>
      <c r="K33" s="97">
        <f t="shared" si="17"/>
        <v>0</v>
      </c>
      <c r="L33" s="96">
        <f t="shared" si="17"/>
        <v>155000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769000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85.444444444444443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6237000</v>
      </c>
      <c r="C35" s="92">
        <v>-996000</v>
      </c>
      <c r="D35" s="92"/>
      <c r="E35" s="92">
        <f t="shared" ref="E35:E40" si="18">$B35      +$C35      +$D35</f>
        <v>5241000</v>
      </c>
      <c r="F35" s="93">
        <v>5241000</v>
      </c>
      <c r="G35" s="94">
        <v>5241000</v>
      </c>
      <c r="H35" s="93"/>
      <c r="I35" s="94">
        <v>2735640</v>
      </c>
      <c r="J35" s="93">
        <v>1499000</v>
      </c>
      <c r="K35" s="94">
        <v>1500138</v>
      </c>
      <c r="L35" s="93">
        <v>1021000</v>
      </c>
      <c r="M35" s="94">
        <v>1033595</v>
      </c>
      <c r="N35" s="93"/>
      <c r="O35" s="94">
        <v>242856</v>
      </c>
      <c r="P35" s="93">
        <f t="shared" ref="P35:P40" si="19">$H35      +$J35      +$L35      +$N35</f>
        <v>2520000</v>
      </c>
      <c r="Q35" s="94">
        <f t="shared" ref="Q35:Q40" si="20">$I35      +$K35      +$M35      +$O35</f>
        <v>5512229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-76.503756306870685</v>
      </c>
      <c r="T35" s="48">
        <f t="shared" ref="T35:T39" si="23">IF(($E35      =0),0,(($P35      /$E35      )*100))</f>
        <v>48.082427017744706</v>
      </c>
      <c r="U35" s="50">
        <f t="shared" ref="U35:U39" si="24">IF(($E35      =0),0,(($Q35      /$E35      )*100))</f>
        <v>105.17513833237932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6237000</v>
      </c>
      <c r="C40" s="95">
        <f>SUM(C35:C39)</f>
        <v>-996000</v>
      </c>
      <c r="D40" s="95"/>
      <c r="E40" s="95">
        <f t="shared" si="18"/>
        <v>5241000</v>
      </c>
      <c r="F40" s="96">
        <f t="shared" ref="F40:O40" si="25">SUM(F35:F39)</f>
        <v>5241000</v>
      </c>
      <c r="G40" s="97">
        <f t="shared" si="25"/>
        <v>5241000</v>
      </c>
      <c r="H40" s="96">
        <f t="shared" si="25"/>
        <v>0</v>
      </c>
      <c r="I40" s="97">
        <f t="shared" si="25"/>
        <v>2735640</v>
      </c>
      <c r="J40" s="96">
        <f t="shared" si="25"/>
        <v>1499000</v>
      </c>
      <c r="K40" s="97">
        <f t="shared" si="25"/>
        <v>1500138</v>
      </c>
      <c r="L40" s="96">
        <f t="shared" si="25"/>
        <v>1021000</v>
      </c>
      <c r="M40" s="97">
        <f t="shared" si="25"/>
        <v>1033595</v>
      </c>
      <c r="N40" s="96">
        <f t="shared" si="25"/>
        <v>0</v>
      </c>
      <c r="O40" s="97">
        <f t="shared" si="25"/>
        <v>242856</v>
      </c>
      <c r="P40" s="96">
        <f t="shared" si="19"/>
        <v>2520000</v>
      </c>
      <c r="Q40" s="97">
        <f t="shared" si="20"/>
        <v>5512229</v>
      </c>
      <c r="R40" s="52">
        <f t="shared" si="21"/>
        <v>-100</v>
      </c>
      <c r="S40" s="53">
        <f t="shared" si="22"/>
        <v>-76.503756306870685</v>
      </c>
      <c r="T40" s="52">
        <f>IF((+$E35+$E38) =0,0,(P40   /(+$E35+$E38) )*100)</f>
        <v>48.082427017744706</v>
      </c>
      <c r="U40" s="54">
        <f>IF((+$E35+$E38) =0,0,(Q40   /(+$E35+$E38) )*100)</f>
        <v>105.17513833237932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2069000</v>
      </c>
      <c r="W51" s="94" t="s">
        <v>36</v>
      </c>
    </row>
    <row r="52" spans="1:23" ht="12.95" customHeight="1" x14ac:dyDescent="0.2">
      <c r="A52" s="47" t="s">
        <v>75</v>
      </c>
      <c r="B52" s="92">
        <v>15447000</v>
      </c>
      <c r="C52" s="92"/>
      <c r="D52" s="92"/>
      <c r="E52" s="92">
        <f t="shared" si="26"/>
        <v>15447000</v>
      </c>
      <c r="F52" s="93">
        <v>15447000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15447000</v>
      </c>
      <c r="C53" s="95">
        <f>SUM(C42:C52)</f>
        <v>0</v>
      </c>
      <c r="D53" s="95"/>
      <c r="E53" s="95">
        <f t="shared" si="26"/>
        <v>15447000</v>
      </c>
      <c r="F53" s="96">
        <f t="shared" ref="F53:O53" si="33">SUM(F42:F52)</f>
        <v>15447000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2069000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25684000</v>
      </c>
      <c r="C67" s="104">
        <f>SUM(C9:C14,C17:C23,C26:C29,C32,C35:C39,C42:C52,C55:C58,C61:C65)</f>
        <v>-996000</v>
      </c>
      <c r="D67" s="104"/>
      <c r="E67" s="104">
        <f t="shared" si="35"/>
        <v>24688000</v>
      </c>
      <c r="F67" s="105">
        <f t="shared" ref="F67:O67" si="43">SUM(F9:F14,F17:F23,F26:F29,F32,F35:F39,F42:F52,F55:F58,F61:F65)</f>
        <v>24688000</v>
      </c>
      <c r="G67" s="106">
        <f t="shared" si="43"/>
        <v>9241000</v>
      </c>
      <c r="H67" s="105">
        <f t="shared" si="43"/>
        <v>1092000</v>
      </c>
      <c r="I67" s="106">
        <f t="shared" si="43"/>
        <v>2735640</v>
      </c>
      <c r="J67" s="105">
        <f t="shared" si="43"/>
        <v>2848000</v>
      </c>
      <c r="K67" s="106">
        <f t="shared" si="43"/>
        <v>1500138</v>
      </c>
      <c r="L67" s="105">
        <f t="shared" si="43"/>
        <v>1176000</v>
      </c>
      <c r="M67" s="106">
        <f t="shared" si="43"/>
        <v>1033595</v>
      </c>
      <c r="N67" s="105">
        <f t="shared" si="43"/>
        <v>1273000</v>
      </c>
      <c r="O67" s="106">
        <f t="shared" si="43"/>
        <v>242856</v>
      </c>
      <c r="P67" s="105">
        <f t="shared" si="36"/>
        <v>6389000</v>
      </c>
      <c r="Q67" s="106">
        <f t="shared" si="37"/>
        <v>5512229</v>
      </c>
      <c r="R67" s="61">
        <f t="shared" si="38"/>
        <v>8.2482993197278898</v>
      </c>
      <c r="S67" s="62">
        <f t="shared" si="39"/>
        <v>-76.503756306870685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69.137539227356342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59.649702413158742</v>
      </c>
      <c r="V67" s="105">
        <f>SUM(V9:V14,V17:V23,V26:V29,V32,V35:V39,V42:V52,V55:V58,V61:V65)</f>
        <v>2069000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19034000</v>
      </c>
      <c r="C69" s="92">
        <v>-3773000</v>
      </c>
      <c r="D69" s="92"/>
      <c r="E69" s="92">
        <f>$B69      +$C69      +$D69</f>
        <v>15261000</v>
      </c>
      <c r="F69" s="93">
        <v>15261000</v>
      </c>
      <c r="G69" s="94">
        <v>15261000</v>
      </c>
      <c r="H69" s="93"/>
      <c r="I69" s="94">
        <v>1326703</v>
      </c>
      <c r="J69" s="93">
        <v>1461000</v>
      </c>
      <c r="K69" s="94"/>
      <c r="L69" s="93">
        <v>4360000</v>
      </c>
      <c r="M69" s="94">
        <v>3732077</v>
      </c>
      <c r="N69" s="93">
        <v>8539000</v>
      </c>
      <c r="O69" s="94">
        <v>7107638</v>
      </c>
      <c r="P69" s="93">
        <f>$H69      +$J69      +$L69      +$N69</f>
        <v>14360000</v>
      </c>
      <c r="Q69" s="94">
        <f>$I69      +$K69      +$M69      +$O69</f>
        <v>12166418</v>
      </c>
      <c r="R69" s="48">
        <f>IF(($L69      =0),0,((($N69      -$L69      )/$L69      )*100))</f>
        <v>95.848623853211009</v>
      </c>
      <c r="S69" s="49">
        <f>IF(($M69      =0),0,((($O69      -$M69      )/$M69      )*100))</f>
        <v>90.447249614624781</v>
      </c>
      <c r="T69" s="48">
        <f>IF(($E69      =0),0,(($P69      /$E69      )*100))</f>
        <v>94.096061857021169</v>
      </c>
      <c r="U69" s="50">
        <f>IF(($E69      =0),0,(($Q69      /$E69      )*100))</f>
        <v>79.722285564510841</v>
      </c>
      <c r="V69" s="93">
        <v>1743000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19034000</v>
      </c>
      <c r="C71" s="101">
        <f>SUM(C69:C70)</f>
        <v>-3773000</v>
      </c>
      <c r="D71" s="101"/>
      <c r="E71" s="101">
        <f>$B71      +$C71      +$D71</f>
        <v>15261000</v>
      </c>
      <c r="F71" s="102">
        <f t="shared" ref="F71:O71" si="44">SUM(F69:F70)</f>
        <v>15261000</v>
      </c>
      <c r="G71" s="103">
        <f t="shared" si="44"/>
        <v>15261000</v>
      </c>
      <c r="H71" s="102">
        <f t="shared" si="44"/>
        <v>0</v>
      </c>
      <c r="I71" s="103">
        <f t="shared" si="44"/>
        <v>1326703</v>
      </c>
      <c r="J71" s="102">
        <f t="shared" si="44"/>
        <v>1461000</v>
      </c>
      <c r="K71" s="103">
        <f t="shared" si="44"/>
        <v>0</v>
      </c>
      <c r="L71" s="102">
        <f t="shared" si="44"/>
        <v>4360000</v>
      </c>
      <c r="M71" s="103">
        <f t="shared" si="44"/>
        <v>3732077</v>
      </c>
      <c r="N71" s="102">
        <f t="shared" si="44"/>
        <v>8539000</v>
      </c>
      <c r="O71" s="103">
        <f t="shared" si="44"/>
        <v>7107638</v>
      </c>
      <c r="P71" s="102">
        <f>$H71      +$J71      +$L71      +$N71</f>
        <v>14360000</v>
      </c>
      <c r="Q71" s="103">
        <f>$I71      +$K71      +$M71      +$O71</f>
        <v>12166418</v>
      </c>
      <c r="R71" s="57">
        <f>IF(($L71      =0),0,((($N71      -$L71      )/$L71      )*100))</f>
        <v>95.848623853211009</v>
      </c>
      <c r="S71" s="58">
        <f>IF(($M71      =0),0,((($O71      -$M71      )/$M71      )*100))</f>
        <v>90.447249614624781</v>
      </c>
      <c r="T71" s="57">
        <f>IF(($E69      =0),0,(($P69      /$E69      )*100))</f>
        <v>94.096061857021169</v>
      </c>
      <c r="U71" s="59">
        <f>IF($E69   =0,0,($Q69   /$E69 )*100)</f>
        <v>79.722285564510841</v>
      </c>
      <c r="V71" s="102">
        <f>SUM(V69:V70)</f>
        <v>1743000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19034000</v>
      </c>
      <c r="C72" s="104">
        <f>SUM(C69:C70)</f>
        <v>-3773000</v>
      </c>
      <c r="D72" s="104"/>
      <c r="E72" s="104">
        <f>$B72      +$C72      +$D72</f>
        <v>15261000</v>
      </c>
      <c r="F72" s="105">
        <f t="shared" ref="F72:O72" si="45">SUM(F69:F70)</f>
        <v>15261000</v>
      </c>
      <c r="G72" s="106">
        <f t="shared" si="45"/>
        <v>15261000</v>
      </c>
      <c r="H72" s="105">
        <f t="shared" si="45"/>
        <v>0</v>
      </c>
      <c r="I72" s="106">
        <f t="shared" si="45"/>
        <v>1326703</v>
      </c>
      <c r="J72" s="105">
        <f t="shared" si="45"/>
        <v>1461000</v>
      </c>
      <c r="K72" s="106">
        <f t="shared" si="45"/>
        <v>0</v>
      </c>
      <c r="L72" s="105">
        <f t="shared" si="45"/>
        <v>4360000</v>
      </c>
      <c r="M72" s="106">
        <f t="shared" si="45"/>
        <v>3732077</v>
      </c>
      <c r="N72" s="105">
        <f t="shared" si="45"/>
        <v>8539000</v>
      </c>
      <c r="O72" s="106">
        <f t="shared" si="45"/>
        <v>7107638</v>
      </c>
      <c r="P72" s="105">
        <f>$H72      +$J72      +$L72      +$N72</f>
        <v>14360000</v>
      </c>
      <c r="Q72" s="106">
        <f>$I72      +$K72      +$M72      +$O72</f>
        <v>12166418</v>
      </c>
      <c r="R72" s="61">
        <f>IF(($L72      =0),0,((($N72      -$L72      )/$L72      )*100))</f>
        <v>95.848623853211009</v>
      </c>
      <c r="S72" s="62">
        <f>IF(($M72      =0),0,((($O72      -$M72      )/$M72      )*100))</f>
        <v>90.447249614624781</v>
      </c>
      <c r="T72" s="61">
        <f>IF(($E69      =0),0,(($P69      /$E69      )*100))</f>
        <v>94.096061857021169</v>
      </c>
      <c r="U72" s="65">
        <f>IF($E69   =0,0,($Q69   /$E69 )*100)</f>
        <v>79.722285564510841</v>
      </c>
      <c r="V72" s="105">
        <f>SUM(V69:V70)</f>
        <v>1743000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44718000</v>
      </c>
      <c r="C73" s="104">
        <f>SUM(C9:C14,C17:C23,C26:C29,C32,C35:C39,C42:C52,C55:C58,C61:C65,C69:C70)</f>
        <v>-4769000</v>
      </c>
      <c r="D73" s="104"/>
      <c r="E73" s="104">
        <f>$B73      +$C73      +$D73</f>
        <v>39949000</v>
      </c>
      <c r="F73" s="105">
        <f t="shared" ref="F73:O73" si="46">SUM(F9:F14,F17:F23,F26:F29,F32,F35:F39,F42:F52,F55:F58,F61:F65,F69:F70)</f>
        <v>39949000</v>
      </c>
      <c r="G73" s="106">
        <f t="shared" si="46"/>
        <v>24502000</v>
      </c>
      <c r="H73" s="105">
        <f t="shared" si="46"/>
        <v>1092000</v>
      </c>
      <c r="I73" s="106">
        <f t="shared" si="46"/>
        <v>4062343</v>
      </c>
      <c r="J73" s="105">
        <f t="shared" si="46"/>
        <v>4309000</v>
      </c>
      <c r="K73" s="106">
        <f t="shared" si="46"/>
        <v>1500138</v>
      </c>
      <c r="L73" s="105">
        <f t="shared" si="46"/>
        <v>5536000</v>
      </c>
      <c r="M73" s="106">
        <f t="shared" si="46"/>
        <v>4765672</v>
      </c>
      <c r="N73" s="105">
        <f t="shared" si="46"/>
        <v>9812000</v>
      </c>
      <c r="O73" s="106">
        <f t="shared" si="46"/>
        <v>7350494</v>
      </c>
      <c r="P73" s="105">
        <f>$H73      +$J73      +$L73      +$N73</f>
        <v>20749000</v>
      </c>
      <c r="Q73" s="106">
        <f>$I73      +$K73      +$M73      +$O73</f>
        <v>17678647</v>
      </c>
      <c r="R73" s="61">
        <f>IF(($L73      =0),0,((($N73      -$L73      )/$L73      )*100))</f>
        <v>77.239884393063591</v>
      </c>
      <c r="S73" s="62">
        <f>IF(($M73      =0),0,((($O73      -$M73      )/$M73      )*100))</f>
        <v>54.238352954210868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84.682883029956741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72.151852909966536</v>
      </c>
      <c r="V73" s="105">
        <f>SUM(V9:V14,V17:V23,V26:V29,V32,V35:V39,V42:V52,V55:V58,V61:V65,V69:V70)</f>
        <v>3812000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/wJWAVsxJGqqZfDEhUkdjf+YVv2QGlROKZtW+241/1/YwBZqEavT0YpjBKQT7vtLVnYfQtCJIqZW8ZgJQnx5w==" saltValue="9ZCuaJqu3KbHsmYKi5azH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322000</v>
      </c>
      <c r="I10" s="94">
        <v>527430</v>
      </c>
      <c r="J10" s="93">
        <v>908000</v>
      </c>
      <c r="K10" s="94">
        <v>651626</v>
      </c>
      <c r="L10" s="93">
        <v>187000</v>
      </c>
      <c r="M10" s="94">
        <v>518842</v>
      </c>
      <c r="N10" s="93"/>
      <c r="O10" s="94">
        <v>2102</v>
      </c>
      <c r="P10" s="93">
        <f t="shared" ref="P10:P15" si="1">$H10      +$J10      +$L10      +$N10</f>
        <v>1417000</v>
      </c>
      <c r="Q10" s="94">
        <f t="shared" ref="Q10:Q15" si="2">$I10      +$K10      +$M10      +$O10</f>
        <v>1700000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-99.594867030810917</v>
      </c>
      <c r="T10" s="48">
        <f t="shared" ref="T10:T14" si="5">IF(($E10      =0),0,(($P10      /$E10      )*100))</f>
        <v>83.35294117647058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322000</v>
      </c>
      <c r="I15" s="97">
        <f t="shared" si="7"/>
        <v>527430</v>
      </c>
      <c r="J15" s="96">
        <f t="shared" si="7"/>
        <v>908000</v>
      </c>
      <c r="K15" s="97">
        <f t="shared" si="7"/>
        <v>651626</v>
      </c>
      <c r="L15" s="96">
        <f t="shared" si="7"/>
        <v>187000</v>
      </c>
      <c r="M15" s="97">
        <f t="shared" si="7"/>
        <v>518842</v>
      </c>
      <c r="N15" s="96">
        <f t="shared" si="7"/>
        <v>0</v>
      </c>
      <c r="O15" s="97">
        <f t="shared" si="7"/>
        <v>2102</v>
      </c>
      <c r="P15" s="96">
        <f t="shared" si="1"/>
        <v>1417000</v>
      </c>
      <c r="Q15" s="97">
        <f t="shared" si="2"/>
        <v>1700000</v>
      </c>
      <c r="R15" s="52">
        <f t="shared" si="3"/>
        <v>-100</v>
      </c>
      <c r="S15" s="53">
        <f t="shared" si="4"/>
        <v>-99.594867030810917</v>
      </c>
      <c r="T15" s="52">
        <f>IF((SUM($E9:$E13))=0,0,(P15/(SUM($E9:$E13))*100))</f>
        <v>83.35294117647058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2200000</v>
      </c>
      <c r="C19" s="92"/>
      <c r="D19" s="92"/>
      <c r="E19" s="92">
        <f t="shared" si="8"/>
        <v>2200000</v>
      </c>
      <c r="F19" s="93">
        <v>2200000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2200000</v>
      </c>
      <c r="C24" s="95">
        <f>SUM(C17:C23)</f>
        <v>0</v>
      </c>
      <c r="D24" s="95"/>
      <c r="E24" s="95">
        <f t="shared" si="8"/>
        <v>2200000</v>
      </c>
      <c r="F24" s="96">
        <f t="shared" ref="F24:O24" si="15">SUM(F17:F23)</f>
        <v>2200000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3232000</v>
      </c>
      <c r="C29" s="92"/>
      <c r="D29" s="92"/>
      <c r="E29" s="92">
        <f>$B29      +$C29      +$D29</f>
        <v>3232000</v>
      </c>
      <c r="F29" s="93">
        <v>3232000</v>
      </c>
      <c r="G29" s="94">
        <v>3232000</v>
      </c>
      <c r="H29" s="93">
        <v>320000</v>
      </c>
      <c r="I29" s="94">
        <v>320130</v>
      </c>
      <c r="J29" s="93">
        <v>1148000</v>
      </c>
      <c r="K29" s="94">
        <v>402039</v>
      </c>
      <c r="L29" s="93">
        <v>705000</v>
      </c>
      <c r="M29" s="94">
        <v>1172978</v>
      </c>
      <c r="N29" s="93">
        <v>995000</v>
      </c>
      <c r="O29" s="94">
        <v>817163</v>
      </c>
      <c r="P29" s="93">
        <f>$H29      +$J29      +$L29      +$N29</f>
        <v>3168000</v>
      </c>
      <c r="Q29" s="94">
        <f>$I29      +$K29      +$M29      +$O29</f>
        <v>2712310</v>
      </c>
      <c r="R29" s="48">
        <f>IF(($L29      =0),0,((($N29      -$L29      )/$L29      )*100))</f>
        <v>41.134751773049643</v>
      </c>
      <c r="S29" s="49">
        <f>IF(($M29      =0),0,((($O29      -$M29      )/$M29      )*100))</f>
        <v>-30.334328521080533</v>
      </c>
      <c r="T29" s="48">
        <f>IF(($E29      =0),0,(($P29      /$E29      )*100))</f>
        <v>98.019801980198025</v>
      </c>
      <c r="U29" s="50">
        <f>IF(($E29      =0),0,(($Q29      /$E29      )*100))</f>
        <v>83.92048267326733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3232000</v>
      </c>
      <c r="C30" s="95">
        <f>SUM(C26:C29)</f>
        <v>0</v>
      </c>
      <c r="D30" s="95"/>
      <c r="E30" s="95">
        <f>$B30      +$C30      +$D30</f>
        <v>3232000</v>
      </c>
      <c r="F30" s="96">
        <f t="shared" ref="F30:O30" si="16">SUM(F26:F29)</f>
        <v>3232000</v>
      </c>
      <c r="G30" s="97">
        <f t="shared" si="16"/>
        <v>3232000</v>
      </c>
      <c r="H30" s="96">
        <f t="shared" si="16"/>
        <v>320000</v>
      </c>
      <c r="I30" s="97">
        <f t="shared" si="16"/>
        <v>320130</v>
      </c>
      <c r="J30" s="96">
        <f t="shared" si="16"/>
        <v>1148000</v>
      </c>
      <c r="K30" s="97">
        <f t="shared" si="16"/>
        <v>402039</v>
      </c>
      <c r="L30" s="96">
        <f t="shared" si="16"/>
        <v>705000</v>
      </c>
      <c r="M30" s="97">
        <f t="shared" si="16"/>
        <v>1172978</v>
      </c>
      <c r="N30" s="96">
        <f t="shared" si="16"/>
        <v>995000</v>
      </c>
      <c r="O30" s="97">
        <f t="shared" si="16"/>
        <v>817163</v>
      </c>
      <c r="P30" s="96">
        <f>$H30      +$J30      +$L30      +$N30</f>
        <v>3168000</v>
      </c>
      <c r="Q30" s="97">
        <f>$I30      +$K30      +$M30      +$O30</f>
        <v>2712310</v>
      </c>
      <c r="R30" s="52">
        <f>IF(($L30      =0),0,((($N30      -$L30      )/$L30      )*100))</f>
        <v>41.134751773049643</v>
      </c>
      <c r="S30" s="53">
        <f>IF(($M30      =0),0,((($O30      -$M30      )/$M30      )*100))</f>
        <v>-30.334328521080533</v>
      </c>
      <c r="T30" s="52">
        <f>IF($E30   =0,0,($P30   /$E30   )*100)</f>
        <v>98.019801980198025</v>
      </c>
      <c r="U30" s="54">
        <f>IF($E30   =0,0,($Q30   /$E30   )*100)</f>
        <v>83.92048267326733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243000</v>
      </c>
      <c r="I32" s="94">
        <v>91141</v>
      </c>
      <c r="J32" s="93">
        <v>270000</v>
      </c>
      <c r="K32" s="94">
        <v>213226</v>
      </c>
      <c r="L32" s="93">
        <v>154000</v>
      </c>
      <c r="M32" s="94">
        <v>386101</v>
      </c>
      <c r="N32" s="93">
        <v>199000</v>
      </c>
      <c r="O32" s="94">
        <v>181881</v>
      </c>
      <c r="P32" s="93">
        <f>$H32      +$J32      +$L32      +$N32</f>
        <v>866000</v>
      </c>
      <c r="Q32" s="94">
        <f>$I32      +$K32      +$M32      +$O32</f>
        <v>872349</v>
      </c>
      <c r="R32" s="48">
        <f>IF(($L32      =0),0,((($N32      -$L32      )/$L32      )*100))</f>
        <v>29.220779220779221</v>
      </c>
      <c r="S32" s="49">
        <f>IF(($M32      =0),0,((($O32      -$M32      )/$M32      )*100))</f>
        <v>-52.892895900295521</v>
      </c>
      <c r="T32" s="48">
        <f>IF(($E32      =0),0,(($P32      /$E32      )*100))</f>
        <v>91.15789473684211</v>
      </c>
      <c r="U32" s="50">
        <f>IF(($E32      =0),0,(($Q32      /$E32      )*100))</f>
        <v>91.826210526315791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243000</v>
      </c>
      <c r="I33" s="97">
        <f t="shared" si="17"/>
        <v>91141</v>
      </c>
      <c r="J33" s="96">
        <f t="shared" si="17"/>
        <v>270000</v>
      </c>
      <c r="K33" s="97">
        <f t="shared" si="17"/>
        <v>213226</v>
      </c>
      <c r="L33" s="96">
        <f t="shared" si="17"/>
        <v>154000</v>
      </c>
      <c r="M33" s="97">
        <f t="shared" si="17"/>
        <v>386101</v>
      </c>
      <c r="N33" s="96">
        <f t="shared" si="17"/>
        <v>199000</v>
      </c>
      <c r="O33" s="97">
        <f t="shared" si="17"/>
        <v>181881</v>
      </c>
      <c r="P33" s="96">
        <f>$H33      +$J33      +$L33      +$N33</f>
        <v>866000</v>
      </c>
      <c r="Q33" s="97">
        <f>$I33      +$K33      +$M33      +$O33</f>
        <v>872349</v>
      </c>
      <c r="R33" s="52">
        <f>IF(($L33      =0),0,((($N33      -$L33      )/$L33      )*100))</f>
        <v>29.220779220779221</v>
      </c>
      <c r="S33" s="53">
        <f>IF(($M33      =0),0,((($O33      -$M33      )/$M33      )*100))</f>
        <v>-52.892895900295521</v>
      </c>
      <c r="T33" s="52">
        <f>IF($E33   =0,0,($P33   /$E33   )*100)</f>
        <v>91.15789473684211</v>
      </c>
      <c r="U33" s="54">
        <f>IF($E33   =0,0,($Q33   /$E33   )*100)</f>
        <v>91.826210526315791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8082000</v>
      </c>
      <c r="C67" s="104">
        <f>SUM(C9:C14,C17:C23,C26:C29,C32,C35:C39,C42:C52,C55:C58,C61:C65)</f>
        <v>0</v>
      </c>
      <c r="D67" s="104"/>
      <c r="E67" s="104">
        <f t="shared" si="35"/>
        <v>8082000</v>
      </c>
      <c r="F67" s="105">
        <f t="shared" ref="F67:O67" si="43">SUM(F9:F14,F17:F23,F26:F29,F32,F35:F39,F42:F52,F55:F58,F61:F65)</f>
        <v>8082000</v>
      </c>
      <c r="G67" s="106">
        <f t="shared" si="43"/>
        <v>5882000</v>
      </c>
      <c r="H67" s="105">
        <f t="shared" si="43"/>
        <v>885000</v>
      </c>
      <c r="I67" s="106">
        <f t="shared" si="43"/>
        <v>938701</v>
      </c>
      <c r="J67" s="105">
        <f t="shared" si="43"/>
        <v>2326000</v>
      </c>
      <c r="K67" s="106">
        <f t="shared" si="43"/>
        <v>1266891</v>
      </c>
      <c r="L67" s="105">
        <f t="shared" si="43"/>
        <v>1046000</v>
      </c>
      <c r="M67" s="106">
        <f t="shared" si="43"/>
        <v>2077921</v>
      </c>
      <c r="N67" s="105">
        <f t="shared" si="43"/>
        <v>1194000</v>
      </c>
      <c r="O67" s="106">
        <f t="shared" si="43"/>
        <v>1001146</v>
      </c>
      <c r="P67" s="105">
        <f t="shared" si="36"/>
        <v>5451000</v>
      </c>
      <c r="Q67" s="106">
        <f t="shared" si="37"/>
        <v>5284659</v>
      </c>
      <c r="R67" s="61">
        <f t="shared" si="38"/>
        <v>14.149139579349903</v>
      </c>
      <c r="S67" s="62">
        <f t="shared" si="39"/>
        <v>-51.81982375653358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92.672560353621208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89.84459367562053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8082000</v>
      </c>
      <c r="C73" s="104">
        <f>SUM(C9:C14,C17:C23,C26:C29,C32,C35:C39,C42:C52,C55:C58,C61:C65,C69:C70)</f>
        <v>0</v>
      </c>
      <c r="D73" s="104"/>
      <c r="E73" s="104">
        <f>$B73      +$C73      +$D73</f>
        <v>8082000</v>
      </c>
      <c r="F73" s="105">
        <f t="shared" ref="F73:O73" si="46">SUM(F9:F14,F17:F23,F26:F29,F32,F35:F39,F42:F52,F55:F58,F61:F65,F69:F70)</f>
        <v>8082000</v>
      </c>
      <c r="G73" s="106">
        <f t="shared" si="46"/>
        <v>5882000</v>
      </c>
      <c r="H73" s="105">
        <f t="shared" si="46"/>
        <v>885000</v>
      </c>
      <c r="I73" s="106">
        <f t="shared" si="46"/>
        <v>938701</v>
      </c>
      <c r="J73" s="105">
        <f t="shared" si="46"/>
        <v>2326000</v>
      </c>
      <c r="K73" s="106">
        <f t="shared" si="46"/>
        <v>1266891</v>
      </c>
      <c r="L73" s="105">
        <f t="shared" si="46"/>
        <v>1046000</v>
      </c>
      <c r="M73" s="106">
        <f t="shared" si="46"/>
        <v>2077921</v>
      </c>
      <c r="N73" s="105">
        <f t="shared" si="46"/>
        <v>1194000</v>
      </c>
      <c r="O73" s="106">
        <f t="shared" si="46"/>
        <v>1001146</v>
      </c>
      <c r="P73" s="105">
        <f>$H73      +$J73      +$L73      +$N73</f>
        <v>5451000</v>
      </c>
      <c r="Q73" s="106">
        <f>$I73      +$K73      +$M73      +$O73</f>
        <v>5284659</v>
      </c>
      <c r="R73" s="61">
        <f>IF(($L73      =0),0,((($N73      -$L73      )/$L73      )*100))</f>
        <v>14.149139579349903</v>
      </c>
      <c r="S73" s="62">
        <f>IF(($M73      =0),0,((($O73      -$M73      )/$M73      )*100))</f>
        <v>-51.81982375653358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92.672560353621208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89.84459367562053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yy28YLZp2tH41fO1nAduu6JxZn8sXmU5AtjMH/7kliZRGQH2i0Ea1o0JZ76KRt0Mu0obeyIugjZ6y92SDVxgg==" saltValue="Hyz0X0of5U21utNUUe7N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2698000</v>
      </c>
      <c r="I10" s="94">
        <v>1200000</v>
      </c>
      <c r="J10" s="93"/>
      <c r="K10" s="94">
        <v>158279</v>
      </c>
      <c r="L10" s="93">
        <v>402000</v>
      </c>
      <c r="M10" s="94">
        <v>369103</v>
      </c>
      <c r="N10" s="93"/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1727382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55.722000000000008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-100000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2698000</v>
      </c>
      <c r="I15" s="97">
        <f t="shared" si="7"/>
        <v>1200000</v>
      </c>
      <c r="J15" s="96">
        <f t="shared" si="7"/>
        <v>0</v>
      </c>
      <c r="K15" s="97">
        <f t="shared" si="7"/>
        <v>158279</v>
      </c>
      <c r="L15" s="96">
        <f t="shared" si="7"/>
        <v>402000</v>
      </c>
      <c r="M15" s="97">
        <f t="shared" si="7"/>
        <v>369103</v>
      </c>
      <c r="N15" s="96">
        <f t="shared" si="7"/>
        <v>0</v>
      </c>
      <c r="O15" s="97">
        <f t="shared" si="7"/>
        <v>0</v>
      </c>
      <c r="P15" s="96">
        <f t="shared" si="1"/>
        <v>3100000</v>
      </c>
      <c r="Q15" s="97">
        <f t="shared" si="2"/>
        <v>1727382</v>
      </c>
      <c r="R15" s="52">
        <f t="shared" si="3"/>
        <v>-100</v>
      </c>
      <c r="S15" s="53">
        <f t="shared" si="4"/>
        <v>-100</v>
      </c>
      <c r="T15" s="52">
        <f>IF((SUM($E9:$E13))=0,0,(P15/(SUM($E9:$E13))*100))</f>
        <v>100</v>
      </c>
      <c r="U15" s="54">
        <f>IF((SUM($E9:$E13))=0,0,(Q15/(SUM($E9:$E13))*100))</f>
        <v>55.722000000000008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1021000</v>
      </c>
      <c r="C32" s="92"/>
      <c r="D32" s="92"/>
      <c r="E32" s="92">
        <f>$B32      +$C32      +$D32</f>
        <v>1021000</v>
      </c>
      <c r="F32" s="93">
        <v>1021000</v>
      </c>
      <c r="G32" s="94">
        <v>1021000</v>
      </c>
      <c r="H32" s="93">
        <v>309000</v>
      </c>
      <c r="I32" s="94"/>
      <c r="J32" s="93">
        <v>122000</v>
      </c>
      <c r="K32" s="94"/>
      <c r="L32" s="93">
        <v>335000</v>
      </c>
      <c r="M32" s="94">
        <v>148738</v>
      </c>
      <c r="N32" s="93">
        <v>29000</v>
      </c>
      <c r="O32" s="94"/>
      <c r="P32" s="93">
        <f>$H32      +$J32      +$L32      +$N32</f>
        <v>795000</v>
      </c>
      <c r="Q32" s="94">
        <f>$I32      +$K32      +$M32      +$O32</f>
        <v>148738</v>
      </c>
      <c r="R32" s="48">
        <f>IF(($L32      =0),0,((($N32      -$L32      )/$L32      )*100))</f>
        <v>-91.343283582089555</v>
      </c>
      <c r="S32" s="49">
        <f>IF(($M32      =0),0,((($O32      -$M32      )/$M32      )*100))</f>
        <v>-100</v>
      </c>
      <c r="T32" s="48">
        <f>IF(($E32      =0),0,(($P32      /$E32      )*100))</f>
        <v>77.864838393731645</v>
      </c>
      <c r="U32" s="50">
        <f>IF(($E32      =0),0,(($Q32      /$E32      )*100))</f>
        <v>14.567874632713027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1021000</v>
      </c>
      <c r="C33" s="95">
        <f>C32</f>
        <v>0</v>
      </c>
      <c r="D33" s="95"/>
      <c r="E33" s="95">
        <f>$B33      +$C33      +$D33</f>
        <v>1021000</v>
      </c>
      <c r="F33" s="96">
        <f t="shared" ref="F33:O33" si="17">F32</f>
        <v>1021000</v>
      </c>
      <c r="G33" s="97">
        <f t="shared" si="17"/>
        <v>1021000</v>
      </c>
      <c r="H33" s="96">
        <f t="shared" si="17"/>
        <v>309000</v>
      </c>
      <c r="I33" s="97">
        <f t="shared" si="17"/>
        <v>0</v>
      </c>
      <c r="J33" s="96">
        <f t="shared" si="17"/>
        <v>122000</v>
      </c>
      <c r="K33" s="97">
        <f t="shared" si="17"/>
        <v>0</v>
      </c>
      <c r="L33" s="96">
        <f t="shared" si="17"/>
        <v>335000</v>
      </c>
      <c r="M33" s="97">
        <f t="shared" si="17"/>
        <v>148738</v>
      </c>
      <c r="N33" s="96">
        <f t="shared" si="17"/>
        <v>29000</v>
      </c>
      <c r="O33" s="97">
        <f t="shared" si="17"/>
        <v>0</v>
      </c>
      <c r="P33" s="96">
        <f>$H33      +$J33      +$L33      +$N33</f>
        <v>795000</v>
      </c>
      <c r="Q33" s="97">
        <f>$I33      +$K33      +$M33      +$O33</f>
        <v>148738</v>
      </c>
      <c r="R33" s="52">
        <f>IF(($L33      =0),0,((($N33      -$L33      )/$L33      )*100))</f>
        <v>-91.343283582089555</v>
      </c>
      <c r="S33" s="53">
        <f>IF(($M33      =0),0,((($O33      -$M33      )/$M33      )*100))</f>
        <v>-100</v>
      </c>
      <c r="T33" s="52">
        <f>IF($E33   =0,0,($P33   /$E33   )*100)</f>
        <v>77.864838393731645</v>
      </c>
      <c r="U33" s="54">
        <f>IF($E33   =0,0,($Q33   /$E33   )*100)</f>
        <v>14.567874632713027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6925000</v>
      </c>
      <c r="C35" s="92"/>
      <c r="D35" s="92"/>
      <c r="E35" s="92">
        <f t="shared" ref="E35:E40" si="18">$B35      +$C35      +$D35</f>
        <v>6925000</v>
      </c>
      <c r="F35" s="93">
        <v>6925000</v>
      </c>
      <c r="G35" s="94">
        <v>6925000</v>
      </c>
      <c r="H35" s="93"/>
      <c r="I35" s="94"/>
      <c r="J35" s="93">
        <v>2345000</v>
      </c>
      <c r="K35" s="94">
        <v>330805</v>
      </c>
      <c r="L35" s="93">
        <v>1555000</v>
      </c>
      <c r="M35" s="94"/>
      <c r="N35" s="93"/>
      <c r="O35" s="94"/>
      <c r="P35" s="93">
        <f t="shared" ref="P35:P40" si="19">$H35      +$J35      +$L35      +$N35</f>
        <v>3900000</v>
      </c>
      <c r="Q35" s="94">
        <f t="shared" ref="Q35:Q40" si="20">$I35      +$K35      +$M35      +$O35</f>
        <v>330805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56.317689530685925</v>
      </c>
      <c r="U35" s="50">
        <f t="shared" ref="U35:U39" si="24">IF(($E35      =0),0,(($Q35      /$E35      )*100))</f>
        <v>4.7769675090252708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6925000</v>
      </c>
      <c r="C40" s="95">
        <f>SUM(C35:C39)</f>
        <v>0</v>
      </c>
      <c r="D40" s="95"/>
      <c r="E40" s="95">
        <f t="shared" si="18"/>
        <v>6925000</v>
      </c>
      <c r="F40" s="96">
        <f t="shared" ref="F40:O40" si="25">SUM(F35:F39)</f>
        <v>6925000</v>
      </c>
      <c r="G40" s="97">
        <f t="shared" si="25"/>
        <v>6925000</v>
      </c>
      <c r="H40" s="96">
        <f t="shared" si="25"/>
        <v>0</v>
      </c>
      <c r="I40" s="97">
        <f t="shared" si="25"/>
        <v>0</v>
      </c>
      <c r="J40" s="96">
        <f t="shared" si="25"/>
        <v>2345000</v>
      </c>
      <c r="K40" s="97">
        <f t="shared" si="25"/>
        <v>330805</v>
      </c>
      <c r="L40" s="96">
        <f t="shared" si="25"/>
        <v>1555000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3900000</v>
      </c>
      <c r="Q40" s="97">
        <f t="shared" si="20"/>
        <v>330805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56.317689530685925</v>
      </c>
      <c r="U40" s="54">
        <f>IF((+$E35+$E38) =0,0,(Q40   /(+$E35+$E38) )*100)</f>
        <v>4.7769675090252708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13975000</v>
      </c>
      <c r="C52" s="92"/>
      <c r="D52" s="92"/>
      <c r="E52" s="92">
        <f t="shared" si="26"/>
        <v>13975000</v>
      </c>
      <c r="F52" s="93">
        <v>13975000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13975000</v>
      </c>
      <c r="C53" s="95">
        <f>SUM(C42:C52)</f>
        <v>0</v>
      </c>
      <c r="D53" s="95"/>
      <c r="E53" s="95">
        <f t="shared" si="26"/>
        <v>13975000</v>
      </c>
      <c r="F53" s="96">
        <f t="shared" ref="F53:O53" si="33">SUM(F42:F52)</f>
        <v>13975000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25121000</v>
      </c>
      <c r="C67" s="104">
        <f>SUM(C9:C14,C17:C23,C26:C29,C32,C35:C39,C42:C52,C55:C58,C61:C65)</f>
        <v>-100000</v>
      </c>
      <c r="D67" s="104"/>
      <c r="E67" s="104">
        <f t="shared" si="35"/>
        <v>25021000</v>
      </c>
      <c r="F67" s="105">
        <f t="shared" ref="F67:O67" si="43">SUM(F9:F14,F17:F23,F26:F29,F32,F35:F39,F42:F52,F55:F58,F61:F65)</f>
        <v>25021000</v>
      </c>
      <c r="G67" s="106">
        <f t="shared" si="43"/>
        <v>11046000</v>
      </c>
      <c r="H67" s="105">
        <f t="shared" si="43"/>
        <v>3007000</v>
      </c>
      <c r="I67" s="106">
        <f t="shared" si="43"/>
        <v>1200000</v>
      </c>
      <c r="J67" s="105">
        <f t="shared" si="43"/>
        <v>2467000</v>
      </c>
      <c r="K67" s="106">
        <f t="shared" si="43"/>
        <v>489084</v>
      </c>
      <c r="L67" s="105">
        <f t="shared" si="43"/>
        <v>2292000</v>
      </c>
      <c r="M67" s="106">
        <f t="shared" si="43"/>
        <v>517841</v>
      </c>
      <c r="N67" s="105">
        <f t="shared" si="43"/>
        <v>29000</v>
      </c>
      <c r="O67" s="106">
        <f t="shared" si="43"/>
        <v>0</v>
      </c>
      <c r="P67" s="105">
        <f t="shared" si="36"/>
        <v>7795000</v>
      </c>
      <c r="Q67" s="106">
        <f t="shared" si="37"/>
        <v>2206925</v>
      </c>
      <c r="R67" s="61">
        <f t="shared" si="38"/>
        <v>-98.734729493891791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70.568531595147562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19.979404309252217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34057000</v>
      </c>
      <c r="C69" s="92">
        <v>-2278000</v>
      </c>
      <c r="D69" s="92"/>
      <c r="E69" s="92">
        <f>$B69      +$C69      +$D69</f>
        <v>31779000</v>
      </c>
      <c r="F69" s="93">
        <v>31779000</v>
      </c>
      <c r="G69" s="94">
        <v>31779000</v>
      </c>
      <c r="H69" s="93">
        <v>6806000</v>
      </c>
      <c r="I69" s="94">
        <v>6022063</v>
      </c>
      <c r="J69" s="93">
        <v>7293000</v>
      </c>
      <c r="K69" s="94">
        <v>408200</v>
      </c>
      <c r="L69" s="93">
        <v>4486000</v>
      </c>
      <c r="M69" s="94"/>
      <c r="N69" s="93">
        <v>848000</v>
      </c>
      <c r="O69" s="94">
        <v>404272</v>
      </c>
      <c r="P69" s="93">
        <f>$H69      +$J69      +$L69      +$N69</f>
        <v>19433000</v>
      </c>
      <c r="Q69" s="94">
        <f>$I69      +$K69      +$M69      +$O69</f>
        <v>6834535</v>
      </c>
      <c r="R69" s="48">
        <f>IF(($L69      =0),0,((($N69      -$L69      )/$L69      )*100))</f>
        <v>-81.096745430227372</v>
      </c>
      <c r="S69" s="49">
        <f>IF(($M69      =0),0,((($O69      -$M69      )/$M69      )*100))</f>
        <v>0</v>
      </c>
      <c r="T69" s="48">
        <f>IF(($E69      =0),0,(($P69      /$E69      )*100))</f>
        <v>61.150445262594801</v>
      </c>
      <c r="U69" s="50">
        <f>IF(($E69      =0),0,(($Q69      /$E69      )*100))</f>
        <v>21.506450800843325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34057000</v>
      </c>
      <c r="C71" s="101">
        <f>SUM(C69:C70)</f>
        <v>-2278000</v>
      </c>
      <c r="D71" s="101"/>
      <c r="E71" s="101">
        <f>$B71      +$C71      +$D71</f>
        <v>31779000</v>
      </c>
      <c r="F71" s="102">
        <f t="shared" ref="F71:O71" si="44">SUM(F69:F70)</f>
        <v>31779000</v>
      </c>
      <c r="G71" s="103">
        <f t="shared" si="44"/>
        <v>31779000</v>
      </c>
      <c r="H71" s="102">
        <f t="shared" si="44"/>
        <v>6806000</v>
      </c>
      <c r="I71" s="103">
        <f t="shared" si="44"/>
        <v>6022063</v>
      </c>
      <c r="J71" s="102">
        <f t="shared" si="44"/>
        <v>7293000</v>
      </c>
      <c r="K71" s="103">
        <f t="shared" si="44"/>
        <v>408200</v>
      </c>
      <c r="L71" s="102">
        <f t="shared" si="44"/>
        <v>4486000</v>
      </c>
      <c r="M71" s="103">
        <f t="shared" si="44"/>
        <v>0</v>
      </c>
      <c r="N71" s="102">
        <f t="shared" si="44"/>
        <v>848000</v>
      </c>
      <c r="O71" s="103">
        <f t="shared" si="44"/>
        <v>404272</v>
      </c>
      <c r="P71" s="102">
        <f>$H71      +$J71      +$L71      +$N71</f>
        <v>19433000</v>
      </c>
      <c r="Q71" s="103">
        <f>$I71      +$K71      +$M71      +$O71</f>
        <v>6834535</v>
      </c>
      <c r="R71" s="57">
        <f>IF(($L71      =0),0,((($N71      -$L71      )/$L71      )*100))</f>
        <v>-81.096745430227372</v>
      </c>
      <c r="S71" s="58">
        <f>IF(($M71      =0),0,((($O71      -$M71      )/$M71      )*100))</f>
        <v>0</v>
      </c>
      <c r="T71" s="57">
        <f>IF(($E69      =0),0,(($P69      /$E69      )*100))</f>
        <v>61.150445262594801</v>
      </c>
      <c r="U71" s="59">
        <f>IF($E69   =0,0,($Q69   /$E69 )*100)</f>
        <v>21.506450800843325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34057000</v>
      </c>
      <c r="C72" s="104">
        <f>SUM(C69:C70)</f>
        <v>-2278000</v>
      </c>
      <c r="D72" s="104"/>
      <c r="E72" s="104">
        <f>$B72      +$C72      +$D72</f>
        <v>31779000</v>
      </c>
      <c r="F72" s="105">
        <f t="shared" ref="F72:O72" si="45">SUM(F69:F70)</f>
        <v>31779000</v>
      </c>
      <c r="G72" s="106">
        <f t="shared" si="45"/>
        <v>31779000</v>
      </c>
      <c r="H72" s="105">
        <f t="shared" si="45"/>
        <v>6806000</v>
      </c>
      <c r="I72" s="106">
        <f t="shared" si="45"/>
        <v>6022063</v>
      </c>
      <c r="J72" s="105">
        <f t="shared" si="45"/>
        <v>7293000</v>
      </c>
      <c r="K72" s="106">
        <f t="shared" si="45"/>
        <v>408200</v>
      </c>
      <c r="L72" s="105">
        <f t="shared" si="45"/>
        <v>4486000</v>
      </c>
      <c r="M72" s="106">
        <f t="shared" si="45"/>
        <v>0</v>
      </c>
      <c r="N72" s="105">
        <f t="shared" si="45"/>
        <v>848000</v>
      </c>
      <c r="O72" s="106">
        <f t="shared" si="45"/>
        <v>404272</v>
      </c>
      <c r="P72" s="105">
        <f>$H72      +$J72      +$L72      +$N72</f>
        <v>19433000</v>
      </c>
      <c r="Q72" s="106">
        <f>$I72      +$K72      +$M72      +$O72</f>
        <v>6834535</v>
      </c>
      <c r="R72" s="61">
        <f>IF(($L72      =0),0,((($N72      -$L72      )/$L72      )*100))</f>
        <v>-81.096745430227372</v>
      </c>
      <c r="S72" s="62">
        <f>IF(($M72      =0),0,((($O72      -$M72      )/$M72      )*100))</f>
        <v>0</v>
      </c>
      <c r="T72" s="61">
        <f>IF(($E69      =0),0,(($P69      /$E69      )*100))</f>
        <v>61.150445262594801</v>
      </c>
      <c r="U72" s="65">
        <f>IF($E69   =0,0,($Q69   /$E69 )*100)</f>
        <v>21.506450800843325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59178000</v>
      </c>
      <c r="C73" s="104">
        <f>SUM(C9:C14,C17:C23,C26:C29,C32,C35:C39,C42:C52,C55:C58,C61:C65,C69:C70)</f>
        <v>-2378000</v>
      </c>
      <c r="D73" s="104"/>
      <c r="E73" s="104">
        <f>$B73      +$C73      +$D73</f>
        <v>56800000</v>
      </c>
      <c r="F73" s="105">
        <f t="shared" ref="F73:O73" si="46">SUM(F9:F14,F17:F23,F26:F29,F32,F35:F39,F42:F52,F55:F58,F61:F65,F69:F70)</f>
        <v>56800000</v>
      </c>
      <c r="G73" s="106">
        <f t="shared" si="46"/>
        <v>42825000</v>
      </c>
      <c r="H73" s="105">
        <f t="shared" si="46"/>
        <v>9813000</v>
      </c>
      <c r="I73" s="106">
        <f t="shared" si="46"/>
        <v>7222063</v>
      </c>
      <c r="J73" s="105">
        <f t="shared" si="46"/>
        <v>9760000</v>
      </c>
      <c r="K73" s="106">
        <f t="shared" si="46"/>
        <v>897284</v>
      </c>
      <c r="L73" s="105">
        <f t="shared" si="46"/>
        <v>6778000</v>
      </c>
      <c r="M73" s="106">
        <f t="shared" si="46"/>
        <v>517841</v>
      </c>
      <c r="N73" s="105">
        <f t="shared" si="46"/>
        <v>877000</v>
      </c>
      <c r="O73" s="106">
        <f t="shared" si="46"/>
        <v>404272</v>
      </c>
      <c r="P73" s="105">
        <f>$H73      +$J73      +$L73      +$N73</f>
        <v>27228000</v>
      </c>
      <c r="Q73" s="106">
        <f>$I73      +$K73      +$M73      +$O73</f>
        <v>9041460</v>
      </c>
      <c r="R73" s="61">
        <f>IF(($L73      =0),0,((($N73      -$L73      )/$L73      )*100))</f>
        <v>-87.061079964591329</v>
      </c>
      <c r="S73" s="62">
        <f>IF(($M73      =0),0,((($O73      -$M73      )/$M73      )*100))</f>
        <v>-21.93124916721542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63.579684763572672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21.112574430823116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/kcXhmt7eM+C1smjaujGWihUi5LEHyZ1QgUlFz+x+bTgWMmevoP9QDoMNoD7znkJmjC39WLTfTqfmzp+2Hsfw==" saltValue="WXasUXYMXVVhaqgQHxwM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755000</v>
      </c>
      <c r="K10" s="94"/>
      <c r="L10" s="93">
        <v>166000</v>
      </c>
      <c r="M10" s="94"/>
      <c r="N10" s="93">
        <v>1580000</v>
      </c>
      <c r="O10" s="94"/>
      <c r="P10" s="93">
        <f t="shared" ref="P10:P15" si="1">$H10      +$J10      +$L10      +$N10</f>
        <v>2501000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851.80722891566256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80.677419354838705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755000</v>
      </c>
      <c r="K15" s="97">
        <f t="shared" si="7"/>
        <v>0</v>
      </c>
      <c r="L15" s="96">
        <f t="shared" si="7"/>
        <v>166000</v>
      </c>
      <c r="M15" s="97">
        <f t="shared" si="7"/>
        <v>0</v>
      </c>
      <c r="N15" s="96">
        <f t="shared" si="7"/>
        <v>1580000</v>
      </c>
      <c r="O15" s="97">
        <f t="shared" si="7"/>
        <v>0</v>
      </c>
      <c r="P15" s="96">
        <f t="shared" si="1"/>
        <v>2501000</v>
      </c>
      <c r="Q15" s="97">
        <f t="shared" si="2"/>
        <v>0</v>
      </c>
      <c r="R15" s="52">
        <f t="shared" si="3"/>
        <v>851.80722891566256</v>
      </c>
      <c r="S15" s="53">
        <f t="shared" si="4"/>
        <v>0</v>
      </c>
      <c r="T15" s="52">
        <f>IF((SUM($E9:$E13))=0,0,(P15/(SUM($E9:$E13))*100))</f>
        <v>80.677419354838705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9450000</v>
      </c>
      <c r="C52" s="92">
        <v>-9450000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9450000</v>
      </c>
      <c r="C53" s="95">
        <f>SUM(C42:C52)</f>
        <v>-9450000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12550000</v>
      </c>
      <c r="C67" s="104">
        <f>SUM(C9:C14,C17:C23,C26:C29,C32,C35:C39,C42:C52,C55:C58,C61:C65)</f>
        <v>-9450000</v>
      </c>
      <c r="D67" s="104"/>
      <c r="E67" s="104">
        <f t="shared" si="35"/>
        <v>3100000</v>
      </c>
      <c r="F67" s="105">
        <f t="shared" ref="F67:O67" si="43">SUM(F9:F14,F17:F23,F26:F29,F32,F35:F39,F42:F52,F55:F58,F61:F65)</f>
        <v>3100000</v>
      </c>
      <c r="G67" s="106">
        <f t="shared" si="43"/>
        <v>3100000</v>
      </c>
      <c r="H67" s="105">
        <f t="shared" si="43"/>
        <v>0</v>
      </c>
      <c r="I67" s="106">
        <f t="shared" si="43"/>
        <v>0</v>
      </c>
      <c r="J67" s="105">
        <f t="shared" si="43"/>
        <v>755000</v>
      </c>
      <c r="K67" s="106">
        <f t="shared" si="43"/>
        <v>0</v>
      </c>
      <c r="L67" s="105">
        <f t="shared" si="43"/>
        <v>166000</v>
      </c>
      <c r="M67" s="106">
        <f t="shared" si="43"/>
        <v>0</v>
      </c>
      <c r="N67" s="105">
        <f t="shared" si="43"/>
        <v>1580000</v>
      </c>
      <c r="O67" s="106">
        <f t="shared" si="43"/>
        <v>0</v>
      </c>
      <c r="P67" s="105">
        <f t="shared" si="36"/>
        <v>2501000</v>
      </c>
      <c r="Q67" s="106">
        <f t="shared" si="37"/>
        <v>0</v>
      </c>
      <c r="R67" s="61">
        <f t="shared" si="38"/>
        <v>851.80722891566256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80.677419354838705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11881000</v>
      </c>
      <c r="C69" s="92">
        <v>5205000</v>
      </c>
      <c r="D69" s="92"/>
      <c r="E69" s="92">
        <f>$B69      +$C69      +$D69</f>
        <v>17086000</v>
      </c>
      <c r="F69" s="93">
        <v>17086000</v>
      </c>
      <c r="G69" s="94">
        <v>17086000</v>
      </c>
      <c r="H69" s="93">
        <v>5662000</v>
      </c>
      <c r="I69" s="94"/>
      <c r="J69" s="93">
        <v>3222000</v>
      </c>
      <c r="K69" s="94"/>
      <c r="L69" s="93"/>
      <c r="M69" s="94"/>
      <c r="N69" s="93">
        <v>5605000</v>
      </c>
      <c r="O69" s="94"/>
      <c r="P69" s="93">
        <f>$H69      +$J69      +$L69      +$N69</f>
        <v>14489000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84.800421397635489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11881000</v>
      </c>
      <c r="C71" s="101">
        <f>SUM(C69:C70)</f>
        <v>5205000</v>
      </c>
      <c r="D71" s="101"/>
      <c r="E71" s="101">
        <f>$B71      +$C71      +$D71</f>
        <v>17086000</v>
      </c>
      <c r="F71" s="102">
        <f t="shared" ref="F71:O71" si="44">SUM(F69:F70)</f>
        <v>17086000</v>
      </c>
      <c r="G71" s="103">
        <f t="shared" si="44"/>
        <v>17086000</v>
      </c>
      <c r="H71" s="102">
        <f t="shared" si="44"/>
        <v>5662000</v>
      </c>
      <c r="I71" s="103">
        <f t="shared" si="44"/>
        <v>0</v>
      </c>
      <c r="J71" s="102">
        <f t="shared" si="44"/>
        <v>3222000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5605000</v>
      </c>
      <c r="O71" s="103">
        <f t="shared" si="44"/>
        <v>0</v>
      </c>
      <c r="P71" s="102">
        <f>$H71      +$J71      +$L71      +$N71</f>
        <v>14489000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84.800421397635489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11881000</v>
      </c>
      <c r="C72" s="104">
        <f>SUM(C69:C70)</f>
        <v>5205000</v>
      </c>
      <c r="D72" s="104"/>
      <c r="E72" s="104">
        <f>$B72      +$C72      +$D72</f>
        <v>17086000</v>
      </c>
      <c r="F72" s="105">
        <f t="shared" ref="F72:O72" si="45">SUM(F69:F70)</f>
        <v>17086000</v>
      </c>
      <c r="G72" s="106">
        <f t="shared" si="45"/>
        <v>17086000</v>
      </c>
      <c r="H72" s="105">
        <f t="shared" si="45"/>
        <v>5662000</v>
      </c>
      <c r="I72" s="106">
        <f t="shared" si="45"/>
        <v>0</v>
      </c>
      <c r="J72" s="105">
        <f t="shared" si="45"/>
        <v>3222000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5605000</v>
      </c>
      <c r="O72" s="106">
        <f t="shared" si="45"/>
        <v>0</v>
      </c>
      <c r="P72" s="105">
        <f>$H72      +$J72      +$L72      +$N72</f>
        <v>14489000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84.800421397635489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24431000</v>
      </c>
      <c r="C73" s="104">
        <f>SUM(C9:C14,C17:C23,C26:C29,C32,C35:C39,C42:C52,C55:C58,C61:C65,C69:C70)</f>
        <v>-4245000</v>
      </c>
      <c r="D73" s="104"/>
      <c r="E73" s="104">
        <f>$B73      +$C73      +$D73</f>
        <v>20186000</v>
      </c>
      <c r="F73" s="105">
        <f t="shared" ref="F73:O73" si="46">SUM(F9:F14,F17:F23,F26:F29,F32,F35:F39,F42:F52,F55:F58,F61:F65,F69:F70)</f>
        <v>20186000</v>
      </c>
      <c r="G73" s="106">
        <f t="shared" si="46"/>
        <v>20186000</v>
      </c>
      <c r="H73" s="105">
        <f t="shared" si="46"/>
        <v>5662000</v>
      </c>
      <c r="I73" s="106">
        <f t="shared" si="46"/>
        <v>0</v>
      </c>
      <c r="J73" s="105">
        <f t="shared" si="46"/>
        <v>3977000</v>
      </c>
      <c r="K73" s="106">
        <f t="shared" si="46"/>
        <v>0</v>
      </c>
      <c r="L73" s="105">
        <f t="shared" si="46"/>
        <v>166000</v>
      </c>
      <c r="M73" s="106">
        <f t="shared" si="46"/>
        <v>0</v>
      </c>
      <c r="N73" s="105">
        <f t="shared" si="46"/>
        <v>7185000</v>
      </c>
      <c r="O73" s="106">
        <f t="shared" si="46"/>
        <v>0</v>
      </c>
      <c r="P73" s="105">
        <f>$H73      +$J73      +$L73      +$N73</f>
        <v>16990000</v>
      </c>
      <c r="Q73" s="106">
        <f>$I73      +$K73      +$M73      +$O73</f>
        <v>0</v>
      </c>
      <c r="R73" s="61">
        <f>IF(($L73      =0),0,((($N73      -$L73      )/$L73      )*100))</f>
        <v>4228.3132530120483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84.167244624987617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qRIsAEp7Riij0AdU4VTKgRpW8RnTcDwKQypnH0iGTj91zaH7T4EBRGctKo2omIW0NZLjlU/1Ztu+W2mJEENCA==" saltValue="aSutYvNMsjAK4s/ckPub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617000</v>
      </c>
      <c r="I10" s="94"/>
      <c r="J10" s="93"/>
      <c r="K10" s="94"/>
      <c r="L10" s="93">
        <v>1157000</v>
      </c>
      <c r="M10" s="94">
        <v>1909756</v>
      </c>
      <c r="N10" s="93"/>
      <c r="O10" s="94"/>
      <c r="P10" s="93">
        <f t="shared" ref="P10:P15" si="1">$H10      +$J10      +$L10      +$N10</f>
        <v>1774000</v>
      </c>
      <c r="Q10" s="94">
        <f t="shared" ref="Q10:Q15" si="2">$I10      +$K10      +$M10      +$O10</f>
        <v>1909756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57.225806451612904</v>
      </c>
      <c r="U10" s="50">
        <f t="shared" ref="U10:U14" si="6">IF(($E10      =0),0,(($Q10      /$E10      )*100))</f>
        <v>61.605032258064519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617000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1157000</v>
      </c>
      <c r="M15" s="97">
        <f t="shared" si="7"/>
        <v>1909756</v>
      </c>
      <c r="N15" s="96">
        <f t="shared" si="7"/>
        <v>0</v>
      </c>
      <c r="O15" s="97">
        <f t="shared" si="7"/>
        <v>0</v>
      </c>
      <c r="P15" s="96">
        <f t="shared" si="1"/>
        <v>1774000</v>
      </c>
      <c r="Q15" s="97">
        <f t="shared" si="2"/>
        <v>1909756</v>
      </c>
      <c r="R15" s="52">
        <f t="shared" si="3"/>
        <v>-100</v>
      </c>
      <c r="S15" s="53">
        <f t="shared" si="4"/>
        <v>-100</v>
      </c>
      <c r="T15" s="52">
        <f>IF((SUM($E9:$E13))=0,0,(P15/(SUM($E9:$E13))*100))</f>
        <v>57.225806451612904</v>
      </c>
      <c r="U15" s="54">
        <f>IF((SUM($E9:$E13))=0,0,(Q15/(SUM($E9:$E13))*100))</f>
        <v>61.605032258064519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/>
      <c r="I32" s="94"/>
      <c r="J32" s="93">
        <v>238000</v>
      </c>
      <c r="K32" s="94"/>
      <c r="L32" s="93"/>
      <c r="M32" s="94">
        <v>950000</v>
      </c>
      <c r="N32" s="93"/>
      <c r="O32" s="94"/>
      <c r="P32" s="93">
        <f>$H32      +$J32      +$L32      +$N32</f>
        <v>238000</v>
      </c>
      <c r="Q32" s="94">
        <f>$I32      +$K32      +$M32      +$O32</f>
        <v>950000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25.05263157894737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0</v>
      </c>
      <c r="I33" s="97">
        <f t="shared" si="17"/>
        <v>0</v>
      </c>
      <c r="J33" s="96">
        <f t="shared" si="17"/>
        <v>238000</v>
      </c>
      <c r="K33" s="97">
        <f t="shared" si="17"/>
        <v>0</v>
      </c>
      <c r="L33" s="96">
        <f t="shared" si="17"/>
        <v>0</v>
      </c>
      <c r="M33" s="97">
        <f t="shared" si="17"/>
        <v>950000</v>
      </c>
      <c r="N33" s="96">
        <f t="shared" si="17"/>
        <v>0</v>
      </c>
      <c r="O33" s="97">
        <f t="shared" si="17"/>
        <v>0</v>
      </c>
      <c r="P33" s="96">
        <f>$H33      +$J33      +$L33      +$N33</f>
        <v>238000</v>
      </c>
      <c r="Q33" s="97">
        <f>$I33      +$K33      +$M33      +$O33</f>
        <v>950000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25.05263157894737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3500000</v>
      </c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/>
      <c r="I35" s="94"/>
      <c r="J35" s="93">
        <v>1524000</v>
      </c>
      <c r="K35" s="94"/>
      <c r="L35" s="93">
        <v>390000</v>
      </c>
      <c r="M35" s="94">
        <v>2595863</v>
      </c>
      <c r="N35" s="93">
        <v>3086000</v>
      </c>
      <c r="O35" s="94"/>
      <c r="P35" s="93">
        <f t="shared" ref="P35:P40" si="19">$H35      +$J35      +$L35      +$N35</f>
        <v>5000000</v>
      </c>
      <c r="Q35" s="94">
        <f t="shared" ref="Q35:Q40" si="20">$I35      +$K35      +$M35      +$O35</f>
        <v>2595863</v>
      </c>
      <c r="R35" s="48">
        <f t="shared" ref="R35:R40" si="21">IF(($L35      =0),0,((($N35      -$L35      )/$L35      )*100))</f>
        <v>691.28205128205127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51.917259999999999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27004000</v>
      </c>
      <c r="C36" s="92">
        <v>2633000</v>
      </c>
      <c r="D36" s="92"/>
      <c r="E36" s="92">
        <f t="shared" si="18"/>
        <v>29637000</v>
      </c>
      <c r="F36" s="93">
        <v>29637000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28504000</v>
      </c>
      <c r="C40" s="95">
        <f>SUM(C35:C39)</f>
        <v>6133000</v>
      </c>
      <c r="D40" s="95"/>
      <c r="E40" s="95">
        <f t="shared" si="18"/>
        <v>34637000</v>
      </c>
      <c r="F40" s="96">
        <f t="shared" ref="F40:O40" si="25">SUM(F35:F39)</f>
        <v>34637000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1524000</v>
      </c>
      <c r="K40" s="97">
        <f t="shared" si="25"/>
        <v>0</v>
      </c>
      <c r="L40" s="96">
        <f t="shared" si="25"/>
        <v>390000</v>
      </c>
      <c r="M40" s="97">
        <f t="shared" si="25"/>
        <v>2595863</v>
      </c>
      <c r="N40" s="96">
        <f t="shared" si="25"/>
        <v>3086000</v>
      </c>
      <c r="O40" s="97">
        <f t="shared" si="25"/>
        <v>0</v>
      </c>
      <c r="P40" s="96">
        <f t="shared" si="19"/>
        <v>5000000</v>
      </c>
      <c r="Q40" s="97">
        <f t="shared" si="20"/>
        <v>2595863</v>
      </c>
      <c r="R40" s="52">
        <f t="shared" si="21"/>
        <v>691.28205128205127</v>
      </c>
      <c r="S40" s="53">
        <f t="shared" si="22"/>
        <v>-100</v>
      </c>
      <c r="T40" s="52">
        <f>IF((+$E35+$E38) =0,0,(P40   /(+$E35+$E38) )*100)</f>
        <v>100</v>
      </c>
      <c r="U40" s="54">
        <f>IF((+$E35+$E38) =0,0,(Q40   /(+$E35+$E38) )*100)</f>
        <v>51.917259999999999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7975000</v>
      </c>
      <c r="C51" s="92">
        <v>-3987000</v>
      </c>
      <c r="D51" s="92"/>
      <c r="E51" s="92">
        <f t="shared" si="26"/>
        <v>3988000</v>
      </c>
      <c r="F51" s="93">
        <v>3988000</v>
      </c>
      <c r="G51" s="94">
        <v>3988000</v>
      </c>
      <c r="H51" s="93"/>
      <c r="I51" s="94"/>
      <c r="J51" s="93">
        <v>827000</v>
      </c>
      <c r="K51" s="94"/>
      <c r="L51" s="93">
        <v>1085000</v>
      </c>
      <c r="M51" s="94">
        <v>3988000</v>
      </c>
      <c r="N51" s="93"/>
      <c r="O51" s="94"/>
      <c r="P51" s="93">
        <f t="shared" si="27"/>
        <v>1912000</v>
      </c>
      <c r="Q51" s="94">
        <f t="shared" si="28"/>
        <v>3988000</v>
      </c>
      <c r="R51" s="48">
        <f t="shared" si="29"/>
        <v>-100</v>
      </c>
      <c r="S51" s="49">
        <f t="shared" si="30"/>
        <v>-100</v>
      </c>
      <c r="T51" s="48">
        <f t="shared" si="31"/>
        <v>47.943831494483454</v>
      </c>
      <c r="U51" s="50">
        <f t="shared" si="32"/>
        <v>100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7975000</v>
      </c>
      <c r="C53" s="95">
        <f>SUM(C42:C52)</f>
        <v>-3987000</v>
      </c>
      <c r="D53" s="95"/>
      <c r="E53" s="95">
        <f t="shared" si="26"/>
        <v>3988000</v>
      </c>
      <c r="F53" s="96">
        <f t="shared" ref="F53:O53" si="33">SUM(F42:F52)</f>
        <v>3988000</v>
      </c>
      <c r="G53" s="97">
        <f t="shared" si="33"/>
        <v>3988000</v>
      </c>
      <c r="H53" s="96">
        <f t="shared" si="33"/>
        <v>0</v>
      </c>
      <c r="I53" s="97">
        <f t="shared" si="33"/>
        <v>0</v>
      </c>
      <c r="J53" s="96">
        <f t="shared" si="33"/>
        <v>827000</v>
      </c>
      <c r="K53" s="97">
        <f t="shared" si="33"/>
        <v>0</v>
      </c>
      <c r="L53" s="96">
        <f t="shared" si="33"/>
        <v>1085000</v>
      </c>
      <c r="M53" s="97">
        <f t="shared" si="33"/>
        <v>3988000</v>
      </c>
      <c r="N53" s="96">
        <f t="shared" si="33"/>
        <v>0</v>
      </c>
      <c r="O53" s="97">
        <f t="shared" si="33"/>
        <v>0</v>
      </c>
      <c r="P53" s="96">
        <f t="shared" si="27"/>
        <v>1912000</v>
      </c>
      <c r="Q53" s="97">
        <f t="shared" si="28"/>
        <v>3988000</v>
      </c>
      <c r="R53" s="52">
        <f t="shared" si="29"/>
        <v>-100</v>
      </c>
      <c r="S53" s="53">
        <f t="shared" si="30"/>
        <v>-100</v>
      </c>
      <c r="T53" s="52">
        <f>IF((+$E43+$E45+$E47+$E48+$E51) =0,0,(P53   /(+$E43+$E45+$E47+$E48+$E51) )*100)</f>
        <v>47.943831494483454</v>
      </c>
      <c r="U53" s="54">
        <f>IF((+$E43+$E45+$E47+$E48+$E51) =0,0,(Q53   /(+$E43+$E45+$E47+$E48+$E51) )*100)</f>
        <v>100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40529000</v>
      </c>
      <c r="C67" s="104">
        <f>SUM(C9:C14,C17:C23,C26:C29,C32,C35:C39,C42:C52,C55:C58,C61:C65)</f>
        <v>2146000</v>
      </c>
      <c r="D67" s="104"/>
      <c r="E67" s="104">
        <f t="shared" si="35"/>
        <v>42675000</v>
      </c>
      <c r="F67" s="105">
        <f t="shared" ref="F67:O67" si="43">SUM(F9:F14,F17:F23,F26:F29,F32,F35:F39,F42:F52,F55:F58,F61:F65)</f>
        <v>42675000</v>
      </c>
      <c r="G67" s="106">
        <f t="shared" si="43"/>
        <v>13038000</v>
      </c>
      <c r="H67" s="105">
        <f t="shared" si="43"/>
        <v>617000</v>
      </c>
      <c r="I67" s="106">
        <f t="shared" si="43"/>
        <v>0</v>
      </c>
      <c r="J67" s="105">
        <f t="shared" si="43"/>
        <v>2589000</v>
      </c>
      <c r="K67" s="106">
        <f t="shared" si="43"/>
        <v>0</v>
      </c>
      <c r="L67" s="105">
        <f t="shared" si="43"/>
        <v>2632000</v>
      </c>
      <c r="M67" s="106">
        <f t="shared" si="43"/>
        <v>9443619</v>
      </c>
      <c r="N67" s="105">
        <f t="shared" si="43"/>
        <v>3086000</v>
      </c>
      <c r="O67" s="106">
        <f t="shared" si="43"/>
        <v>0</v>
      </c>
      <c r="P67" s="105">
        <f t="shared" si="36"/>
        <v>8924000</v>
      </c>
      <c r="Q67" s="106">
        <f t="shared" si="37"/>
        <v>9443619</v>
      </c>
      <c r="R67" s="61">
        <f t="shared" si="38"/>
        <v>17.249240121580549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68.446080687221965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72.431500230096646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17746000</v>
      </c>
      <c r="C69" s="92">
        <v>-7746000</v>
      </c>
      <c r="D69" s="92"/>
      <c r="E69" s="92">
        <f>$B69      +$C69      +$D69</f>
        <v>10000000</v>
      </c>
      <c r="F69" s="93">
        <v>10000000</v>
      </c>
      <c r="G69" s="94">
        <v>10000000</v>
      </c>
      <c r="H69" s="93">
        <v>141000</v>
      </c>
      <c r="I69" s="94"/>
      <c r="J69" s="93">
        <v>169000</v>
      </c>
      <c r="K69" s="94"/>
      <c r="L69" s="93">
        <v>225000</v>
      </c>
      <c r="M69" s="94">
        <v>2028752</v>
      </c>
      <c r="N69" s="93">
        <v>5252000</v>
      </c>
      <c r="O69" s="94"/>
      <c r="P69" s="93">
        <f>$H69      +$J69      +$L69      +$N69</f>
        <v>5787000</v>
      </c>
      <c r="Q69" s="94">
        <f>$I69      +$K69      +$M69      +$O69</f>
        <v>2028752</v>
      </c>
      <c r="R69" s="48">
        <f>IF(($L69      =0),0,((($N69      -$L69      )/$L69      )*100))</f>
        <v>2234.2222222222222</v>
      </c>
      <c r="S69" s="49">
        <f>IF(($M69      =0),0,((($O69      -$M69      )/$M69      )*100))</f>
        <v>-100</v>
      </c>
      <c r="T69" s="48">
        <f>IF(($E69      =0),0,(($P69      /$E69      )*100))</f>
        <v>57.87</v>
      </c>
      <c r="U69" s="50">
        <f>IF(($E69      =0),0,(($Q69      /$E69      )*100))</f>
        <v>20.287520000000001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17746000</v>
      </c>
      <c r="C71" s="101">
        <f>SUM(C69:C70)</f>
        <v>-7746000</v>
      </c>
      <c r="D71" s="101"/>
      <c r="E71" s="101">
        <f>$B71      +$C71      +$D71</f>
        <v>10000000</v>
      </c>
      <c r="F71" s="102">
        <f t="shared" ref="F71:O71" si="44">SUM(F69:F70)</f>
        <v>10000000</v>
      </c>
      <c r="G71" s="103">
        <f t="shared" si="44"/>
        <v>10000000</v>
      </c>
      <c r="H71" s="102">
        <f t="shared" si="44"/>
        <v>141000</v>
      </c>
      <c r="I71" s="103">
        <f t="shared" si="44"/>
        <v>0</v>
      </c>
      <c r="J71" s="102">
        <f t="shared" si="44"/>
        <v>169000</v>
      </c>
      <c r="K71" s="103">
        <f t="shared" si="44"/>
        <v>0</v>
      </c>
      <c r="L71" s="102">
        <f t="shared" si="44"/>
        <v>225000</v>
      </c>
      <c r="M71" s="103">
        <f t="shared" si="44"/>
        <v>2028752</v>
      </c>
      <c r="N71" s="102">
        <f t="shared" si="44"/>
        <v>5252000</v>
      </c>
      <c r="O71" s="103">
        <f t="shared" si="44"/>
        <v>0</v>
      </c>
      <c r="P71" s="102">
        <f>$H71      +$J71      +$L71      +$N71</f>
        <v>5787000</v>
      </c>
      <c r="Q71" s="103">
        <f>$I71      +$K71      +$M71      +$O71</f>
        <v>2028752</v>
      </c>
      <c r="R71" s="57">
        <f>IF(($L71      =0),0,((($N71      -$L71      )/$L71      )*100))</f>
        <v>2234.2222222222222</v>
      </c>
      <c r="S71" s="58">
        <f>IF(($M71      =0),0,((($O71      -$M71      )/$M71      )*100))</f>
        <v>-100</v>
      </c>
      <c r="T71" s="57">
        <f>IF(($E69      =0),0,(($P69      /$E69      )*100))</f>
        <v>57.87</v>
      </c>
      <c r="U71" s="59">
        <f>IF($E69   =0,0,($Q69   /$E69 )*100)</f>
        <v>20.287520000000001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17746000</v>
      </c>
      <c r="C72" s="104">
        <f>SUM(C69:C70)</f>
        <v>-7746000</v>
      </c>
      <c r="D72" s="104"/>
      <c r="E72" s="104">
        <f>$B72      +$C72      +$D72</f>
        <v>10000000</v>
      </c>
      <c r="F72" s="105">
        <f t="shared" ref="F72:O72" si="45">SUM(F69:F70)</f>
        <v>10000000</v>
      </c>
      <c r="G72" s="106">
        <f t="shared" si="45"/>
        <v>10000000</v>
      </c>
      <c r="H72" s="105">
        <f t="shared" si="45"/>
        <v>141000</v>
      </c>
      <c r="I72" s="106">
        <f t="shared" si="45"/>
        <v>0</v>
      </c>
      <c r="J72" s="105">
        <f t="shared" si="45"/>
        <v>169000</v>
      </c>
      <c r="K72" s="106">
        <f t="shared" si="45"/>
        <v>0</v>
      </c>
      <c r="L72" s="105">
        <f t="shared" si="45"/>
        <v>225000</v>
      </c>
      <c r="M72" s="106">
        <f t="shared" si="45"/>
        <v>2028752</v>
      </c>
      <c r="N72" s="105">
        <f t="shared" si="45"/>
        <v>5252000</v>
      </c>
      <c r="O72" s="106">
        <f t="shared" si="45"/>
        <v>0</v>
      </c>
      <c r="P72" s="105">
        <f>$H72      +$J72      +$L72      +$N72</f>
        <v>5787000</v>
      </c>
      <c r="Q72" s="106">
        <f>$I72      +$K72      +$M72      +$O72</f>
        <v>2028752</v>
      </c>
      <c r="R72" s="61">
        <f>IF(($L72      =0),0,((($N72      -$L72      )/$L72      )*100))</f>
        <v>2234.2222222222222</v>
      </c>
      <c r="S72" s="62">
        <f>IF(($M72      =0),0,((($O72      -$M72      )/$M72      )*100))</f>
        <v>-100</v>
      </c>
      <c r="T72" s="61">
        <f>IF(($E69      =0),0,(($P69      /$E69      )*100))</f>
        <v>57.87</v>
      </c>
      <c r="U72" s="65">
        <f>IF($E69   =0,0,($Q69   /$E69 )*100)</f>
        <v>20.287520000000001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58275000</v>
      </c>
      <c r="C73" s="104">
        <f>SUM(C9:C14,C17:C23,C26:C29,C32,C35:C39,C42:C52,C55:C58,C61:C65,C69:C70)</f>
        <v>-5600000</v>
      </c>
      <c r="D73" s="104"/>
      <c r="E73" s="104">
        <f>$B73      +$C73      +$D73</f>
        <v>52675000</v>
      </c>
      <c r="F73" s="105">
        <f t="shared" ref="F73:O73" si="46">SUM(F9:F14,F17:F23,F26:F29,F32,F35:F39,F42:F52,F55:F58,F61:F65,F69:F70)</f>
        <v>52675000</v>
      </c>
      <c r="G73" s="106">
        <f t="shared" si="46"/>
        <v>23038000</v>
      </c>
      <c r="H73" s="105">
        <f t="shared" si="46"/>
        <v>758000</v>
      </c>
      <c r="I73" s="106">
        <f t="shared" si="46"/>
        <v>0</v>
      </c>
      <c r="J73" s="105">
        <f t="shared" si="46"/>
        <v>2758000</v>
      </c>
      <c r="K73" s="106">
        <f t="shared" si="46"/>
        <v>0</v>
      </c>
      <c r="L73" s="105">
        <f t="shared" si="46"/>
        <v>2857000</v>
      </c>
      <c r="M73" s="106">
        <f t="shared" si="46"/>
        <v>11472371</v>
      </c>
      <c r="N73" s="105">
        <f t="shared" si="46"/>
        <v>8338000</v>
      </c>
      <c r="O73" s="106">
        <f t="shared" si="46"/>
        <v>0</v>
      </c>
      <c r="P73" s="105">
        <f>$H73      +$J73      +$L73      +$N73</f>
        <v>14711000</v>
      </c>
      <c r="Q73" s="106">
        <f>$I73      +$K73      +$M73      +$O73</f>
        <v>11472371</v>
      </c>
      <c r="R73" s="61">
        <f>IF(($L73      =0),0,((($N73      -$L73      )/$L73      )*100))</f>
        <v>191.84459222961146</v>
      </c>
      <c r="S73" s="62">
        <f>IF(($M73      =0),0,((($O73      -$M73      )/$M73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63.855369389703966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49.797599618022396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W22vgHwFgVwnVeSFb3ziTzDLQ3LVikEyNPb5ehnw7gvFAL/kM47Wn61cMblw30Axe/Ft8r5WB4Ia0cTCyPYEg==" saltValue="3qtzPemCn+IoOiBmHlu8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1558000</v>
      </c>
      <c r="I10" s="94"/>
      <c r="J10" s="93">
        <v>785000</v>
      </c>
      <c r="K10" s="94">
        <v>27574</v>
      </c>
      <c r="L10" s="93">
        <v>91000</v>
      </c>
      <c r="M10" s="94">
        <v>91868</v>
      </c>
      <c r="N10" s="93">
        <v>356000</v>
      </c>
      <c r="O10" s="94">
        <v>337859</v>
      </c>
      <c r="P10" s="93">
        <f t="shared" ref="P10:P15" si="1">$H10      +$J10      +$L10      +$N10</f>
        <v>2790000</v>
      </c>
      <c r="Q10" s="94">
        <f t="shared" ref="Q10:Q15" si="2">$I10      +$K10      +$M10      +$O10</f>
        <v>457301</v>
      </c>
      <c r="R10" s="48">
        <f t="shared" ref="R10:R15" si="3">IF(($L10      =0),0,((($N10      -$L10      )/$L10      )*100))</f>
        <v>291.20879120879118</v>
      </c>
      <c r="S10" s="49">
        <f t="shared" ref="S10:S15" si="4">IF(($M10      =0),0,((($O10      -$M10      )/$M10      )*100))</f>
        <v>267.76570731919713</v>
      </c>
      <c r="T10" s="48">
        <f t="shared" ref="T10:T14" si="5">IF(($E10      =0),0,(($P10      /$E10      )*100))</f>
        <v>90</v>
      </c>
      <c r="U10" s="50">
        <f t="shared" ref="U10:U14" si="6">IF(($E10      =0),0,(($Q10      /$E10      )*100))</f>
        <v>14.751645161290321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1558000</v>
      </c>
      <c r="I15" s="97">
        <f t="shared" si="7"/>
        <v>0</v>
      </c>
      <c r="J15" s="96">
        <f t="shared" si="7"/>
        <v>785000</v>
      </c>
      <c r="K15" s="97">
        <f t="shared" si="7"/>
        <v>27574</v>
      </c>
      <c r="L15" s="96">
        <f t="shared" si="7"/>
        <v>91000</v>
      </c>
      <c r="M15" s="97">
        <f t="shared" si="7"/>
        <v>91868</v>
      </c>
      <c r="N15" s="96">
        <f t="shared" si="7"/>
        <v>356000</v>
      </c>
      <c r="O15" s="97">
        <f t="shared" si="7"/>
        <v>337859</v>
      </c>
      <c r="P15" s="96">
        <f t="shared" si="1"/>
        <v>2790000</v>
      </c>
      <c r="Q15" s="97">
        <f t="shared" si="2"/>
        <v>457301</v>
      </c>
      <c r="R15" s="52">
        <f t="shared" si="3"/>
        <v>291.20879120879118</v>
      </c>
      <c r="S15" s="53">
        <f t="shared" si="4"/>
        <v>267.76570731919713</v>
      </c>
      <c r="T15" s="52">
        <f>IF((SUM($E9:$E13))=0,0,(P15/(SUM($E9:$E13))*100))</f>
        <v>90</v>
      </c>
      <c r="U15" s="54">
        <f>IF((SUM($E9:$E13))=0,0,(Q15/(SUM($E9:$E13))*100))</f>
        <v>14.751645161290321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960000</v>
      </c>
      <c r="C32" s="92"/>
      <c r="D32" s="92"/>
      <c r="E32" s="92">
        <f>$B32      +$C32      +$D32</f>
        <v>960000</v>
      </c>
      <c r="F32" s="93">
        <v>960000</v>
      </c>
      <c r="G32" s="94">
        <v>960000</v>
      </c>
      <c r="H32" s="93">
        <v>173000</v>
      </c>
      <c r="I32" s="94"/>
      <c r="J32" s="93"/>
      <c r="K32" s="94"/>
      <c r="L32" s="93"/>
      <c r="M32" s="94"/>
      <c r="N32" s="93">
        <v>504000</v>
      </c>
      <c r="O32" s="94">
        <v>60128</v>
      </c>
      <c r="P32" s="93">
        <f>$H32      +$J32      +$L32      +$N32</f>
        <v>677000</v>
      </c>
      <c r="Q32" s="94">
        <f>$I32      +$K32      +$M32      +$O32</f>
        <v>60128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70.520833333333329</v>
      </c>
      <c r="U32" s="50">
        <f>IF(($E32      =0),0,(($Q32      /$E32      )*100))</f>
        <v>6.2633333333333336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960000</v>
      </c>
      <c r="C33" s="95">
        <f>C32</f>
        <v>0</v>
      </c>
      <c r="D33" s="95"/>
      <c r="E33" s="95">
        <f>$B33      +$C33      +$D33</f>
        <v>960000</v>
      </c>
      <c r="F33" s="96">
        <f t="shared" ref="F33:O33" si="17">F32</f>
        <v>960000</v>
      </c>
      <c r="G33" s="97">
        <f t="shared" si="17"/>
        <v>960000</v>
      </c>
      <c r="H33" s="96">
        <f t="shared" si="17"/>
        <v>173000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504000</v>
      </c>
      <c r="O33" s="97">
        <f t="shared" si="17"/>
        <v>60128</v>
      </c>
      <c r="P33" s="96">
        <f>$H33      +$J33      +$L33      +$N33</f>
        <v>677000</v>
      </c>
      <c r="Q33" s="97">
        <f>$I33      +$K33      +$M33      +$O33</f>
        <v>60128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70.520833333333329</v>
      </c>
      <c r="U33" s="54">
        <f>IF($E33   =0,0,($Q33   /$E33   )*100)</f>
        <v>6.2633333333333336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46372000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12975000</v>
      </c>
      <c r="C51" s="92">
        <v>11000000</v>
      </c>
      <c r="D51" s="92"/>
      <c r="E51" s="92">
        <f t="shared" si="26"/>
        <v>23975000</v>
      </c>
      <c r="F51" s="93">
        <v>23975000</v>
      </c>
      <c r="G51" s="94">
        <v>23975000</v>
      </c>
      <c r="H51" s="93">
        <v>4601000</v>
      </c>
      <c r="I51" s="94"/>
      <c r="J51" s="93">
        <v>4664000</v>
      </c>
      <c r="K51" s="94">
        <v>4664054</v>
      </c>
      <c r="L51" s="93">
        <v>1116000</v>
      </c>
      <c r="M51" s="94">
        <v>278233</v>
      </c>
      <c r="N51" s="93">
        <v>13594000</v>
      </c>
      <c r="O51" s="94"/>
      <c r="P51" s="93">
        <f t="shared" si="27"/>
        <v>23975000</v>
      </c>
      <c r="Q51" s="94">
        <f t="shared" si="28"/>
        <v>4942287</v>
      </c>
      <c r="R51" s="48">
        <f t="shared" si="29"/>
        <v>1118.1003584229391</v>
      </c>
      <c r="S51" s="49">
        <f t="shared" si="30"/>
        <v>-100</v>
      </c>
      <c r="T51" s="48">
        <f t="shared" si="31"/>
        <v>100</v>
      </c>
      <c r="U51" s="50">
        <f t="shared" si="32"/>
        <v>20.614335766423359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12975000</v>
      </c>
      <c r="C53" s="95">
        <f>SUM(C42:C52)</f>
        <v>11000000</v>
      </c>
      <c r="D53" s="95"/>
      <c r="E53" s="95">
        <f t="shared" si="26"/>
        <v>23975000</v>
      </c>
      <c r="F53" s="96">
        <f t="shared" ref="F53:O53" si="33">SUM(F42:F52)</f>
        <v>23975000</v>
      </c>
      <c r="G53" s="97">
        <f t="shared" si="33"/>
        <v>23975000</v>
      </c>
      <c r="H53" s="96">
        <f t="shared" si="33"/>
        <v>4601000</v>
      </c>
      <c r="I53" s="97">
        <f t="shared" si="33"/>
        <v>0</v>
      </c>
      <c r="J53" s="96">
        <f t="shared" si="33"/>
        <v>4664000</v>
      </c>
      <c r="K53" s="97">
        <f t="shared" si="33"/>
        <v>4664054</v>
      </c>
      <c r="L53" s="96">
        <f t="shared" si="33"/>
        <v>1116000</v>
      </c>
      <c r="M53" s="97">
        <f t="shared" si="33"/>
        <v>278233</v>
      </c>
      <c r="N53" s="96">
        <f t="shared" si="33"/>
        <v>13594000</v>
      </c>
      <c r="O53" s="97">
        <f t="shared" si="33"/>
        <v>0</v>
      </c>
      <c r="P53" s="96">
        <f t="shared" si="27"/>
        <v>23975000</v>
      </c>
      <c r="Q53" s="97">
        <f t="shared" si="28"/>
        <v>4942287</v>
      </c>
      <c r="R53" s="52">
        <f t="shared" si="29"/>
        <v>1118.1003584229391</v>
      </c>
      <c r="S53" s="53">
        <f t="shared" si="30"/>
        <v>-100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20.614335766423359</v>
      </c>
      <c r="V53" s="96">
        <f>SUM(V42:V52)</f>
        <v>46372000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17035000</v>
      </c>
      <c r="C67" s="104">
        <f>SUM(C9:C14,C17:C23,C26:C29,C32,C35:C39,C42:C52,C55:C58,C61:C65)</f>
        <v>11000000</v>
      </c>
      <c r="D67" s="104"/>
      <c r="E67" s="104">
        <f t="shared" si="35"/>
        <v>28035000</v>
      </c>
      <c r="F67" s="105">
        <f t="shared" ref="F67:O67" si="43">SUM(F9:F14,F17:F23,F26:F29,F32,F35:F39,F42:F52,F55:F58,F61:F65)</f>
        <v>28035000</v>
      </c>
      <c r="G67" s="106">
        <f t="shared" si="43"/>
        <v>28035000</v>
      </c>
      <c r="H67" s="105">
        <f t="shared" si="43"/>
        <v>6332000</v>
      </c>
      <c r="I67" s="106">
        <f t="shared" si="43"/>
        <v>0</v>
      </c>
      <c r="J67" s="105">
        <f t="shared" si="43"/>
        <v>5449000</v>
      </c>
      <c r="K67" s="106">
        <f t="shared" si="43"/>
        <v>4691628</v>
      </c>
      <c r="L67" s="105">
        <f t="shared" si="43"/>
        <v>1207000</v>
      </c>
      <c r="M67" s="106">
        <f t="shared" si="43"/>
        <v>370101</v>
      </c>
      <c r="N67" s="105">
        <f t="shared" si="43"/>
        <v>14454000</v>
      </c>
      <c r="O67" s="106">
        <f t="shared" si="43"/>
        <v>397987</v>
      </c>
      <c r="P67" s="105">
        <f t="shared" si="36"/>
        <v>27442000</v>
      </c>
      <c r="Q67" s="106">
        <f t="shared" si="37"/>
        <v>5459716</v>
      </c>
      <c r="R67" s="61">
        <f t="shared" si="38"/>
        <v>1097.5144987572494</v>
      </c>
      <c r="S67" s="62">
        <f t="shared" si="39"/>
        <v>7.5346999873007636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97.884786873550922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19.474642411271624</v>
      </c>
      <c r="V67" s="105">
        <f>SUM(V9:V14,V17:V23,V26:V29,V32,V35:V39,V42:V52,V55:V58,V61:V65)</f>
        <v>46372000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8677000</v>
      </c>
      <c r="C69" s="92">
        <v>23420000</v>
      </c>
      <c r="D69" s="92"/>
      <c r="E69" s="92">
        <f>$B69      +$C69      +$D69</f>
        <v>32097000</v>
      </c>
      <c r="F69" s="93">
        <v>32097000</v>
      </c>
      <c r="G69" s="94">
        <v>32097000</v>
      </c>
      <c r="H69" s="93">
        <v>665000</v>
      </c>
      <c r="I69" s="94"/>
      <c r="J69" s="93">
        <v>6860000</v>
      </c>
      <c r="K69" s="94">
        <v>3875563</v>
      </c>
      <c r="L69" s="93"/>
      <c r="M69" s="94">
        <v>12018331</v>
      </c>
      <c r="N69" s="93">
        <v>2905000</v>
      </c>
      <c r="O69" s="94"/>
      <c r="P69" s="93">
        <f>$H69      +$J69      +$L69      +$N69</f>
        <v>10430000</v>
      </c>
      <c r="Q69" s="94">
        <f>$I69      +$K69      +$M69      +$O69</f>
        <v>15893894</v>
      </c>
      <c r="R69" s="48">
        <f>IF(($L69      =0),0,((($N69      -$L69      )/$L69      )*100))</f>
        <v>0</v>
      </c>
      <c r="S69" s="49">
        <f>IF(($M69      =0),0,((($O69      -$M69      )/$M69      )*100))</f>
        <v>-100</v>
      </c>
      <c r="T69" s="48">
        <f>IF(($E69      =0),0,(($P69      /$E69      )*100))</f>
        <v>32.495248777144283</v>
      </c>
      <c r="U69" s="50">
        <f>IF(($E69      =0),0,(($Q69      /$E69      )*100))</f>
        <v>49.518316353553296</v>
      </c>
      <c r="V69" s="93">
        <v>31958000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8677000</v>
      </c>
      <c r="C71" s="101">
        <f>SUM(C69:C70)</f>
        <v>23420000</v>
      </c>
      <c r="D71" s="101"/>
      <c r="E71" s="101">
        <f>$B71      +$C71      +$D71</f>
        <v>32097000</v>
      </c>
      <c r="F71" s="102">
        <f t="shared" ref="F71:O71" si="44">SUM(F69:F70)</f>
        <v>32097000</v>
      </c>
      <c r="G71" s="103">
        <f t="shared" si="44"/>
        <v>32097000</v>
      </c>
      <c r="H71" s="102">
        <f t="shared" si="44"/>
        <v>665000</v>
      </c>
      <c r="I71" s="103">
        <f t="shared" si="44"/>
        <v>0</v>
      </c>
      <c r="J71" s="102">
        <f t="shared" si="44"/>
        <v>6860000</v>
      </c>
      <c r="K71" s="103">
        <f t="shared" si="44"/>
        <v>3875563</v>
      </c>
      <c r="L71" s="102">
        <f t="shared" si="44"/>
        <v>0</v>
      </c>
      <c r="M71" s="103">
        <f t="shared" si="44"/>
        <v>12018331</v>
      </c>
      <c r="N71" s="102">
        <f t="shared" si="44"/>
        <v>2905000</v>
      </c>
      <c r="O71" s="103">
        <f t="shared" si="44"/>
        <v>0</v>
      </c>
      <c r="P71" s="102">
        <f>$H71      +$J71      +$L71      +$N71</f>
        <v>10430000</v>
      </c>
      <c r="Q71" s="103">
        <f>$I71      +$K71      +$M71      +$O71</f>
        <v>15893894</v>
      </c>
      <c r="R71" s="57">
        <f>IF(($L71      =0),0,((($N71      -$L71      )/$L71      )*100))</f>
        <v>0</v>
      </c>
      <c r="S71" s="58">
        <f>IF(($M71      =0),0,((($O71      -$M71      )/$M71      )*100))</f>
        <v>-100</v>
      </c>
      <c r="T71" s="57">
        <f>IF(($E69      =0),0,(($P69      /$E69      )*100))</f>
        <v>32.495248777144283</v>
      </c>
      <c r="U71" s="59">
        <f>IF($E69   =0,0,($Q69   /$E69 )*100)</f>
        <v>49.518316353553296</v>
      </c>
      <c r="V71" s="102">
        <f>SUM(V69:V70)</f>
        <v>31958000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8677000</v>
      </c>
      <c r="C72" s="104">
        <f>SUM(C69:C70)</f>
        <v>23420000</v>
      </c>
      <c r="D72" s="104"/>
      <c r="E72" s="104">
        <f>$B72      +$C72      +$D72</f>
        <v>32097000</v>
      </c>
      <c r="F72" s="105">
        <f t="shared" ref="F72:O72" si="45">SUM(F69:F70)</f>
        <v>32097000</v>
      </c>
      <c r="G72" s="106">
        <f t="shared" si="45"/>
        <v>32097000</v>
      </c>
      <c r="H72" s="105">
        <f t="shared" si="45"/>
        <v>665000</v>
      </c>
      <c r="I72" s="106">
        <f t="shared" si="45"/>
        <v>0</v>
      </c>
      <c r="J72" s="105">
        <f t="shared" si="45"/>
        <v>6860000</v>
      </c>
      <c r="K72" s="106">
        <f t="shared" si="45"/>
        <v>3875563</v>
      </c>
      <c r="L72" s="105">
        <f t="shared" si="45"/>
        <v>0</v>
      </c>
      <c r="M72" s="106">
        <f t="shared" si="45"/>
        <v>12018331</v>
      </c>
      <c r="N72" s="105">
        <f t="shared" si="45"/>
        <v>2905000</v>
      </c>
      <c r="O72" s="106">
        <f t="shared" si="45"/>
        <v>0</v>
      </c>
      <c r="P72" s="105">
        <f>$H72      +$J72      +$L72      +$N72</f>
        <v>10430000</v>
      </c>
      <c r="Q72" s="106">
        <f>$I72      +$K72      +$M72      +$O72</f>
        <v>15893894</v>
      </c>
      <c r="R72" s="61">
        <f>IF(($L72      =0),0,((($N72      -$L72      )/$L72      )*100))</f>
        <v>0</v>
      </c>
      <c r="S72" s="62">
        <f>IF(($M72      =0),0,((($O72      -$M72      )/$M72      )*100))</f>
        <v>-100</v>
      </c>
      <c r="T72" s="61">
        <f>IF(($E69      =0),0,(($P69      /$E69      )*100))</f>
        <v>32.495248777144283</v>
      </c>
      <c r="U72" s="65">
        <f>IF($E69   =0,0,($Q69   /$E69 )*100)</f>
        <v>49.518316353553296</v>
      </c>
      <c r="V72" s="105">
        <f>SUM(V69:V70)</f>
        <v>31958000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25712000</v>
      </c>
      <c r="C73" s="104">
        <f>SUM(C9:C14,C17:C23,C26:C29,C32,C35:C39,C42:C52,C55:C58,C61:C65,C69:C70)</f>
        <v>34420000</v>
      </c>
      <c r="D73" s="104"/>
      <c r="E73" s="104">
        <f>$B73      +$C73      +$D73</f>
        <v>60132000</v>
      </c>
      <c r="F73" s="105">
        <f t="shared" ref="F73:O73" si="46">SUM(F9:F14,F17:F23,F26:F29,F32,F35:F39,F42:F52,F55:F58,F61:F65,F69:F70)</f>
        <v>60132000</v>
      </c>
      <c r="G73" s="106">
        <f t="shared" si="46"/>
        <v>60132000</v>
      </c>
      <c r="H73" s="105">
        <f t="shared" si="46"/>
        <v>6997000</v>
      </c>
      <c r="I73" s="106">
        <f t="shared" si="46"/>
        <v>0</v>
      </c>
      <c r="J73" s="105">
        <f t="shared" si="46"/>
        <v>12309000</v>
      </c>
      <c r="K73" s="106">
        <f t="shared" si="46"/>
        <v>8567191</v>
      </c>
      <c r="L73" s="105">
        <f t="shared" si="46"/>
        <v>1207000</v>
      </c>
      <c r="M73" s="106">
        <f t="shared" si="46"/>
        <v>12388432</v>
      </c>
      <c r="N73" s="105">
        <f t="shared" si="46"/>
        <v>17359000</v>
      </c>
      <c r="O73" s="106">
        <f t="shared" si="46"/>
        <v>397987</v>
      </c>
      <c r="P73" s="105">
        <f>$H73      +$J73      +$L73      +$N73</f>
        <v>37872000</v>
      </c>
      <c r="Q73" s="106">
        <f>$I73      +$K73      +$M73      +$O73</f>
        <v>21353610</v>
      </c>
      <c r="R73" s="61">
        <f>IF(($L73      =0),0,((($N73      -$L73      )/$L73      )*100))</f>
        <v>1338.1938690969346</v>
      </c>
      <c r="S73" s="62">
        <f>IF(($M73      =0),0,((($O73      -$M73      )/$M73      )*100))</f>
        <v>-96.787430402814493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62.981440830173618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35.511225304330473</v>
      </c>
      <c r="V73" s="105">
        <f>SUM(V9:V14,V17:V23,V26:V29,V32,V35:V39,V42:V52,V55:V58,V61:V65,V69:V70)</f>
        <v>78330000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/m83Eatk/LWZdDoOROqVB+sCJqwoL9DmA01a8l81CfS38CFzz20k7CpXC2KS5HdzhSm1rSwXtrQwHuG/XQJGGw==" saltValue="bQ5L6eZKoIWVOsVJf+Rtu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144000</v>
      </c>
      <c r="I10" s="94">
        <v>99975</v>
      </c>
      <c r="J10" s="93">
        <v>722000</v>
      </c>
      <c r="K10" s="94">
        <v>169100</v>
      </c>
      <c r="L10" s="93">
        <v>446000</v>
      </c>
      <c r="M10" s="94">
        <v>1000963</v>
      </c>
      <c r="N10" s="93">
        <v>84000</v>
      </c>
      <c r="O10" s="94">
        <v>41650</v>
      </c>
      <c r="P10" s="93">
        <f t="shared" ref="P10:P15" si="1">$H10      +$J10      +$L10      +$N10</f>
        <v>1396000</v>
      </c>
      <c r="Q10" s="94">
        <f t="shared" ref="Q10:Q15" si="2">$I10      +$K10      +$M10      +$O10</f>
        <v>1311688</v>
      </c>
      <c r="R10" s="48">
        <f t="shared" ref="R10:R15" si="3">IF(($L10      =0),0,((($N10      -$L10      )/$L10      )*100))</f>
        <v>-81.165919282511211</v>
      </c>
      <c r="S10" s="49">
        <f t="shared" ref="S10:S15" si="4">IF(($M10      =0),0,((($O10      -$M10      )/$M10      )*100))</f>
        <v>-95.839007036224118</v>
      </c>
      <c r="T10" s="48">
        <f t="shared" ref="T10:T14" si="5">IF(($E10      =0),0,(($P10      /$E10      )*100))</f>
        <v>46.533333333333331</v>
      </c>
      <c r="U10" s="50">
        <f t="shared" ref="U10:U14" si="6">IF(($E10      =0),0,(($Q10      /$E10      )*100))</f>
        <v>43.722933333333337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>
        <v>-8421000</v>
      </c>
      <c r="D13" s="92"/>
      <c r="E13" s="92">
        <f t="shared" si="0"/>
        <v>6579000</v>
      </c>
      <c r="F13" s="93">
        <v>6579000</v>
      </c>
      <c r="G13" s="94">
        <v>6579000</v>
      </c>
      <c r="H13" s="93"/>
      <c r="I13" s="94"/>
      <c r="J13" s="93"/>
      <c r="K13" s="94"/>
      <c r="L13" s="93">
        <v>2544000</v>
      </c>
      <c r="M13" s="94">
        <v>2544413</v>
      </c>
      <c r="N13" s="93">
        <v>2208000</v>
      </c>
      <c r="O13" s="94"/>
      <c r="P13" s="93">
        <f t="shared" si="1"/>
        <v>4752000</v>
      </c>
      <c r="Q13" s="94">
        <f t="shared" si="2"/>
        <v>2544413</v>
      </c>
      <c r="R13" s="48">
        <f t="shared" si="3"/>
        <v>-13.20754716981132</v>
      </c>
      <c r="S13" s="49">
        <f t="shared" si="4"/>
        <v>-100</v>
      </c>
      <c r="T13" s="48">
        <f t="shared" si="5"/>
        <v>72.229822161422703</v>
      </c>
      <c r="U13" s="50">
        <f t="shared" si="6"/>
        <v>38.674768201854384</v>
      </c>
      <c r="V13" s="93">
        <v>3450000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19000000</v>
      </c>
      <c r="C15" s="95">
        <f>SUM(C9:C14)</f>
        <v>-9421000</v>
      </c>
      <c r="D15" s="95"/>
      <c r="E15" s="95">
        <f t="shared" si="0"/>
        <v>9579000</v>
      </c>
      <c r="F15" s="96">
        <f t="shared" ref="F15:O15" si="7">SUM(F9:F14)</f>
        <v>9579000</v>
      </c>
      <c r="G15" s="97">
        <f t="shared" si="7"/>
        <v>9579000</v>
      </c>
      <c r="H15" s="96">
        <f t="shared" si="7"/>
        <v>144000</v>
      </c>
      <c r="I15" s="97">
        <f t="shared" si="7"/>
        <v>99975</v>
      </c>
      <c r="J15" s="96">
        <f t="shared" si="7"/>
        <v>722000</v>
      </c>
      <c r="K15" s="97">
        <f t="shared" si="7"/>
        <v>169100</v>
      </c>
      <c r="L15" s="96">
        <f t="shared" si="7"/>
        <v>2990000</v>
      </c>
      <c r="M15" s="97">
        <f t="shared" si="7"/>
        <v>3545376</v>
      </c>
      <c r="N15" s="96">
        <f t="shared" si="7"/>
        <v>2292000</v>
      </c>
      <c r="O15" s="97">
        <f t="shared" si="7"/>
        <v>41650</v>
      </c>
      <c r="P15" s="96">
        <f t="shared" si="1"/>
        <v>6148000</v>
      </c>
      <c r="Q15" s="97">
        <f t="shared" si="2"/>
        <v>3856101</v>
      </c>
      <c r="R15" s="52">
        <f t="shared" si="3"/>
        <v>-23.34448160535117</v>
      </c>
      <c r="S15" s="53">
        <f t="shared" si="4"/>
        <v>-98.825230384591094</v>
      </c>
      <c r="T15" s="52">
        <f>IF((SUM($E9:$E13))=0,0,(P15/(SUM($E9:$E13))*100))</f>
        <v>64.182064933709157</v>
      </c>
      <c r="U15" s="54">
        <f>IF((SUM($E9:$E13))=0,0,(Q15/(SUM($E9:$E13))*100))</f>
        <v>40.255778264954586</v>
      </c>
      <c r="V15" s="96">
        <f>SUM(V9:V14)</f>
        <v>3450000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217000</v>
      </c>
      <c r="I32" s="94"/>
      <c r="J32" s="93">
        <v>21000</v>
      </c>
      <c r="K32" s="94"/>
      <c r="L32" s="93"/>
      <c r="M32" s="94"/>
      <c r="N32" s="93"/>
      <c r="O32" s="94">
        <v>950000</v>
      </c>
      <c r="P32" s="93">
        <f>$H32      +$J32      +$L32      +$N32</f>
        <v>238000</v>
      </c>
      <c r="Q32" s="94">
        <f>$I32      +$K32      +$M32      +$O32</f>
        <v>950000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25.05263157894737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217000</v>
      </c>
      <c r="I33" s="97">
        <f t="shared" si="17"/>
        <v>0</v>
      </c>
      <c r="J33" s="96">
        <f t="shared" si="17"/>
        <v>21000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950000</v>
      </c>
      <c r="P33" s="96">
        <f>$H33      +$J33      +$L33      +$N33</f>
        <v>238000</v>
      </c>
      <c r="Q33" s="97">
        <f>$I33      +$K33      +$M33      +$O33</f>
        <v>950000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25.05263157894737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16700000</v>
      </c>
      <c r="C35" s="92"/>
      <c r="D35" s="92"/>
      <c r="E35" s="92">
        <f t="shared" ref="E35:E40" si="18">$B35      +$C35      +$D35</f>
        <v>16700000</v>
      </c>
      <c r="F35" s="93">
        <v>16700000</v>
      </c>
      <c r="G35" s="94">
        <v>16700000</v>
      </c>
      <c r="H35" s="93"/>
      <c r="I35" s="94"/>
      <c r="J35" s="93">
        <v>135000</v>
      </c>
      <c r="K35" s="94">
        <v>3180762</v>
      </c>
      <c r="L35" s="93">
        <v>3899000</v>
      </c>
      <c r="M35" s="94">
        <v>5945399</v>
      </c>
      <c r="N35" s="93">
        <v>2097000</v>
      </c>
      <c r="O35" s="94">
        <v>14209931</v>
      </c>
      <c r="P35" s="93">
        <f t="shared" ref="P35:P40" si="19">$H35      +$J35      +$L35      +$N35</f>
        <v>6131000</v>
      </c>
      <c r="Q35" s="94">
        <f t="shared" ref="Q35:Q40" si="20">$I35      +$K35      +$M35      +$O35</f>
        <v>23336092</v>
      </c>
      <c r="R35" s="48">
        <f t="shared" ref="R35:R40" si="21">IF(($L35      =0),0,((($N35      -$L35      )/$L35      )*100))</f>
        <v>-46.216978712490381</v>
      </c>
      <c r="S35" s="49">
        <f t="shared" ref="S35:S40" si="22">IF(($M35      =0),0,((($O35      -$M35      )/$M35      )*100))</f>
        <v>139.00718858397897</v>
      </c>
      <c r="T35" s="48">
        <f t="shared" ref="T35:T39" si="23">IF(($E35      =0),0,(($P35      /$E35      )*100))</f>
        <v>36.712574850299404</v>
      </c>
      <c r="U35" s="50">
        <f t="shared" ref="U35:U39" si="24">IF(($E35      =0),0,(($Q35      /$E35      )*100))</f>
        <v>139.73707784431139</v>
      </c>
      <c r="V35" s="93">
        <v>5639000</v>
      </c>
      <c r="W35" s="94" t="s">
        <v>36</v>
      </c>
    </row>
    <row r="36" spans="1:23" ht="12.95" customHeight="1" x14ac:dyDescent="0.2">
      <c r="A36" s="47" t="s">
        <v>60</v>
      </c>
      <c r="B36" s="92">
        <v>28760000</v>
      </c>
      <c r="C36" s="92">
        <v>-3362000</v>
      </c>
      <c r="D36" s="92"/>
      <c r="E36" s="92">
        <f t="shared" si="18"/>
        <v>25398000</v>
      </c>
      <c r="F36" s="93">
        <v>25398000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45460000</v>
      </c>
      <c r="C40" s="95">
        <f>SUM(C35:C39)</f>
        <v>-3362000</v>
      </c>
      <c r="D40" s="95"/>
      <c r="E40" s="95">
        <f t="shared" si="18"/>
        <v>42098000</v>
      </c>
      <c r="F40" s="96">
        <f t="shared" ref="F40:O40" si="25">SUM(F35:F39)</f>
        <v>42098000</v>
      </c>
      <c r="G40" s="97">
        <f t="shared" si="25"/>
        <v>16700000</v>
      </c>
      <c r="H40" s="96">
        <f t="shared" si="25"/>
        <v>0</v>
      </c>
      <c r="I40" s="97">
        <f t="shared" si="25"/>
        <v>0</v>
      </c>
      <c r="J40" s="96">
        <f t="shared" si="25"/>
        <v>135000</v>
      </c>
      <c r="K40" s="97">
        <f t="shared" si="25"/>
        <v>3180762</v>
      </c>
      <c r="L40" s="96">
        <f t="shared" si="25"/>
        <v>3899000</v>
      </c>
      <c r="M40" s="97">
        <f t="shared" si="25"/>
        <v>5945399</v>
      </c>
      <c r="N40" s="96">
        <f t="shared" si="25"/>
        <v>2097000</v>
      </c>
      <c r="O40" s="97">
        <f t="shared" si="25"/>
        <v>14209931</v>
      </c>
      <c r="P40" s="96">
        <f t="shared" si="19"/>
        <v>6131000</v>
      </c>
      <c r="Q40" s="97">
        <f t="shared" si="20"/>
        <v>23336092</v>
      </c>
      <c r="R40" s="52">
        <f t="shared" si="21"/>
        <v>-46.216978712490381</v>
      </c>
      <c r="S40" s="53">
        <f t="shared" si="22"/>
        <v>139.00718858397897</v>
      </c>
      <c r="T40" s="52">
        <f>IF((+$E35+$E38) =0,0,(P40   /(+$E35+$E38) )*100)</f>
        <v>36.712574850299404</v>
      </c>
      <c r="U40" s="54">
        <f>IF((+$E35+$E38) =0,0,(Q40   /(+$E35+$E38) )*100)</f>
        <v>139.73707784431139</v>
      </c>
      <c r="V40" s="96">
        <f>SUM(V35:V39)</f>
        <v>5639000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34542000</v>
      </c>
      <c r="C44" s="92">
        <v>-31542000</v>
      </c>
      <c r="D44" s="92"/>
      <c r="E44" s="92">
        <f t="shared" si="26"/>
        <v>3000000</v>
      </c>
      <c r="F44" s="93">
        <v>3000000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6750000</v>
      </c>
      <c r="C51" s="92"/>
      <c r="D51" s="92"/>
      <c r="E51" s="92">
        <f t="shared" si="26"/>
        <v>6750000</v>
      </c>
      <c r="F51" s="93">
        <v>6750000</v>
      </c>
      <c r="G51" s="94">
        <v>6750000</v>
      </c>
      <c r="H51" s="93"/>
      <c r="I51" s="94"/>
      <c r="J51" s="93">
        <v>1977000</v>
      </c>
      <c r="K51" s="94">
        <v>3319580</v>
      </c>
      <c r="L51" s="93">
        <v>1187000</v>
      </c>
      <c r="M51" s="94">
        <v>2155198</v>
      </c>
      <c r="N51" s="93">
        <v>3586000</v>
      </c>
      <c r="O51" s="94">
        <v>1275223</v>
      </c>
      <c r="P51" s="93">
        <f t="shared" si="27"/>
        <v>6750000</v>
      </c>
      <c r="Q51" s="94">
        <f t="shared" si="28"/>
        <v>6750001</v>
      </c>
      <c r="R51" s="48">
        <f t="shared" si="29"/>
        <v>202.10614995787699</v>
      </c>
      <c r="S51" s="49">
        <f t="shared" si="30"/>
        <v>-40.83035526202233</v>
      </c>
      <c r="T51" s="48">
        <f t="shared" si="31"/>
        <v>100</v>
      </c>
      <c r="U51" s="50">
        <f t="shared" si="32"/>
        <v>100.00001481481482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41292000</v>
      </c>
      <c r="C53" s="95">
        <f>SUM(C42:C52)</f>
        <v>-31542000</v>
      </c>
      <c r="D53" s="95"/>
      <c r="E53" s="95">
        <f t="shared" si="26"/>
        <v>9750000</v>
      </c>
      <c r="F53" s="96">
        <f t="shared" ref="F53:O53" si="33">SUM(F42:F52)</f>
        <v>9750000</v>
      </c>
      <c r="G53" s="97">
        <f t="shared" si="33"/>
        <v>6750000</v>
      </c>
      <c r="H53" s="96">
        <f t="shared" si="33"/>
        <v>0</v>
      </c>
      <c r="I53" s="97">
        <f t="shared" si="33"/>
        <v>0</v>
      </c>
      <c r="J53" s="96">
        <f t="shared" si="33"/>
        <v>1977000</v>
      </c>
      <c r="K53" s="97">
        <f t="shared" si="33"/>
        <v>3319580</v>
      </c>
      <c r="L53" s="96">
        <f t="shared" si="33"/>
        <v>1187000</v>
      </c>
      <c r="M53" s="97">
        <f t="shared" si="33"/>
        <v>2155198</v>
      </c>
      <c r="N53" s="96">
        <f t="shared" si="33"/>
        <v>3586000</v>
      </c>
      <c r="O53" s="97">
        <f t="shared" si="33"/>
        <v>1275223</v>
      </c>
      <c r="P53" s="96">
        <f t="shared" si="27"/>
        <v>6750000</v>
      </c>
      <c r="Q53" s="97">
        <f t="shared" si="28"/>
        <v>6750001</v>
      </c>
      <c r="R53" s="52">
        <f t="shared" si="29"/>
        <v>202.10614995787699</v>
      </c>
      <c r="S53" s="53">
        <f t="shared" si="30"/>
        <v>-40.83035526202233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100.00001481481482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106702000</v>
      </c>
      <c r="C67" s="104">
        <f>SUM(C9:C14,C17:C23,C26:C29,C32,C35:C39,C42:C52,C55:C58,C61:C65)</f>
        <v>-44325000</v>
      </c>
      <c r="D67" s="104"/>
      <c r="E67" s="104">
        <f t="shared" si="35"/>
        <v>62377000</v>
      </c>
      <c r="F67" s="105">
        <f t="shared" ref="F67:O67" si="43">SUM(F9:F14,F17:F23,F26:F29,F32,F35:F39,F42:F52,F55:F58,F61:F65)</f>
        <v>62377000</v>
      </c>
      <c r="G67" s="106">
        <f t="shared" si="43"/>
        <v>33979000</v>
      </c>
      <c r="H67" s="105">
        <f t="shared" si="43"/>
        <v>361000</v>
      </c>
      <c r="I67" s="106">
        <f t="shared" si="43"/>
        <v>99975</v>
      </c>
      <c r="J67" s="105">
        <f t="shared" si="43"/>
        <v>2855000</v>
      </c>
      <c r="K67" s="106">
        <f t="shared" si="43"/>
        <v>6669442</v>
      </c>
      <c r="L67" s="105">
        <f t="shared" si="43"/>
        <v>8076000</v>
      </c>
      <c r="M67" s="106">
        <f t="shared" si="43"/>
        <v>11645973</v>
      </c>
      <c r="N67" s="105">
        <f t="shared" si="43"/>
        <v>7975000</v>
      </c>
      <c r="O67" s="106">
        <f t="shared" si="43"/>
        <v>16476804</v>
      </c>
      <c r="P67" s="105">
        <f t="shared" si="36"/>
        <v>19267000</v>
      </c>
      <c r="Q67" s="106">
        <f t="shared" si="37"/>
        <v>34892194</v>
      </c>
      <c r="R67" s="61">
        <f t="shared" si="38"/>
        <v>-1.2506191183754334</v>
      </c>
      <c r="S67" s="62">
        <f t="shared" si="39"/>
        <v>41.48069895061581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56.702669295741494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102.68752464757644</v>
      </c>
      <c r="V67" s="105">
        <f>SUM(V9:V14,V17:V23,V26:V29,V32,V35:V39,V42:V52,V55:V58,V61:V65)</f>
        <v>9089000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29290000</v>
      </c>
      <c r="C69" s="92">
        <v>-1959000</v>
      </c>
      <c r="D69" s="92"/>
      <c r="E69" s="92">
        <f>$B69      +$C69      +$D69</f>
        <v>27331000</v>
      </c>
      <c r="F69" s="93">
        <v>27331000</v>
      </c>
      <c r="G69" s="94">
        <v>27331000</v>
      </c>
      <c r="H69" s="93">
        <v>4462000</v>
      </c>
      <c r="I69" s="94">
        <v>4418507</v>
      </c>
      <c r="J69" s="93">
        <v>7642000</v>
      </c>
      <c r="K69" s="94">
        <v>7753098</v>
      </c>
      <c r="L69" s="93">
        <v>6313000</v>
      </c>
      <c r="M69" s="94">
        <v>7914841</v>
      </c>
      <c r="N69" s="93">
        <v>8913000</v>
      </c>
      <c r="O69" s="94">
        <v>7244557</v>
      </c>
      <c r="P69" s="93">
        <f>$H69      +$J69      +$L69      +$N69</f>
        <v>27330000</v>
      </c>
      <c r="Q69" s="94">
        <f>$I69      +$K69      +$M69      +$O69</f>
        <v>27331003</v>
      </c>
      <c r="R69" s="48">
        <f>IF(($L69      =0),0,((($N69      -$L69      )/$L69      )*100))</f>
        <v>41.184856645018215</v>
      </c>
      <c r="S69" s="49">
        <f>IF(($M69      =0),0,((($O69      -$M69      )/$M69      )*100))</f>
        <v>-8.4686982341148749</v>
      </c>
      <c r="T69" s="48">
        <f>IF(($E69      =0),0,(($P69      /$E69      )*100))</f>
        <v>99.996341151073878</v>
      </c>
      <c r="U69" s="50">
        <f>IF(($E69      =0),0,(($Q69      /$E69      )*100))</f>
        <v>100.00001097654678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29290000</v>
      </c>
      <c r="C71" s="101">
        <f>SUM(C69:C70)</f>
        <v>-1959000</v>
      </c>
      <c r="D71" s="101"/>
      <c r="E71" s="101">
        <f>$B71      +$C71      +$D71</f>
        <v>27331000</v>
      </c>
      <c r="F71" s="102">
        <f t="shared" ref="F71:O71" si="44">SUM(F69:F70)</f>
        <v>27331000</v>
      </c>
      <c r="G71" s="103">
        <f t="shared" si="44"/>
        <v>27331000</v>
      </c>
      <c r="H71" s="102">
        <f t="shared" si="44"/>
        <v>4462000</v>
      </c>
      <c r="I71" s="103">
        <f t="shared" si="44"/>
        <v>4418507</v>
      </c>
      <c r="J71" s="102">
        <f t="shared" si="44"/>
        <v>7642000</v>
      </c>
      <c r="K71" s="103">
        <f t="shared" si="44"/>
        <v>7753098</v>
      </c>
      <c r="L71" s="102">
        <f t="shared" si="44"/>
        <v>6313000</v>
      </c>
      <c r="M71" s="103">
        <f t="shared" si="44"/>
        <v>7914841</v>
      </c>
      <c r="N71" s="102">
        <f t="shared" si="44"/>
        <v>8913000</v>
      </c>
      <c r="O71" s="103">
        <f t="shared" si="44"/>
        <v>7244557</v>
      </c>
      <c r="P71" s="102">
        <f>$H71      +$J71      +$L71      +$N71</f>
        <v>27330000</v>
      </c>
      <c r="Q71" s="103">
        <f>$I71      +$K71      +$M71      +$O71</f>
        <v>27331003</v>
      </c>
      <c r="R71" s="57">
        <f>IF(($L71      =0),0,((($N71      -$L71      )/$L71      )*100))</f>
        <v>41.184856645018215</v>
      </c>
      <c r="S71" s="58">
        <f>IF(($M71      =0),0,((($O71      -$M71      )/$M71      )*100))</f>
        <v>-8.4686982341148749</v>
      </c>
      <c r="T71" s="57">
        <f>IF(($E69      =0),0,(($P69      /$E69      )*100))</f>
        <v>99.996341151073878</v>
      </c>
      <c r="U71" s="59">
        <f>IF($E69   =0,0,($Q69   /$E69 )*100)</f>
        <v>100.00001097654678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29290000</v>
      </c>
      <c r="C72" s="104">
        <f>SUM(C69:C70)</f>
        <v>-1959000</v>
      </c>
      <c r="D72" s="104"/>
      <c r="E72" s="104">
        <f>$B72      +$C72      +$D72</f>
        <v>27331000</v>
      </c>
      <c r="F72" s="105">
        <f t="shared" ref="F72:O72" si="45">SUM(F69:F70)</f>
        <v>27331000</v>
      </c>
      <c r="G72" s="106">
        <f t="shared" si="45"/>
        <v>27331000</v>
      </c>
      <c r="H72" s="105">
        <f t="shared" si="45"/>
        <v>4462000</v>
      </c>
      <c r="I72" s="106">
        <f t="shared" si="45"/>
        <v>4418507</v>
      </c>
      <c r="J72" s="105">
        <f t="shared" si="45"/>
        <v>7642000</v>
      </c>
      <c r="K72" s="106">
        <f t="shared" si="45"/>
        <v>7753098</v>
      </c>
      <c r="L72" s="105">
        <f t="shared" si="45"/>
        <v>6313000</v>
      </c>
      <c r="M72" s="106">
        <f t="shared" si="45"/>
        <v>7914841</v>
      </c>
      <c r="N72" s="105">
        <f t="shared" si="45"/>
        <v>8913000</v>
      </c>
      <c r="O72" s="106">
        <f t="shared" si="45"/>
        <v>7244557</v>
      </c>
      <c r="P72" s="105">
        <f>$H72      +$J72      +$L72      +$N72</f>
        <v>27330000</v>
      </c>
      <c r="Q72" s="106">
        <f>$I72      +$K72      +$M72      +$O72</f>
        <v>27331003</v>
      </c>
      <c r="R72" s="61">
        <f>IF(($L72      =0),0,((($N72      -$L72      )/$L72      )*100))</f>
        <v>41.184856645018215</v>
      </c>
      <c r="S72" s="62">
        <f>IF(($M72      =0),0,((($O72      -$M72      )/$M72      )*100))</f>
        <v>-8.4686982341148749</v>
      </c>
      <c r="T72" s="61">
        <f>IF(($E69      =0),0,(($P69      /$E69      )*100))</f>
        <v>99.996341151073878</v>
      </c>
      <c r="U72" s="65">
        <f>IF($E69   =0,0,($Q69   /$E69 )*100)</f>
        <v>100.00001097654678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135992000</v>
      </c>
      <c r="C73" s="104">
        <f>SUM(C9:C14,C17:C23,C26:C29,C32,C35:C39,C42:C52,C55:C58,C61:C65,C69:C70)</f>
        <v>-46284000</v>
      </c>
      <c r="D73" s="104"/>
      <c r="E73" s="104">
        <f>$B73      +$C73      +$D73</f>
        <v>89708000</v>
      </c>
      <c r="F73" s="105">
        <f t="shared" ref="F73:O73" si="46">SUM(F9:F14,F17:F23,F26:F29,F32,F35:F39,F42:F52,F55:F58,F61:F65,F69:F70)</f>
        <v>89708000</v>
      </c>
      <c r="G73" s="106">
        <f t="shared" si="46"/>
        <v>61310000</v>
      </c>
      <c r="H73" s="105">
        <f t="shared" si="46"/>
        <v>4823000</v>
      </c>
      <c r="I73" s="106">
        <f t="shared" si="46"/>
        <v>4518482</v>
      </c>
      <c r="J73" s="105">
        <f t="shared" si="46"/>
        <v>10497000</v>
      </c>
      <c r="K73" s="106">
        <f t="shared" si="46"/>
        <v>14422540</v>
      </c>
      <c r="L73" s="105">
        <f t="shared" si="46"/>
        <v>14389000</v>
      </c>
      <c r="M73" s="106">
        <f t="shared" si="46"/>
        <v>19560814</v>
      </c>
      <c r="N73" s="105">
        <f t="shared" si="46"/>
        <v>16888000</v>
      </c>
      <c r="O73" s="106">
        <f t="shared" si="46"/>
        <v>23721361</v>
      </c>
      <c r="P73" s="105">
        <f>$H73      +$J73      +$L73      +$N73</f>
        <v>46597000</v>
      </c>
      <c r="Q73" s="106">
        <f>$I73      +$K73      +$M73      +$O73</f>
        <v>62223197</v>
      </c>
      <c r="R73" s="61">
        <f>IF(($L73      =0),0,((($N73      -$L73      )/$L73      )*100))</f>
        <v>17.367433456112309</v>
      </c>
      <c r="S73" s="62">
        <f>IF(($M73      =0),0,((($O73      -$M73      )/$M73      )*100))</f>
        <v>21.269805029586191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76.002283477409875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101.48947480019572</v>
      </c>
      <c r="V73" s="105">
        <f>SUM(V9:V14,V17:V23,V26:V29,V32,V35:V39,V42:V52,V55:V58,V61:V65,V69:V70)</f>
        <v>9089000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03lJIgcn5la/ZCTaK1flZhwKg0IryGPcBU2/i7um8/jvABOfci5G/+2nw0sBH2EAh1VyXg/mzjFI5omNM9l+A==" saltValue="da1FG7wEed87Tj5970qL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1200000</v>
      </c>
      <c r="C10" s="92"/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>
        <v>67000</v>
      </c>
      <c r="I10" s="94">
        <v>21080</v>
      </c>
      <c r="J10" s="93">
        <v>75000</v>
      </c>
      <c r="K10" s="94">
        <v>72078</v>
      </c>
      <c r="L10" s="93">
        <v>64000</v>
      </c>
      <c r="M10" s="94">
        <v>113075</v>
      </c>
      <c r="N10" s="93">
        <v>965000</v>
      </c>
      <c r="O10" s="94">
        <v>313773</v>
      </c>
      <c r="P10" s="93">
        <f t="shared" ref="P10:P15" si="1">$H10      +$J10      +$L10      +$N10</f>
        <v>1171000</v>
      </c>
      <c r="Q10" s="94">
        <f t="shared" ref="Q10:Q15" si="2">$I10      +$K10      +$M10      +$O10</f>
        <v>520006</v>
      </c>
      <c r="R10" s="48">
        <f t="shared" ref="R10:R15" si="3">IF(($L10      =0),0,((($N10      -$L10      )/$L10      )*100))</f>
        <v>1407.8125</v>
      </c>
      <c r="S10" s="49">
        <f t="shared" ref="S10:S15" si="4">IF(($M10      =0),0,((($O10      -$M10      )/$M10      )*100))</f>
        <v>177.49104576608445</v>
      </c>
      <c r="T10" s="48">
        <f t="shared" ref="T10:T14" si="5">IF(($E10      =0),0,(($P10      /$E10      )*100))</f>
        <v>97.583333333333329</v>
      </c>
      <c r="U10" s="50">
        <f t="shared" ref="U10:U14" si="6">IF(($E10      =0),0,(($Q10      /$E10      )*100))</f>
        <v>43.333833333333331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1200000</v>
      </c>
      <c r="C15" s="95">
        <f>SUM(C9:C14)</f>
        <v>0</v>
      </c>
      <c r="D15" s="95"/>
      <c r="E15" s="95">
        <f t="shared" si="0"/>
        <v>1200000</v>
      </c>
      <c r="F15" s="96">
        <f t="shared" ref="F15:O15" si="7">SUM(F9:F14)</f>
        <v>1200000</v>
      </c>
      <c r="G15" s="97">
        <f t="shared" si="7"/>
        <v>1200000</v>
      </c>
      <c r="H15" s="96">
        <f t="shared" si="7"/>
        <v>67000</v>
      </c>
      <c r="I15" s="97">
        <f t="shared" si="7"/>
        <v>21080</v>
      </c>
      <c r="J15" s="96">
        <f t="shared" si="7"/>
        <v>75000</v>
      </c>
      <c r="K15" s="97">
        <f t="shared" si="7"/>
        <v>72078</v>
      </c>
      <c r="L15" s="96">
        <f t="shared" si="7"/>
        <v>64000</v>
      </c>
      <c r="M15" s="97">
        <f t="shared" si="7"/>
        <v>113075</v>
      </c>
      <c r="N15" s="96">
        <f t="shared" si="7"/>
        <v>965000</v>
      </c>
      <c r="O15" s="97">
        <f t="shared" si="7"/>
        <v>313773</v>
      </c>
      <c r="P15" s="96">
        <f t="shared" si="1"/>
        <v>1171000</v>
      </c>
      <c r="Q15" s="97">
        <f t="shared" si="2"/>
        <v>520006</v>
      </c>
      <c r="R15" s="52">
        <f t="shared" si="3"/>
        <v>1407.8125</v>
      </c>
      <c r="S15" s="53">
        <f t="shared" si="4"/>
        <v>177.49104576608445</v>
      </c>
      <c r="T15" s="52">
        <f>IF((SUM($E9:$E13))=0,0,(P15/(SUM($E9:$E13))*100))</f>
        <v>97.583333333333329</v>
      </c>
      <c r="U15" s="54">
        <f>IF((SUM($E9:$E13))=0,0,(Q15/(SUM($E9:$E13))*100))</f>
        <v>43.333833333333331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4743000</v>
      </c>
      <c r="C19" s="92"/>
      <c r="D19" s="92"/>
      <c r="E19" s="92">
        <f t="shared" si="8"/>
        <v>4743000</v>
      </c>
      <c r="F19" s="93">
        <v>4743000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4743000</v>
      </c>
      <c r="C24" s="95">
        <f>SUM(C17:C23)</f>
        <v>0</v>
      </c>
      <c r="D24" s="95"/>
      <c r="E24" s="95">
        <f t="shared" si="8"/>
        <v>4743000</v>
      </c>
      <c r="F24" s="96">
        <f t="shared" ref="F24:O24" si="15">SUM(F17:F23)</f>
        <v>4743000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3079000</v>
      </c>
      <c r="C29" s="92"/>
      <c r="D29" s="92"/>
      <c r="E29" s="92">
        <f>$B29      +$C29      +$D29</f>
        <v>3079000</v>
      </c>
      <c r="F29" s="93">
        <v>3079000</v>
      </c>
      <c r="G29" s="94">
        <v>3079000</v>
      </c>
      <c r="H29" s="93"/>
      <c r="I29" s="94">
        <v>11460</v>
      </c>
      <c r="J29" s="93">
        <v>28000</v>
      </c>
      <c r="K29" s="94">
        <v>1247584</v>
      </c>
      <c r="L29" s="93">
        <v>67000</v>
      </c>
      <c r="M29" s="94">
        <v>427053</v>
      </c>
      <c r="N29" s="93">
        <v>460000</v>
      </c>
      <c r="O29" s="94">
        <v>1064148</v>
      </c>
      <c r="P29" s="93">
        <f>$H29      +$J29      +$L29      +$N29</f>
        <v>555000</v>
      </c>
      <c r="Q29" s="94">
        <f>$I29      +$K29      +$M29      +$O29</f>
        <v>2750245</v>
      </c>
      <c r="R29" s="48">
        <f>IF(($L29      =0),0,((($N29      -$L29      )/$L29      )*100))</f>
        <v>586.56716417910445</v>
      </c>
      <c r="S29" s="49">
        <f>IF(($M29      =0),0,((($O29      -$M29      )/$M29      )*100))</f>
        <v>149.18405912146736</v>
      </c>
      <c r="T29" s="48">
        <f>IF(($E29      =0),0,(($P29      /$E29      )*100))</f>
        <v>18.025332900292305</v>
      </c>
      <c r="U29" s="50">
        <f>IF(($E29      =0),0,(($Q29      /$E29      )*100))</f>
        <v>89.322669697953884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3079000</v>
      </c>
      <c r="C30" s="95">
        <f>SUM(C26:C29)</f>
        <v>0</v>
      </c>
      <c r="D30" s="95"/>
      <c r="E30" s="95">
        <f>$B30      +$C30      +$D30</f>
        <v>3079000</v>
      </c>
      <c r="F30" s="96">
        <f t="shared" ref="F30:O30" si="16">SUM(F26:F29)</f>
        <v>3079000</v>
      </c>
      <c r="G30" s="97">
        <f t="shared" si="16"/>
        <v>3079000</v>
      </c>
      <c r="H30" s="96">
        <f t="shared" si="16"/>
        <v>0</v>
      </c>
      <c r="I30" s="97">
        <f t="shared" si="16"/>
        <v>11460</v>
      </c>
      <c r="J30" s="96">
        <f t="shared" si="16"/>
        <v>28000</v>
      </c>
      <c r="K30" s="97">
        <f t="shared" si="16"/>
        <v>1247584</v>
      </c>
      <c r="L30" s="96">
        <f t="shared" si="16"/>
        <v>67000</v>
      </c>
      <c r="M30" s="97">
        <f t="shared" si="16"/>
        <v>427053</v>
      </c>
      <c r="N30" s="96">
        <f t="shared" si="16"/>
        <v>460000</v>
      </c>
      <c r="O30" s="97">
        <f t="shared" si="16"/>
        <v>1064148</v>
      </c>
      <c r="P30" s="96">
        <f>$H30      +$J30      +$L30      +$N30</f>
        <v>555000</v>
      </c>
      <c r="Q30" s="97">
        <f>$I30      +$K30      +$M30      +$O30</f>
        <v>2750245</v>
      </c>
      <c r="R30" s="52">
        <f>IF(($L30      =0),0,((($N30      -$L30      )/$L30      )*100))</f>
        <v>586.56716417910445</v>
      </c>
      <c r="S30" s="53">
        <f>IF(($M30      =0),0,((($O30      -$M30      )/$M30      )*100))</f>
        <v>149.18405912146736</v>
      </c>
      <c r="T30" s="52">
        <f>IF($E30   =0,0,($P30   /$E30   )*100)</f>
        <v>18.025332900292305</v>
      </c>
      <c r="U30" s="54">
        <f>IF($E30   =0,0,($Q30   /$E30   )*100)</f>
        <v>89.322669697953884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999000</v>
      </c>
      <c r="C32" s="92"/>
      <c r="D32" s="92"/>
      <c r="E32" s="92">
        <f>$B32      +$C32      +$D32</f>
        <v>999000</v>
      </c>
      <c r="F32" s="93">
        <v>999000</v>
      </c>
      <c r="G32" s="94">
        <v>999000</v>
      </c>
      <c r="H32" s="93">
        <v>388000</v>
      </c>
      <c r="I32" s="94">
        <v>105615</v>
      </c>
      <c r="J32" s="93">
        <v>237000</v>
      </c>
      <c r="K32" s="94">
        <v>784973</v>
      </c>
      <c r="L32" s="93">
        <v>121000</v>
      </c>
      <c r="M32" s="94">
        <v>72936</v>
      </c>
      <c r="N32" s="93"/>
      <c r="O32" s="94">
        <v>14619</v>
      </c>
      <c r="P32" s="93">
        <f>$H32      +$J32      +$L32      +$N32</f>
        <v>746000</v>
      </c>
      <c r="Q32" s="94">
        <f>$I32      +$K32      +$M32      +$O32</f>
        <v>978143</v>
      </c>
      <c r="R32" s="48">
        <f>IF(($L32      =0),0,((($N32      -$L32      )/$L32      )*100))</f>
        <v>-100</v>
      </c>
      <c r="S32" s="49">
        <f>IF(($M32      =0),0,((($O32      -$M32      )/$M32      )*100))</f>
        <v>-79.956400131622246</v>
      </c>
      <c r="T32" s="48">
        <f>IF(($E32      =0),0,(($P32      /$E32      )*100))</f>
        <v>74.674674674674677</v>
      </c>
      <c r="U32" s="50">
        <f>IF(($E32      =0),0,(($Q32      /$E32      )*100))</f>
        <v>97.912212212212211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999000</v>
      </c>
      <c r="C33" s="95">
        <f>C32</f>
        <v>0</v>
      </c>
      <c r="D33" s="95"/>
      <c r="E33" s="95">
        <f>$B33      +$C33      +$D33</f>
        <v>999000</v>
      </c>
      <c r="F33" s="96">
        <f t="shared" ref="F33:O33" si="17">F32</f>
        <v>999000</v>
      </c>
      <c r="G33" s="97">
        <f t="shared" si="17"/>
        <v>999000</v>
      </c>
      <c r="H33" s="96">
        <f t="shared" si="17"/>
        <v>388000</v>
      </c>
      <c r="I33" s="97">
        <f t="shared" si="17"/>
        <v>105615</v>
      </c>
      <c r="J33" s="96">
        <f t="shared" si="17"/>
        <v>237000</v>
      </c>
      <c r="K33" s="97">
        <f t="shared" si="17"/>
        <v>784973</v>
      </c>
      <c r="L33" s="96">
        <f t="shared" si="17"/>
        <v>121000</v>
      </c>
      <c r="M33" s="97">
        <f t="shared" si="17"/>
        <v>72936</v>
      </c>
      <c r="N33" s="96">
        <f t="shared" si="17"/>
        <v>0</v>
      </c>
      <c r="O33" s="97">
        <f t="shared" si="17"/>
        <v>14619</v>
      </c>
      <c r="P33" s="96">
        <f>$H33      +$J33      +$L33      +$N33</f>
        <v>746000</v>
      </c>
      <c r="Q33" s="97">
        <f>$I33      +$K33      +$M33      +$O33</f>
        <v>978143</v>
      </c>
      <c r="R33" s="52">
        <f>IF(($L33      =0),0,((($N33      -$L33      )/$L33      )*100))</f>
        <v>-100</v>
      </c>
      <c r="S33" s="53">
        <f>IF(($M33      =0),0,((($O33      -$M33      )/$M33      )*100))</f>
        <v>-79.956400131622246</v>
      </c>
      <c r="T33" s="52">
        <f>IF($E33   =0,0,($P33   /$E33   )*100)</f>
        <v>74.674674674674677</v>
      </c>
      <c r="U33" s="54">
        <f>IF($E33   =0,0,($Q33   /$E33   )*100)</f>
        <v>97.912212212212211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10021000</v>
      </c>
      <c r="C67" s="104">
        <f>SUM(C9:C14,C17:C23,C26:C29,C32,C35:C39,C42:C52,C55:C58,C61:C65)</f>
        <v>0</v>
      </c>
      <c r="D67" s="104"/>
      <c r="E67" s="104">
        <f t="shared" si="35"/>
        <v>10021000</v>
      </c>
      <c r="F67" s="105">
        <f t="shared" ref="F67:O67" si="43">SUM(F9:F14,F17:F23,F26:F29,F32,F35:F39,F42:F52,F55:F58,F61:F65)</f>
        <v>10021000</v>
      </c>
      <c r="G67" s="106">
        <f t="shared" si="43"/>
        <v>5278000</v>
      </c>
      <c r="H67" s="105">
        <f t="shared" si="43"/>
        <v>455000</v>
      </c>
      <c r="I67" s="106">
        <f t="shared" si="43"/>
        <v>138155</v>
      </c>
      <c r="J67" s="105">
        <f t="shared" si="43"/>
        <v>340000</v>
      </c>
      <c r="K67" s="106">
        <f t="shared" si="43"/>
        <v>2104635</v>
      </c>
      <c r="L67" s="105">
        <f t="shared" si="43"/>
        <v>252000</v>
      </c>
      <c r="M67" s="106">
        <f t="shared" si="43"/>
        <v>613064</v>
      </c>
      <c r="N67" s="105">
        <f t="shared" si="43"/>
        <v>1425000</v>
      </c>
      <c r="O67" s="106">
        <f t="shared" si="43"/>
        <v>1392540</v>
      </c>
      <c r="P67" s="105">
        <f t="shared" si="36"/>
        <v>2472000</v>
      </c>
      <c r="Q67" s="106">
        <f t="shared" si="37"/>
        <v>4248394</v>
      </c>
      <c r="R67" s="61">
        <f t="shared" si="38"/>
        <v>465.47619047619048</v>
      </c>
      <c r="S67" s="62">
        <f t="shared" si="39"/>
        <v>127.14431119752587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46.835922697991663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80.492497158014402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10021000</v>
      </c>
      <c r="C73" s="104">
        <f>SUM(C9:C14,C17:C23,C26:C29,C32,C35:C39,C42:C52,C55:C58,C61:C65,C69:C70)</f>
        <v>0</v>
      </c>
      <c r="D73" s="104"/>
      <c r="E73" s="104">
        <f>$B73      +$C73      +$D73</f>
        <v>10021000</v>
      </c>
      <c r="F73" s="105">
        <f t="shared" ref="F73:O73" si="46">SUM(F9:F14,F17:F23,F26:F29,F32,F35:F39,F42:F52,F55:F58,F61:F65,F69:F70)</f>
        <v>10021000</v>
      </c>
      <c r="G73" s="106">
        <f t="shared" si="46"/>
        <v>5278000</v>
      </c>
      <c r="H73" s="105">
        <f t="shared" si="46"/>
        <v>455000</v>
      </c>
      <c r="I73" s="106">
        <f t="shared" si="46"/>
        <v>138155</v>
      </c>
      <c r="J73" s="105">
        <f t="shared" si="46"/>
        <v>340000</v>
      </c>
      <c r="K73" s="106">
        <f t="shared" si="46"/>
        <v>2104635</v>
      </c>
      <c r="L73" s="105">
        <f t="shared" si="46"/>
        <v>252000</v>
      </c>
      <c r="M73" s="106">
        <f t="shared" si="46"/>
        <v>613064</v>
      </c>
      <c r="N73" s="105">
        <f t="shared" si="46"/>
        <v>1425000</v>
      </c>
      <c r="O73" s="106">
        <f t="shared" si="46"/>
        <v>1392540</v>
      </c>
      <c r="P73" s="105">
        <f>$H73      +$J73      +$L73      +$N73</f>
        <v>2472000</v>
      </c>
      <c r="Q73" s="106">
        <f>$I73      +$K73      +$M73      +$O73</f>
        <v>4248394</v>
      </c>
      <c r="R73" s="61">
        <f>IF(($L73      =0),0,((($N73      -$L73      )/$L73      )*100))</f>
        <v>465.47619047619048</v>
      </c>
      <c r="S73" s="62">
        <f>IF(($M73      =0),0,((($O73      -$M73      )/$M73      )*100))</f>
        <v>127.14431119752587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46.835922697991663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80.492497158014402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G6+fLFpD6pz8Tzoy7BxCkMAkvxh6pONLpactm/tTtbeKWrTfWHBi0WXWig7JeOHEDi/JZLl0neHIopmDAYzkQ==" saltValue="Rax4OqumbLYLzBZYYIxp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33000</v>
      </c>
      <c r="I10" s="94">
        <v>33166</v>
      </c>
      <c r="J10" s="93">
        <v>65000</v>
      </c>
      <c r="K10" s="94">
        <v>76370</v>
      </c>
      <c r="L10" s="93">
        <v>435000</v>
      </c>
      <c r="M10" s="94">
        <v>422317</v>
      </c>
      <c r="N10" s="93">
        <v>1167000</v>
      </c>
      <c r="O10" s="94">
        <v>1168147</v>
      </c>
      <c r="P10" s="93">
        <f t="shared" ref="P10:P15" si="1">$H10      +$J10      +$L10      +$N10</f>
        <v>1700000</v>
      </c>
      <c r="Q10" s="94">
        <f t="shared" ref="Q10:Q15" si="2">$I10      +$K10      +$M10      +$O10</f>
        <v>1700000</v>
      </c>
      <c r="R10" s="48">
        <f t="shared" ref="R10:R15" si="3">IF(($L10      =0),0,((($N10      -$L10      )/$L10      )*100))</f>
        <v>168.27586206896552</v>
      </c>
      <c r="S10" s="49">
        <f t="shared" ref="S10:S15" si="4">IF(($M10      =0),0,((($O10      -$M10      )/$M10      )*100))</f>
        <v>176.60430434957627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>
        <v>-500000</v>
      </c>
      <c r="D11" s="92"/>
      <c r="E11" s="92">
        <f t="shared" si="0"/>
        <v>5000000</v>
      </c>
      <c r="F11" s="93">
        <v>5000000</v>
      </c>
      <c r="G11" s="94">
        <v>5000000</v>
      </c>
      <c r="H11" s="93">
        <v>758000</v>
      </c>
      <c r="I11" s="94">
        <v>418453</v>
      </c>
      <c r="J11" s="93">
        <v>2091000</v>
      </c>
      <c r="K11" s="94">
        <v>1504749</v>
      </c>
      <c r="L11" s="93">
        <v>1048000</v>
      </c>
      <c r="M11" s="94">
        <v>232440</v>
      </c>
      <c r="N11" s="93">
        <v>1103000</v>
      </c>
      <c r="O11" s="94">
        <v>719861</v>
      </c>
      <c r="P11" s="93">
        <f t="shared" si="1"/>
        <v>5000000</v>
      </c>
      <c r="Q11" s="94">
        <f t="shared" si="2"/>
        <v>2875503</v>
      </c>
      <c r="R11" s="48">
        <f t="shared" si="3"/>
        <v>5.2480916030534353</v>
      </c>
      <c r="S11" s="49">
        <f t="shared" si="4"/>
        <v>209.69755635863015</v>
      </c>
      <c r="T11" s="48">
        <f t="shared" si="5"/>
        <v>100</v>
      </c>
      <c r="U11" s="50">
        <f t="shared" si="6"/>
        <v>57.510059999999996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</v>
      </c>
      <c r="C13" s="92">
        <v>-2000000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800000</v>
      </c>
      <c r="C14" s="92">
        <v>-800000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10000000</v>
      </c>
      <c r="C15" s="95">
        <f>SUM(C9:C14)</f>
        <v>-3300000</v>
      </c>
      <c r="D15" s="95"/>
      <c r="E15" s="95">
        <f t="shared" si="0"/>
        <v>6700000</v>
      </c>
      <c r="F15" s="96">
        <f t="shared" ref="F15:O15" si="7">SUM(F9:F14)</f>
        <v>6700000</v>
      </c>
      <c r="G15" s="97">
        <f t="shared" si="7"/>
        <v>6700000</v>
      </c>
      <c r="H15" s="96">
        <f t="shared" si="7"/>
        <v>791000</v>
      </c>
      <c r="I15" s="97">
        <f t="shared" si="7"/>
        <v>451619</v>
      </c>
      <c r="J15" s="96">
        <f t="shared" si="7"/>
        <v>2156000</v>
      </c>
      <c r="K15" s="97">
        <f t="shared" si="7"/>
        <v>1581119</v>
      </c>
      <c r="L15" s="96">
        <f t="shared" si="7"/>
        <v>1483000</v>
      </c>
      <c r="M15" s="97">
        <f t="shared" si="7"/>
        <v>654757</v>
      </c>
      <c r="N15" s="96">
        <f t="shared" si="7"/>
        <v>2270000</v>
      </c>
      <c r="O15" s="97">
        <f t="shared" si="7"/>
        <v>1888008</v>
      </c>
      <c r="P15" s="96">
        <f t="shared" si="1"/>
        <v>6700000</v>
      </c>
      <c r="Q15" s="97">
        <f t="shared" si="2"/>
        <v>4575503</v>
      </c>
      <c r="R15" s="52">
        <f t="shared" si="3"/>
        <v>53.068105192178017</v>
      </c>
      <c r="S15" s="53">
        <f t="shared" si="4"/>
        <v>188.35247274943222</v>
      </c>
      <c r="T15" s="52">
        <f>IF((SUM($E9:$E13))=0,0,(P15/(SUM($E9:$E13))*100))</f>
        <v>100</v>
      </c>
      <c r="U15" s="54">
        <f>IF((SUM($E9:$E13))=0,0,(Q15/(SUM($E9:$E13))*100))</f>
        <v>68.291089552238802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>
        <v>-10812000</v>
      </c>
      <c r="D17" s="92"/>
      <c r="E17" s="92">
        <f t="shared" ref="E17:E24" si="8">$B17      +$C17      +$D17</f>
        <v>63395000</v>
      </c>
      <c r="F17" s="93">
        <v>63395000</v>
      </c>
      <c r="G17" s="94">
        <v>63395000</v>
      </c>
      <c r="H17" s="93">
        <v>9554000</v>
      </c>
      <c r="I17" s="94"/>
      <c r="J17" s="93">
        <v>9316000</v>
      </c>
      <c r="K17" s="94">
        <v>16628618</v>
      </c>
      <c r="L17" s="93">
        <v>23830000</v>
      </c>
      <c r="M17" s="94">
        <v>21076763</v>
      </c>
      <c r="N17" s="93">
        <v>20695000</v>
      </c>
      <c r="O17" s="94">
        <v>17924525</v>
      </c>
      <c r="P17" s="93">
        <f t="shared" ref="P17:P24" si="9">$H17      +$J17      +$L17      +$N17</f>
        <v>63395000</v>
      </c>
      <c r="Q17" s="94">
        <f t="shared" ref="Q17:Q24" si="10">$I17      +$K17      +$M17      +$O17</f>
        <v>55629906</v>
      </c>
      <c r="R17" s="48">
        <f t="shared" ref="R17:R24" si="11">IF(($L17      =0),0,((($N17      -$L17      )/$L17      )*100))</f>
        <v>-13.155686109945448</v>
      </c>
      <c r="S17" s="49">
        <f t="shared" ref="S17:S24" si="12">IF(($M17      =0),0,((($O17      -$M17      )/$M17      )*100))</f>
        <v>-14.955987311713853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87.751251675999683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74207000</v>
      </c>
      <c r="C24" s="95">
        <f>SUM(C17:C23)</f>
        <v>-10812000</v>
      </c>
      <c r="D24" s="95"/>
      <c r="E24" s="95">
        <f t="shared" si="8"/>
        <v>63395000</v>
      </c>
      <c r="F24" s="96">
        <f t="shared" ref="F24:O24" si="15">SUM(F17:F23)</f>
        <v>63395000</v>
      </c>
      <c r="G24" s="97">
        <f t="shared" si="15"/>
        <v>63395000</v>
      </c>
      <c r="H24" s="96">
        <f t="shared" si="15"/>
        <v>9554000</v>
      </c>
      <c r="I24" s="97">
        <f t="shared" si="15"/>
        <v>0</v>
      </c>
      <c r="J24" s="96">
        <f t="shared" si="15"/>
        <v>9316000</v>
      </c>
      <c r="K24" s="97">
        <f t="shared" si="15"/>
        <v>16628618</v>
      </c>
      <c r="L24" s="96">
        <f t="shared" si="15"/>
        <v>23830000</v>
      </c>
      <c r="M24" s="97">
        <f t="shared" si="15"/>
        <v>21076763</v>
      </c>
      <c r="N24" s="96">
        <f t="shared" si="15"/>
        <v>20695000</v>
      </c>
      <c r="O24" s="97">
        <f t="shared" si="15"/>
        <v>17924525</v>
      </c>
      <c r="P24" s="96">
        <f t="shared" si="9"/>
        <v>63395000</v>
      </c>
      <c r="Q24" s="97">
        <f t="shared" si="10"/>
        <v>55629906</v>
      </c>
      <c r="R24" s="52">
        <f t="shared" si="11"/>
        <v>-13.155686109945448</v>
      </c>
      <c r="S24" s="53">
        <f t="shared" si="12"/>
        <v>-14.955987311713853</v>
      </c>
      <c r="T24" s="52">
        <f>IF(($E24-$E19-$E23)   =0,0,($P24   /($E24-$E19-$E23)   )*100)</f>
        <v>100</v>
      </c>
      <c r="U24" s="54">
        <f>IF(($E24-$E19-$E23)   =0,0,($Q24   /($E24-$E19-$E23)   )*100)</f>
        <v>87.751251675999683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3286000</v>
      </c>
      <c r="C32" s="92">
        <v>-184000</v>
      </c>
      <c r="D32" s="92"/>
      <c r="E32" s="92">
        <f>$B32      +$C32      +$D32</f>
        <v>3102000</v>
      </c>
      <c r="F32" s="93">
        <v>3102000</v>
      </c>
      <c r="G32" s="94">
        <v>3102000</v>
      </c>
      <c r="H32" s="93">
        <v>2300000</v>
      </c>
      <c r="I32" s="94">
        <v>4196812</v>
      </c>
      <c r="J32" s="93"/>
      <c r="K32" s="94">
        <v>-910812</v>
      </c>
      <c r="L32" s="93"/>
      <c r="M32" s="94"/>
      <c r="N32" s="93"/>
      <c r="O32" s="94">
        <v>-184000</v>
      </c>
      <c r="P32" s="93">
        <f>$H32      +$J32      +$L32      +$N32</f>
        <v>2300000</v>
      </c>
      <c r="Q32" s="94">
        <f>$I32      +$K32      +$M32      +$O32</f>
        <v>3102000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74.145712443584785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3286000</v>
      </c>
      <c r="C33" s="95">
        <f>C32</f>
        <v>-184000</v>
      </c>
      <c r="D33" s="95"/>
      <c r="E33" s="95">
        <f>$B33      +$C33      +$D33</f>
        <v>3102000</v>
      </c>
      <c r="F33" s="96">
        <f t="shared" ref="F33:O33" si="17">F32</f>
        <v>3102000</v>
      </c>
      <c r="G33" s="97">
        <f t="shared" si="17"/>
        <v>3102000</v>
      </c>
      <c r="H33" s="96">
        <f t="shared" si="17"/>
        <v>2300000</v>
      </c>
      <c r="I33" s="97">
        <f t="shared" si="17"/>
        <v>4196812</v>
      </c>
      <c r="J33" s="96">
        <f t="shared" si="17"/>
        <v>0</v>
      </c>
      <c r="K33" s="97">
        <f t="shared" si="17"/>
        <v>-910812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-184000</v>
      </c>
      <c r="P33" s="96">
        <f>$H33      +$J33      +$L33      +$N33</f>
        <v>2300000</v>
      </c>
      <c r="Q33" s="97">
        <f>$I33      +$K33      +$M33      +$O33</f>
        <v>3102000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74.145712443584785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48026000</v>
      </c>
      <c r="C35" s="92">
        <v>-20922000</v>
      </c>
      <c r="D35" s="92"/>
      <c r="E35" s="92">
        <f t="shared" ref="E35:E40" si="18">$B35      +$C35      +$D35</f>
        <v>27104000</v>
      </c>
      <c r="F35" s="93">
        <v>27104000</v>
      </c>
      <c r="G35" s="94">
        <v>27104000</v>
      </c>
      <c r="H35" s="93"/>
      <c r="I35" s="94"/>
      <c r="J35" s="93">
        <v>5602000</v>
      </c>
      <c r="K35" s="94">
        <v>3634623</v>
      </c>
      <c r="L35" s="93">
        <v>3140000</v>
      </c>
      <c r="M35" s="94">
        <v>5064753</v>
      </c>
      <c r="N35" s="93">
        <v>5429000</v>
      </c>
      <c r="O35" s="94">
        <v>9383208</v>
      </c>
      <c r="P35" s="93">
        <f t="shared" ref="P35:P40" si="19">$H35      +$J35      +$L35      +$N35</f>
        <v>14171000</v>
      </c>
      <c r="Q35" s="94">
        <f t="shared" ref="Q35:Q40" si="20">$I35      +$K35      +$M35      +$O35</f>
        <v>18082584</v>
      </c>
      <c r="R35" s="48">
        <f t="shared" ref="R35:R40" si="21">IF(($L35      =0),0,((($N35      -$L35      )/$L35      )*100))</f>
        <v>72.898089171974519</v>
      </c>
      <c r="S35" s="49">
        <f t="shared" ref="S35:S40" si="22">IF(($M35      =0),0,((($O35      -$M35      )/$M35      )*100))</f>
        <v>85.264868790245046</v>
      </c>
      <c r="T35" s="48">
        <f t="shared" ref="T35:T39" si="23">IF(($E35      =0),0,(($P35      /$E35      )*100))</f>
        <v>52.283795749704844</v>
      </c>
      <c r="U35" s="50">
        <f t="shared" ref="U35:U39" si="24">IF(($E35      =0),0,(($Q35      /$E35      )*100))</f>
        <v>66.715554899645809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>
        <v>2000000</v>
      </c>
      <c r="D38" s="92"/>
      <c r="E38" s="92">
        <f t="shared" si="18"/>
        <v>6000000</v>
      </c>
      <c r="F38" s="93">
        <v>6000000</v>
      </c>
      <c r="G38" s="94">
        <v>6000000</v>
      </c>
      <c r="H38" s="93">
        <v>1106000</v>
      </c>
      <c r="I38" s="94">
        <v>1721411</v>
      </c>
      <c r="J38" s="93">
        <v>2837000</v>
      </c>
      <c r="K38" s="94">
        <v>2278589</v>
      </c>
      <c r="L38" s="93"/>
      <c r="M38" s="94">
        <v>50053</v>
      </c>
      <c r="N38" s="93">
        <v>1880000</v>
      </c>
      <c r="O38" s="94">
        <v>1692860</v>
      </c>
      <c r="P38" s="93">
        <f t="shared" si="19"/>
        <v>5823000</v>
      </c>
      <c r="Q38" s="94">
        <f t="shared" si="20"/>
        <v>5742913</v>
      </c>
      <c r="R38" s="48">
        <f t="shared" si="21"/>
        <v>0</v>
      </c>
      <c r="S38" s="49">
        <f t="shared" si="22"/>
        <v>3282.1349369668155</v>
      </c>
      <c r="T38" s="48">
        <f t="shared" si="23"/>
        <v>97.05</v>
      </c>
      <c r="U38" s="50">
        <f t="shared" si="24"/>
        <v>95.715216666666663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52026000</v>
      </c>
      <c r="C40" s="95">
        <f>SUM(C35:C39)</f>
        <v>-18922000</v>
      </c>
      <c r="D40" s="95"/>
      <c r="E40" s="95">
        <f t="shared" si="18"/>
        <v>33104000</v>
      </c>
      <c r="F40" s="96">
        <f t="shared" ref="F40:O40" si="25">SUM(F35:F39)</f>
        <v>33104000</v>
      </c>
      <c r="G40" s="97">
        <f t="shared" si="25"/>
        <v>33104000</v>
      </c>
      <c r="H40" s="96">
        <f t="shared" si="25"/>
        <v>1106000</v>
      </c>
      <c r="I40" s="97">
        <f t="shared" si="25"/>
        <v>1721411</v>
      </c>
      <c r="J40" s="96">
        <f t="shared" si="25"/>
        <v>8439000</v>
      </c>
      <c r="K40" s="97">
        <f t="shared" si="25"/>
        <v>5913212</v>
      </c>
      <c r="L40" s="96">
        <f t="shared" si="25"/>
        <v>3140000</v>
      </c>
      <c r="M40" s="97">
        <f t="shared" si="25"/>
        <v>5114806</v>
      </c>
      <c r="N40" s="96">
        <f t="shared" si="25"/>
        <v>7309000</v>
      </c>
      <c r="O40" s="97">
        <f t="shared" si="25"/>
        <v>11076068</v>
      </c>
      <c r="P40" s="96">
        <f t="shared" si="19"/>
        <v>19994000</v>
      </c>
      <c r="Q40" s="97">
        <f t="shared" si="20"/>
        <v>23825497</v>
      </c>
      <c r="R40" s="52">
        <f t="shared" si="21"/>
        <v>132.77070063694268</v>
      </c>
      <c r="S40" s="53">
        <f t="shared" si="22"/>
        <v>116.54913206874318</v>
      </c>
      <c r="T40" s="52">
        <f>IF((+$E35+$E38) =0,0,(P40   /(+$E35+$E38) )*100)</f>
        <v>60.397535041082648</v>
      </c>
      <c r="U40" s="54">
        <f>IF((+$E35+$E38) =0,0,(Q40   /(+$E35+$E38) )*100)</f>
        <v>71.971655993233441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86000000</v>
      </c>
      <c r="C43" s="92">
        <v>-46000000</v>
      </c>
      <c r="D43" s="92"/>
      <c r="E43" s="92">
        <f t="shared" si="26"/>
        <v>40000000</v>
      </c>
      <c r="F43" s="93">
        <v>40000000</v>
      </c>
      <c r="G43" s="94">
        <v>40000000</v>
      </c>
      <c r="H43" s="93"/>
      <c r="I43" s="94"/>
      <c r="J43" s="93"/>
      <c r="K43" s="94">
        <v>7884261</v>
      </c>
      <c r="L43" s="93">
        <v>23514000</v>
      </c>
      <c r="M43" s="94">
        <v>10064257</v>
      </c>
      <c r="N43" s="93">
        <v>15287000</v>
      </c>
      <c r="O43" s="94">
        <v>20766547</v>
      </c>
      <c r="P43" s="93">
        <f t="shared" si="27"/>
        <v>38801000</v>
      </c>
      <c r="Q43" s="94">
        <f t="shared" si="28"/>
        <v>38715065</v>
      </c>
      <c r="R43" s="48">
        <f t="shared" si="29"/>
        <v>-34.987666921833799</v>
      </c>
      <c r="S43" s="49">
        <f t="shared" si="30"/>
        <v>106.33959367293582</v>
      </c>
      <c r="T43" s="48">
        <f t="shared" si="31"/>
        <v>97.002499999999998</v>
      </c>
      <c r="U43" s="50">
        <f t="shared" si="32"/>
        <v>96.78766250000001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17768000</v>
      </c>
      <c r="C52" s="92">
        <v>-9228000</v>
      </c>
      <c r="D52" s="92"/>
      <c r="E52" s="92">
        <f t="shared" si="26"/>
        <v>8540000</v>
      </c>
      <c r="F52" s="93">
        <v>8540000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103768000</v>
      </c>
      <c r="C53" s="95">
        <f>SUM(C42:C52)</f>
        <v>-55228000</v>
      </c>
      <c r="D53" s="95"/>
      <c r="E53" s="95">
        <f t="shared" si="26"/>
        <v>48540000</v>
      </c>
      <c r="F53" s="96">
        <f t="shared" ref="F53:O53" si="33">SUM(F42:F52)</f>
        <v>48540000</v>
      </c>
      <c r="G53" s="97">
        <f t="shared" si="33"/>
        <v>40000000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7884261</v>
      </c>
      <c r="L53" s="96">
        <f t="shared" si="33"/>
        <v>23514000</v>
      </c>
      <c r="M53" s="97">
        <f t="shared" si="33"/>
        <v>10064257</v>
      </c>
      <c r="N53" s="96">
        <f t="shared" si="33"/>
        <v>15287000</v>
      </c>
      <c r="O53" s="97">
        <f t="shared" si="33"/>
        <v>20766547</v>
      </c>
      <c r="P53" s="96">
        <f t="shared" si="27"/>
        <v>38801000</v>
      </c>
      <c r="Q53" s="97">
        <f t="shared" si="28"/>
        <v>38715065</v>
      </c>
      <c r="R53" s="52">
        <f t="shared" si="29"/>
        <v>-34.987666921833799</v>
      </c>
      <c r="S53" s="53">
        <f t="shared" si="30"/>
        <v>106.33959367293582</v>
      </c>
      <c r="T53" s="52">
        <f>IF((+$E43+$E45+$E47+$E48+$E51) =0,0,(P53   /(+$E43+$E45+$E47+$E48+$E51) )*100)</f>
        <v>97.002499999999998</v>
      </c>
      <c r="U53" s="54">
        <f>IF((+$E43+$E45+$E47+$E48+$E51) =0,0,(Q53   /(+$E43+$E45+$E47+$E48+$E51) )*100)</f>
        <v>96.78766250000001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243287000</v>
      </c>
      <c r="C67" s="104">
        <f>SUM(C9:C14,C17:C23,C26:C29,C32,C35:C39,C42:C52,C55:C58,C61:C65)</f>
        <v>-88446000</v>
      </c>
      <c r="D67" s="104"/>
      <c r="E67" s="104">
        <f t="shared" si="35"/>
        <v>154841000</v>
      </c>
      <c r="F67" s="105">
        <f t="shared" ref="F67:O67" si="43">SUM(F9:F14,F17:F23,F26:F29,F32,F35:F39,F42:F52,F55:F58,F61:F65)</f>
        <v>154841000</v>
      </c>
      <c r="G67" s="106">
        <f t="shared" si="43"/>
        <v>146301000</v>
      </c>
      <c r="H67" s="105">
        <f t="shared" si="43"/>
        <v>13751000</v>
      </c>
      <c r="I67" s="106">
        <f t="shared" si="43"/>
        <v>6369842</v>
      </c>
      <c r="J67" s="105">
        <f t="shared" si="43"/>
        <v>19911000</v>
      </c>
      <c r="K67" s="106">
        <f t="shared" si="43"/>
        <v>31096398</v>
      </c>
      <c r="L67" s="105">
        <f t="shared" si="43"/>
        <v>51967000</v>
      </c>
      <c r="M67" s="106">
        <f t="shared" si="43"/>
        <v>36910583</v>
      </c>
      <c r="N67" s="105">
        <f t="shared" si="43"/>
        <v>45561000</v>
      </c>
      <c r="O67" s="106">
        <f t="shared" si="43"/>
        <v>51471148</v>
      </c>
      <c r="P67" s="105">
        <f t="shared" si="36"/>
        <v>131190000</v>
      </c>
      <c r="Q67" s="106">
        <f t="shared" si="37"/>
        <v>125847971</v>
      </c>
      <c r="R67" s="61">
        <f t="shared" si="38"/>
        <v>-12.327053707160314</v>
      </c>
      <c r="S67" s="62">
        <f t="shared" si="39"/>
        <v>39.448211912556353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89.671294112822196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86.01989801846878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243287000</v>
      </c>
      <c r="C73" s="104">
        <f>SUM(C9:C14,C17:C23,C26:C29,C32,C35:C39,C42:C52,C55:C58,C61:C65,C69:C70)</f>
        <v>-88446000</v>
      </c>
      <c r="D73" s="104"/>
      <c r="E73" s="104">
        <f>$B73      +$C73      +$D73</f>
        <v>154841000</v>
      </c>
      <c r="F73" s="105">
        <f t="shared" ref="F73:O73" si="46">SUM(F9:F14,F17:F23,F26:F29,F32,F35:F39,F42:F52,F55:F58,F61:F65,F69:F70)</f>
        <v>154841000</v>
      </c>
      <c r="G73" s="106">
        <f t="shared" si="46"/>
        <v>146301000</v>
      </c>
      <c r="H73" s="105">
        <f t="shared" si="46"/>
        <v>13751000</v>
      </c>
      <c r="I73" s="106">
        <f t="shared" si="46"/>
        <v>6369842</v>
      </c>
      <c r="J73" s="105">
        <f t="shared" si="46"/>
        <v>19911000</v>
      </c>
      <c r="K73" s="106">
        <f t="shared" si="46"/>
        <v>31096398</v>
      </c>
      <c r="L73" s="105">
        <f t="shared" si="46"/>
        <v>51967000</v>
      </c>
      <c r="M73" s="106">
        <f t="shared" si="46"/>
        <v>36910583</v>
      </c>
      <c r="N73" s="105">
        <f t="shared" si="46"/>
        <v>45561000</v>
      </c>
      <c r="O73" s="106">
        <f t="shared" si="46"/>
        <v>51471148</v>
      </c>
      <c r="P73" s="105">
        <f>$H73      +$J73      +$L73      +$N73</f>
        <v>131190000</v>
      </c>
      <c r="Q73" s="106">
        <f>$I73      +$K73      +$M73      +$O73</f>
        <v>125847971</v>
      </c>
      <c r="R73" s="61">
        <f>IF(($L73      =0),0,((($N73      -$L73      )/$L73      )*100))</f>
        <v>-12.327053707160314</v>
      </c>
      <c r="S73" s="62">
        <f>IF(($M73      =0),0,((($O73      -$M73      )/$M73      )*100))</f>
        <v>39.448211912556353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89.671294112822196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86.01989801846878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AoXs2R8qk5ejezXX/THOIDbEBAnOgRKHR9FxODZeIJD3VzpJLuTMt922os7d0OE1SqbNtPKEQXF8k8Xa5GkMw==" saltValue="ceCYVDPx7jWOxRd8pca6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890000</v>
      </c>
      <c r="K10" s="94"/>
      <c r="L10" s="93">
        <v>18000</v>
      </c>
      <c r="M10" s="94">
        <v>996719</v>
      </c>
      <c r="N10" s="93">
        <v>1772000</v>
      </c>
      <c r="O10" s="94">
        <v>930777</v>
      </c>
      <c r="P10" s="93">
        <f t="shared" ref="P10:P15" si="1">$H10      +$J10      +$L10      +$N10</f>
        <v>2680000</v>
      </c>
      <c r="Q10" s="94">
        <f t="shared" ref="Q10:Q15" si="2">$I10      +$K10      +$M10      +$O10</f>
        <v>1927496</v>
      </c>
      <c r="R10" s="48">
        <f t="shared" ref="R10:R15" si="3">IF(($L10      =0),0,((($N10      -$L10      )/$L10      )*100))</f>
        <v>9744.4444444444434</v>
      </c>
      <c r="S10" s="49">
        <f t="shared" ref="S10:S15" si="4">IF(($M10      =0),0,((($O10      -$M10      )/$M10      )*100))</f>
        <v>-6.6159067901785757</v>
      </c>
      <c r="T10" s="48">
        <f t="shared" ref="T10:T14" si="5">IF(($E10      =0),0,(($P10      /$E10      )*100))</f>
        <v>86.451612903225808</v>
      </c>
      <c r="U10" s="50">
        <f t="shared" ref="U10:U14" si="6">IF(($E10      =0),0,(($Q10      /$E10      )*100))</f>
        <v>62.177290322580646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890000</v>
      </c>
      <c r="K15" s="97">
        <f t="shared" si="7"/>
        <v>0</v>
      </c>
      <c r="L15" s="96">
        <f t="shared" si="7"/>
        <v>18000</v>
      </c>
      <c r="M15" s="97">
        <f t="shared" si="7"/>
        <v>996719</v>
      </c>
      <c r="N15" s="96">
        <f t="shared" si="7"/>
        <v>1772000</v>
      </c>
      <c r="O15" s="97">
        <f t="shared" si="7"/>
        <v>930777</v>
      </c>
      <c r="P15" s="96">
        <f t="shared" si="1"/>
        <v>2680000</v>
      </c>
      <c r="Q15" s="97">
        <f t="shared" si="2"/>
        <v>1927496</v>
      </c>
      <c r="R15" s="52">
        <f t="shared" si="3"/>
        <v>9744.4444444444434</v>
      </c>
      <c r="S15" s="53">
        <f t="shared" si="4"/>
        <v>-6.6159067901785757</v>
      </c>
      <c r="T15" s="52">
        <f>IF((SUM($E9:$E13))=0,0,(P15/(SUM($E9:$E13))*100))</f>
        <v>86.451612903225808</v>
      </c>
      <c r="U15" s="54">
        <f>IF((SUM($E9:$E13))=0,0,(Q15/(SUM($E9:$E13))*100))</f>
        <v>62.177290322580646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1017000</v>
      </c>
      <c r="C32" s="92">
        <v>-97000</v>
      </c>
      <c r="D32" s="92"/>
      <c r="E32" s="92">
        <f>$B32      +$C32      +$D32</f>
        <v>920000</v>
      </c>
      <c r="F32" s="93">
        <v>920000</v>
      </c>
      <c r="G32" s="94">
        <v>920000</v>
      </c>
      <c r="H32" s="93">
        <v>94000</v>
      </c>
      <c r="I32" s="94"/>
      <c r="J32" s="93">
        <v>216000</v>
      </c>
      <c r="K32" s="94"/>
      <c r="L32" s="93">
        <v>310000</v>
      </c>
      <c r="M32" s="94">
        <v>875076</v>
      </c>
      <c r="N32" s="93"/>
      <c r="O32" s="94">
        <v>70847</v>
      </c>
      <c r="P32" s="93">
        <f>$H32      +$J32      +$L32      +$N32</f>
        <v>620000</v>
      </c>
      <c r="Q32" s="94">
        <f>$I32      +$K32      +$M32      +$O32</f>
        <v>945923</v>
      </c>
      <c r="R32" s="48">
        <f>IF(($L32      =0),0,((($N32      -$L32      )/$L32      )*100))</f>
        <v>-100</v>
      </c>
      <c r="S32" s="49">
        <f>IF(($M32      =0),0,((($O32      -$M32      )/$M32      )*100))</f>
        <v>-91.903903203836009</v>
      </c>
      <c r="T32" s="48">
        <f>IF(($E32      =0),0,(($P32      /$E32      )*100))</f>
        <v>67.391304347826093</v>
      </c>
      <c r="U32" s="50">
        <f>IF(($E32      =0),0,(($Q32      /$E32      )*100))</f>
        <v>102.81771739130434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1017000</v>
      </c>
      <c r="C33" s="95">
        <f>C32</f>
        <v>-97000</v>
      </c>
      <c r="D33" s="95"/>
      <c r="E33" s="95">
        <f>$B33      +$C33      +$D33</f>
        <v>920000</v>
      </c>
      <c r="F33" s="96">
        <f t="shared" ref="F33:O33" si="17">F32</f>
        <v>920000</v>
      </c>
      <c r="G33" s="97">
        <f t="shared" si="17"/>
        <v>920000</v>
      </c>
      <c r="H33" s="96">
        <f t="shared" si="17"/>
        <v>94000</v>
      </c>
      <c r="I33" s="97">
        <f t="shared" si="17"/>
        <v>0</v>
      </c>
      <c r="J33" s="96">
        <f t="shared" si="17"/>
        <v>216000</v>
      </c>
      <c r="K33" s="97">
        <f t="shared" si="17"/>
        <v>0</v>
      </c>
      <c r="L33" s="96">
        <f t="shared" si="17"/>
        <v>310000</v>
      </c>
      <c r="M33" s="97">
        <f t="shared" si="17"/>
        <v>875076</v>
      </c>
      <c r="N33" s="96">
        <f t="shared" si="17"/>
        <v>0</v>
      </c>
      <c r="O33" s="97">
        <f t="shared" si="17"/>
        <v>70847</v>
      </c>
      <c r="P33" s="96">
        <f>$H33      +$J33      +$L33      +$N33</f>
        <v>620000</v>
      </c>
      <c r="Q33" s="97">
        <f>$I33      +$K33      +$M33      +$O33</f>
        <v>945923</v>
      </c>
      <c r="R33" s="52">
        <f>IF(($L33      =0),0,((($N33      -$L33      )/$L33      )*100))</f>
        <v>-100</v>
      </c>
      <c r="S33" s="53">
        <f>IF(($M33      =0),0,((($O33      -$M33      )/$M33      )*100))</f>
        <v>-91.903903203836009</v>
      </c>
      <c r="T33" s="52">
        <f>IF($E33   =0,0,($P33   /$E33   )*100)</f>
        <v>67.391304347826093</v>
      </c>
      <c r="U33" s="54">
        <f>IF($E33   =0,0,($Q33   /$E33   )*100)</f>
        <v>102.81771739130434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/>
      <c r="D35" s="92"/>
      <c r="E35" s="92">
        <f t="shared" ref="E35:E40" si="18">$B35      +$C35      +$D35</f>
        <v>5000000</v>
      </c>
      <c r="F35" s="93">
        <v>5000000</v>
      </c>
      <c r="G35" s="94">
        <v>5000000</v>
      </c>
      <c r="H35" s="93">
        <v>1759000</v>
      </c>
      <c r="I35" s="94"/>
      <c r="J35" s="93"/>
      <c r="K35" s="94"/>
      <c r="L35" s="93">
        <v>182000</v>
      </c>
      <c r="M35" s="94">
        <v>506414</v>
      </c>
      <c r="N35" s="93">
        <v>3059000</v>
      </c>
      <c r="O35" s="94">
        <v>2316636</v>
      </c>
      <c r="P35" s="93">
        <f t="shared" ref="P35:P40" si="19">$H35      +$J35      +$L35      +$N35</f>
        <v>5000000</v>
      </c>
      <c r="Q35" s="94">
        <f t="shared" ref="Q35:Q40" si="20">$I35      +$K35      +$M35      +$O35</f>
        <v>2823050</v>
      </c>
      <c r="R35" s="48">
        <f t="shared" ref="R35:R40" si="21">IF(($L35      =0),0,((($N35      -$L35      )/$L35      )*100))</f>
        <v>1580.7692307692309</v>
      </c>
      <c r="S35" s="49">
        <f t="shared" ref="S35:S40" si="22">IF(($M35      =0),0,((($O35      -$M35      )/$M35      )*100))</f>
        <v>357.45891701256284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56.460999999999991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3893000</v>
      </c>
      <c r="C36" s="92">
        <v>1573000</v>
      </c>
      <c r="D36" s="92"/>
      <c r="E36" s="92">
        <f t="shared" si="18"/>
        <v>5466000</v>
      </c>
      <c r="F36" s="93">
        <v>5466000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8893000</v>
      </c>
      <c r="C40" s="95">
        <f>SUM(C35:C39)</f>
        <v>1573000</v>
      </c>
      <c r="D40" s="95"/>
      <c r="E40" s="95">
        <f t="shared" si="18"/>
        <v>10466000</v>
      </c>
      <c r="F40" s="96">
        <f t="shared" ref="F40:O40" si="25">SUM(F35:F39)</f>
        <v>10466000</v>
      </c>
      <c r="G40" s="97">
        <f t="shared" si="25"/>
        <v>5000000</v>
      </c>
      <c r="H40" s="96">
        <f t="shared" si="25"/>
        <v>1759000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182000</v>
      </c>
      <c r="M40" s="97">
        <f t="shared" si="25"/>
        <v>506414</v>
      </c>
      <c r="N40" s="96">
        <f t="shared" si="25"/>
        <v>3059000</v>
      </c>
      <c r="O40" s="97">
        <f t="shared" si="25"/>
        <v>2316636</v>
      </c>
      <c r="P40" s="96">
        <f t="shared" si="19"/>
        <v>5000000</v>
      </c>
      <c r="Q40" s="97">
        <f t="shared" si="20"/>
        <v>2823050</v>
      </c>
      <c r="R40" s="52">
        <f t="shared" si="21"/>
        <v>1580.7692307692309</v>
      </c>
      <c r="S40" s="53">
        <f t="shared" si="22"/>
        <v>357.45891701256284</v>
      </c>
      <c r="T40" s="52">
        <f>IF((+$E35+$E38) =0,0,(P40   /(+$E35+$E38) )*100)</f>
        <v>100</v>
      </c>
      <c r="U40" s="54">
        <f>IF((+$E35+$E38) =0,0,(Q40   /(+$E35+$E38) )*100)</f>
        <v>56.460999999999991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8528000</v>
      </c>
      <c r="C52" s="92">
        <v>-5000000</v>
      </c>
      <c r="D52" s="92"/>
      <c r="E52" s="92">
        <f t="shared" si="26"/>
        <v>3528000</v>
      </c>
      <c r="F52" s="93">
        <v>3528000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8528000</v>
      </c>
      <c r="C53" s="95">
        <f>SUM(C42:C52)</f>
        <v>-5000000</v>
      </c>
      <c r="D53" s="95"/>
      <c r="E53" s="95">
        <f t="shared" si="26"/>
        <v>3528000</v>
      </c>
      <c r="F53" s="96">
        <f t="shared" ref="F53:O53" si="33">SUM(F42:F52)</f>
        <v>3528000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21538000</v>
      </c>
      <c r="C67" s="104">
        <f>SUM(C9:C14,C17:C23,C26:C29,C32,C35:C39,C42:C52,C55:C58,C61:C65)</f>
        <v>-3524000</v>
      </c>
      <c r="D67" s="104"/>
      <c r="E67" s="104">
        <f t="shared" si="35"/>
        <v>18014000</v>
      </c>
      <c r="F67" s="105">
        <f t="shared" ref="F67:O67" si="43">SUM(F9:F14,F17:F23,F26:F29,F32,F35:F39,F42:F52,F55:F58,F61:F65)</f>
        <v>18014000</v>
      </c>
      <c r="G67" s="106">
        <f t="shared" si="43"/>
        <v>9020000</v>
      </c>
      <c r="H67" s="105">
        <f t="shared" si="43"/>
        <v>1853000</v>
      </c>
      <c r="I67" s="106">
        <f t="shared" si="43"/>
        <v>0</v>
      </c>
      <c r="J67" s="105">
        <f t="shared" si="43"/>
        <v>1106000</v>
      </c>
      <c r="K67" s="106">
        <f t="shared" si="43"/>
        <v>0</v>
      </c>
      <c r="L67" s="105">
        <f t="shared" si="43"/>
        <v>510000</v>
      </c>
      <c r="M67" s="106">
        <f t="shared" si="43"/>
        <v>2378209</v>
      </c>
      <c r="N67" s="105">
        <f t="shared" si="43"/>
        <v>4831000</v>
      </c>
      <c r="O67" s="106">
        <f t="shared" si="43"/>
        <v>3318260</v>
      </c>
      <c r="P67" s="105">
        <f t="shared" si="36"/>
        <v>8300000</v>
      </c>
      <c r="Q67" s="106">
        <f t="shared" si="37"/>
        <v>5696469</v>
      </c>
      <c r="R67" s="61">
        <f t="shared" si="38"/>
        <v>847.25490196078431</v>
      </c>
      <c r="S67" s="62">
        <f t="shared" si="39"/>
        <v>39.527686591043931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92.017738359201772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63.153758314855878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22563000</v>
      </c>
      <c r="C69" s="92">
        <v>-1509000</v>
      </c>
      <c r="D69" s="92"/>
      <c r="E69" s="92">
        <f>$B69      +$C69      +$D69</f>
        <v>21054000</v>
      </c>
      <c r="F69" s="93">
        <v>21054000</v>
      </c>
      <c r="G69" s="94">
        <v>21054000</v>
      </c>
      <c r="H69" s="93">
        <v>4952000</v>
      </c>
      <c r="I69" s="94"/>
      <c r="J69" s="93">
        <v>8490000</v>
      </c>
      <c r="K69" s="94"/>
      <c r="L69" s="93">
        <v>1536000</v>
      </c>
      <c r="M69" s="94">
        <v>14049214</v>
      </c>
      <c r="N69" s="93">
        <v>6075000</v>
      </c>
      <c r="O69" s="94">
        <v>4759124</v>
      </c>
      <c r="P69" s="93">
        <f>$H69      +$J69      +$L69      +$N69</f>
        <v>21053000</v>
      </c>
      <c r="Q69" s="94">
        <f>$I69      +$K69      +$M69      +$O69</f>
        <v>18808338</v>
      </c>
      <c r="R69" s="48">
        <f>IF(($L69      =0),0,((($N69      -$L69      )/$L69      )*100))</f>
        <v>295.5078125</v>
      </c>
      <c r="S69" s="49">
        <f>IF(($M69      =0),0,((($O69      -$M69      )/$M69      )*100))</f>
        <v>-66.125336264363256</v>
      </c>
      <c r="T69" s="48">
        <f>IF(($E69      =0),0,(($P69      /$E69      )*100))</f>
        <v>99.995250308729936</v>
      </c>
      <c r="U69" s="50">
        <f>IF(($E69      =0),0,(($Q69      /$E69      )*100))</f>
        <v>89.333798803077798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22563000</v>
      </c>
      <c r="C71" s="101">
        <f>SUM(C69:C70)</f>
        <v>-1509000</v>
      </c>
      <c r="D71" s="101"/>
      <c r="E71" s="101">
        <f>$B71      +$C71      +$D71</f>
        <v>21054000</v>
      </c>
      <c r="F71" s="102">
        <f t="shared" ref="F71:O71" si="44">SUM(F69:F70)</f>
        <v>21054000</v>
      </c>
      <c r="G71" s="103">
        <f t="shared" si="44"/>
        <v>21054000</v>
      </c>
      <c r="H71" s="102">
        <f t="shared" si="44"/>
        <v>4952000</v>
      </c>
      <c r="I71" s="103">
        <f t="shared" si="44"/>
        <v>0</v>
      </c>
      <c r="J71" s="102">
        <f t="shared" si="44"/>
        <v>8490000</v>
      </c>
      <c r="K71" s="103">
        <f t="shared" si="44"/>
        <v>0</v>
      </c>
      <c r="L71" s="102">
        <f t="shared" si="44"/>
        <v>1536000</v>
      </c>
      <c r="M71" s="103">
        <f t="shared" si="44"/>
        <v>14049214</v>
      </c>
      <c r="N71" s="102">
        <f t="shared" si="44"/>
        <v>6075000</v>
      </c>
      <c r="O71" s="103">
        <f t="shared" si="44"/>
        <v>4759124</v>
      </c>
      <c r="P71" s="102">
        <f>$H71      +$J71      +$L71      +$N71</f>
        <v>21053000</v>
      </c>
      <c r="Q71" s="103">
        <f>$I71      +$K71      +$M71      +$O71</f>
        <v>18808338</v>
      </c>
      <c r="R71" s="57">
        <f>IF(($L71      =0),0,((($N71      -$L71      )/$L71      )*100))</f>
        <v>295.5078125</v>
      </c>
      <c r="S71" s="58">
        <f>IF(($M71      =0),0,((($O71      -$M71      )/$M71      )*100))</f>
        <v>-66.125336264363256</v>
      </c>
      <c r="T71" s="57">
        <f>IF(($E69      =0),0,(($P69      /$E69      )*100))</f>
        <v>99.995250308729936</v>
      </c>
      <c r="U71" s="59">
        <f>IF($E69   =0,0,($Q69   /$E69 )*100)</f>
        <v>89.333798803077798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22563000</v>
      </c>
      <c r="C72" s="104">
        <f>SUM(C69:C70)</f>
        <v>-1509000</v>
      </c>
      <c r="D72" s="104"/>
      <c r="E72" s="104">
        <f>$B72      +$C72      +$D72</f>
        <v>21054000</v>
      </c>
      <c r="F72" s="105">
        <f t="shared" ref="F72:O72" si="45">SUM(F69:F70)</f>
        <v>21054000</v>
      </c>
      <c r="G72" s="106">
        <f t="shared" si="45"/>
        <v>21054000</v>
      </c>
      <c r="H72" s="105">
        <f t="shared" si="45"/>
        <v>4952000</v>
      </c>
      <c r="I72" s="106">
        <f t="shared" si="45"/>
        <v>0</v>
      </c>
      <c r="J72" s="105">
        <f t="shared" si="45"/>
        <v>8490000</v>
      </c>
      <c r="K72" s="106">
        <f t="shared" si="45"/>
        <v>0</v>
      </c>
      <c r="L72" s="105">
        <f t="shared" si="45"/>
        <v>1536000</v>
      </c>
      <c r="M72" s="106">
        <f t="shared" si="45"/>
        <v>14049214</v>
      </c>
      <c r="N72" s="105">
        <f t="shared" si="45"/>
        <v>6075000</v>
      </c>
      <c r="O72" s="106">
        <f t="shared" si="45"/>
        <v>4759124</v>
      </c>
      <c r="P72" s="105">
        <f>$H72      +$J72      +$L72      +$N72</f>
        <v>21053000</v>
      </c>
      <c r="Q72" s="106">
        <f>$I72      +$K72      +$M72      +$O72</f>
        <v>18808338</v>
      </c>
      <c r="R72" s="61">
        <f>IF(($L72      =0),0,((($N72      -$L72      )/$L72      )*100))</f>
        <v>295.5078125</v>
      </c>
      <c r="S72" s="62">
        <f>IF(($M72      =0),0,((($O72      -$M72      )/$M72      )*100))</f>
        <v>-66.125336264363256</v>
      </c>
      <c r="T72" s="61">
        <f>IF(($E69      =0),0,(($P69      /$E69      )*100))</f>
        <v>99.995250308729936</v>
      </c>
      <c r="U72" s="65">
        <f>IF($E69   =0,0,($Q69   /$E69 )*100)</f>
        <v>89.333798803077798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44101000</v>
      </c>
      <c r="C73" s="104">
        <f>SUM(C9:C14,C17:C23,C26:C29,C32,C35:C39,C42:C52,C55:C58,C61:C65,C69:C70)</f>
        <v>-5033000</v>
      </c>
      <c r="D73" s="104"/>
      <c r="E73" s="104">
        <f>$B73      +$C73      +$D73</f>
        <v>39068000</v>
      </c>
      <c r="F73" s="105">
        <f t="shared" ref="F73:O73" si="46">SUM(F9:F14,F17:F23,F26:F29,F32,F35:F39,F42:F52,F55:F58,F61:F65,F69:F70)</f>
        <v>39068000</v>
      </c>
      <c r="G73" s="106">
        <f t="shared" si="46"/>
        <v>30074000</v>
      </c>
      <c r="H73" s="105">
        <f t="shared" si="46"/>
        <v>6805000</v>
      </c>
      <c r="I73" s="106">
        <f t="shared" si="46"/>
        <v>0</v>
      </c>
      <c r="J73" s="105">
        <f t="shared" si="46"/>
        <v>9596000</v>
      </c>
      <c r="K73" s="106">
        <f t="shared" si="46"/>
        <v>0</v>
      </c>
      <c r="L73" s="105">
        <f t="shared" si="46"/>
        <v>2046000</v>
      </c>
      <c r="M73" s="106">
        <f t="shared" si="46"/>
        <v>16427423</v>
      </c>
      <c r="N73" s="105">
        <f t="shared" si="46"/>
        <v>10906000</v>
      </c>
      <c r="O73" s="106">
        <f t="shared" si="46"/>
        <v>8077384</v>
      </c>
      <c r="P73" s="105">
        <f>$H73      +$J73      +$L73      +$N73</f>
        <v>29353000</v>
      </c>
      <c r="Q73" s="106">
        <f>$I73      +$K73      +$M73      +$O73</f>
        <v>24504807</v>
      </c>
      <c r="R73" s="61">
        <f>IF(($L73      =0),0,((($N73      -$L73      )/$L73      )*100))</f>
        <v>433.04007820136849</v>
      </c>
      <c r="S73" s="62">
        <f>IF(($M73      =0),0,((($O73      -$M73      )/$M73      )*100))</f>
        <v>-50.829877577268199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97.602580301921932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81.481701802221181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25hfzaZtXNv7ISACGCSPiYcZ0kaeDrIASpy3uCWPSJcR171jum3kubP9F+LOP0I3rIn25eR/F0MBQ5a51lErQ==" saltValue="7PvFKvrMnDFhJyiMXVm3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2100000</v>
      </c>
      <c r="I10" s="94">
        <v>1880068</v>
      </c>
      <c r="J10" s="93">
        <v>177000</v>
      </c>
      <c r="K10" s="94">
        <v>175592</v>
      </c>
      <c r="L10" s="93">
        <v>124000</v>
      </c>
      <c r="M10" s="94">
        <v>125100</v>
      </c>
      <c r="N10" s="93">
        <v>157000</v>
      </c>
      <c r="O10" s="94">
        <v>919277</v>
      </c>
      <c r="P10" s="93">
        <f t="shared" ref="P10:P15" si="1">$H10      +$J10      +$L10      +$N10</f>
        <v>2558000</v>
      </c>
      <c r="Q10" s="94">
        <f t="shared" ref="Q10:Q15" si="2">$I10      +$K10      +$M10      +$O10</f>
        <v>3100037</v>
      </c>
      <c r="R10" s="48">
        <f t="shared" ref="R10:R15" si="3">IF(($L10      =0),0,((($N10      -$L10      )/$L10      )*100))</f>
        <v>26.612903225806448</v>
      </c>
      <c r="S10" s="49">
        <f t="shared" ref="S10:S15" si="4">IF(($M10      =0),0,((($O10      -$M10      )/$M10      )*100))</f>
        <v>634.83373301358915</v>
      </c>
      <c r="T10" s="48">
        <f t="shared" ref="T10:T14" si="5">IF(($E10      =0),0,(($P10      /$E10      )*100))</f>
        <v>82.516129032258064</v>
      </c>
      <c r="U10" s="50">
        <f t="shared" ref="U10:U14" si="6">IF(($E10      =0),0,(($Q10      /$E10      )*100))</f>
        <v>100.00119354838711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20000000</v>
      </c>
      <c r="C13" s="92">
        <v>-10000000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>
        <v>4020838</v>
      </c>
      <c r="J13" s="93">
        <v>3781000</v>
      </c>
      <c r="K13" s="94"/>
      <c r="L13" s="93">
        <v>1218000</v>
      </c>
      <c r="M13" s="94">
        <v>1357655</v>
      </c>
      <c r="N13" s="93">
        <v>1903000</v>
      </c>
      <c r="O13" s="94">
        <v>4621422</v>
      </c>
      <c r="P13" s="93">
        <f t="shared" si="1"/>
        <v>6902000</v>
      </c>
      <c r="Q13" s="94">
        <f t="shared" si="2"/>
        <v>9999915</v>
      </c>
      <c r="R13" s="48">
        <f t="shared" si="3"/>
        <v>56.239737274220033</v>
      </c>
      <c r="S13" s="49">
        <f t="shared" si="4"/>
        <v>240.39737635850051</v>
      </c>
      <c r="T13" s="48">
        <f t="shared" si="5"/>
        <v>69.02000000000001</v>
      </c>
      <c r="U13" s="50">
        <f t="shared" si="6"/>
        <v>99.99915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23200000</v>
      </c>
      <c r="C15" s="95">
        <f>SUM(C9:C14)</f>
        <v>-10100000</v>
      </c>
      <c r="D15" s="95"/>
      <c r="E15" s="95">
        <f t="shared" si="0"/>
        <v>13100000</v>
      </c>
      <c r="F15" s="96">
        <f t="shared" ref="F15:O15" si="7">SUM(F9:F14)</f>
        <v>13100000</v>
      </c>
      <c r="G15" s="97">
        <f t="shared" si="7"/>
        <v>13100000</v>
      </c>
      <c r="H15" s="96">
        <f t="shared" si="7"/>
        <v>2100000</v>
      </c>
      <c r="I15" s="97">
        <f t="shared" si="7"/>
        <v>5900906</v>
      </c>
      <c r="J15" s="96">
        <f t="shared" si="7"/>
        <v>3958000</v>
      </c>
      <c r="K15" s="97">
        <f t="shared" si="7"/>
        <v>175592</v>
      </c>
      <c r="L15" s="96">
        <f t="shared" si="7"/>
        <v>1342000</v>
      </c>
      <c r="M15" s="97">
        <f t="shared" si="7"/>
        <v>1482755</v>
      </c>
      <c r="N15" s="96">
        <f t="shared" si="7"/>
        <v>2060000</v>
      </c>
      <c r="O15" s="97">
        <f t="shared" si="7"/>
        <v>5540699</v>
      </c>
      <c r="P15" s="96">
        <f t="shared" si="1"/>
        <v>9460000</v>
      </c>
      <c r="Q15" s="97">
        <f t="shared" si="2"/>
        <v>13099952</v>
      </c>
      <c r="R15" s="52">
        <f t="shared" si="3"/>
        <v>53.502235469448593</v>
      </c>
      <c r="S15" s="53">
        <f t="shared" si="4"/>
        <v>273.67596130176599</v>
      </c>
      <c r="T15" s="52">
        <f>IF((SUM($E9:$E13))=0,0,(P15/(SUM($E9:$E13))*100))</f>
        <v>72.213740458015266</v>
      </c>
      <c r="U15" s="54">
        <f>IF((SUM($E9:$E13))=0,0,(Q15/(SUM($E9:$E13))*100))</f>
        <v>99.999633587786263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1111000</v>
      </c>
      <c r="C32" s="92"/>
      <c r="D32" s="92"/>
      <c r="E32" s="92">
        <f>$B32      +$C32      +$D32</f>
        <v>1111000</v>
      </c>
      <c r="F32" s="93">
        <v>1111000</v>
      </c>
      <c r="G32" s="94">
        <v>1111000</v>
      </c>
      <c r="H32" s="93">
        <v>272000</v>
      </c>
      <c r="I32" s="94">
        <v>272010</v>
      </c>
      <c r="J32" s="93">
        <v>189000</v>
      </c>
      <c r="K32" s="94">
        <v>257620</v>
      </c>
      <c r="L32" s="93">
        <v>256000</v>
      </c>
      <c r="M32" s="94">
        <v>256000</v>
      </c>
      <c r="N32" s="93">
        <v>175000</v>
      </c>
      <c r="O32" s="94">
        <v>325378</v>
      </c>
      <c r="P32" s="93">
        <f>$H32      +$J32      +$L32      +$N32</f>
        <v>892000</v>
      </c>
      <c r="Q32" s="94">
        <f>$I32      +$K32      +$M32      +$O32</f>
        <v>1111008</v>
      </c>
      <c r="R32" s="48">
        <f>IF(($L32      =0),0,((($N32      -$L32      )/$L32      )*100))</f>
        <v>-31.640625</v>
      </c>
      <c r="S32" s="49">
        <f>IF(($M32      =0),0,((($O32      -$M32      )/$M32      )*100))</f>
        <v>27.100781250000001</v>
      </c>
      <c r="T32" s="48">
        <f>IF(($E32      =0),0,(($P32      /$E32      )*100))</f>
        <v>80.288028802880291</v>
      </c>
      <c r="U32" s="50">
        <f>IF(($E32      =0),0,(($Q32      /$E32      )*100))</f>
        <v>100.0007200720072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1111000</v>
      </c>
      <c r="C33" s="95">
        <f>C32</f>
        <v>0</v>
      </c>
      <c r="D33" s="95"/>
      <c r="E33" s="95">
        <f>$B33      +$C33      +$D33</f>
        <v>1111000</v>
      </c>
      <c r="F33" s="96">
        <f t="shared" ref="F33:O33" si="17">F32</f>
        <v>1111000</v>
      </c>
      <c r="G33" s="97">
        <f t="shared" si="17"/>
        <v>1111000</v>
      </c>
      <c r="H33" s="96">
        <f t="shared" si="17"/>
        <v>272000</v>
      </c>
      <c r="I33" s="97">
        <f t="shared" si="17"/>
        <v>272010</v>
      </c>
      <c r="J33" s="96">
        <f t="shared" si="17"/>
        <v>189000</v>
      </c>
      <c r="K33" s="97">
        <f t="shared" si="17"/>
        <v>257620</v>
      </c>
      <c r="L33" s="96">
        <f t="shared" si="17"/>
        <v>256000</v>
      </c>
      <c r="M33" s="97">
        <f t="shared" si="17"/>
        <v>256000</v>
      </c>
      <c r="N33" s="96">
        <f t="shared" si="17"/>
        <v>175000</v>
      </c>
      <c r="O33" s="97">
        <f t="shared" si="17"/>
        <v>325378</v>
      </c>
      <c r="P33" s="96">
        <f>$H33      +$J33      +$L33      +$N33</f>
        <v>892000</v>
      </c>
      <c r="Q33" s="97">
        <f>$I33      +$K33      +$M33      +$O33</f>
        <v>1111008</v>
      </c>
      <c r="R33" s="52">
        <f>IF(($L33      =0),0,((($N33      -$L33      )/$L33      )*100))</f>
        <v>-31.640625</v>
      </c>
      <c r="S33" s="53">
        <f>IF(($M33      =0),0,((($O33      -$M33      )/$M33      )*100))</f>
        <v>27.100781250000001</v>
      </c>
      <c r="T33" s="52">
        <f>IF($E33   =0,0,($P33   /$E33   )*100)</f>
        <v>80.288028802880291</v>
      </c>
      <c r="U33" s="54">
        <f>IF($E33   =0,0,($Q33   /$E33   )*100)</f>
        <v>100.0007200720072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43025000</v>
      </c>
      <c r="C35" s="92"/>
      <c r="D35" s="92"/>
      <c r="E35" s="92">
        <f t="shared" ref="E35:E40" si="18">$B35      +$C35      +$D35</f>
        <v>43025000</v>
      </c>
      <c r="F35" s="93">
        <v>43025000</v>
      </c>
      <c r="G35" s="94">
        <v>43025000</v>
      </c>
      <c r="H35" s="93">
        <v>8657000</v>
      </c>
      <c r="I35" s="94"/>
      <c r="J35" s="93">
        <v>13262000</v>
      </c>
      <c r="K35" s="94">
        <v>23919237</v>
      </c>
      <c r="L35" s="93">
        <v>3405000</v>
      </c>
      <c r="M35" s="94">
        <v>7853288</v>
      </c>
      <c r="N35" s="93">
        <v>17701000</v>
      </c>
      <c r="O35" s="94">
        <v>7739188</v>
      </c>
      <c r="P35" s="93">
        <f t="shared" ref="P35:P40" si="19">$H35      +$J35      +$L35      +$N35</f>
        <v>43025000</v>
      </c>
      <c r="Q35" s="94">
        <f t="shared" ref="Q35:Q40" si="20">$I35      +$K35      +$M35      +$O35</f>
        <v>39511713</v>
      </c>
      <c r="R35" s="48">
        <f t="shared" ref="R35:R40" si="21">IF(($L35      =0),0,((($N35      -$L35      )/$L35      )*100))</f>
        <v>419.85315712187958</v>
      </c>
      <c r="S35" s="49">
        <f t="shared" ref="S35:S40" si="22">IF(($M35      =0),0,((($O35      -$M35      )/$M35      )*100))</f>
        <v>-1.4528946347058709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91.834312608948281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152109000</v>
      </c>
      <c r="C36" s="92">
        <v>-30028000</v>
      </c>
      <c r="D36" s="92"/>
      <c r="E36" s="92">
        <f t="shared" si="18"/>
        <v>122081000</v>
      </c>
      <c r="F36" s="93">
        <v>122081000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195134000</v>
      </c>
      <c r="C40" s="95">
        <f>SUM(C35:C39)</f>
        <v>-30028000</v>
      </c>
      <c r="D40" s="95"/>
      <c r="E40" s="95">
        <f t="shared" si="18"/>
        <v>165106000</v>
      </c>
      <c r="F40" s="96">
        <f t="shared" ref="F40:O40" si="25">SUM(F35:F39)</f>
        <v>165106000</v>
      </c>
      <c r="G40" s="97">
        <f t="shared" si="25"/>
        <v>43025000</v>
      </c>
      <c r="H40" s="96">
        <f t="shared" si="25"/>
        <v>8657000</v>
      </c>
      <c r="I40" s="97">
        <f t="shared" si="25"/>
        <v>0</v>
      </c>
      <c r="J40" s="96">
        <f t="shared" si="25"/>
        <v>13262000</v>
      </c>
      <c r="K40" s="97">
        <f t="shared" si="25"/>
        <v>23919237</v>
      </c>
      <c r="L40" s="96">
        <f t="shared" si="25"/>
        <v>3405000</v>
      </c>
      <c r="M40" s="97">
        <f t="shared" si="25"/>
        <v>7853288</v>
      </c>
      <c r="N40" s="96">
        <f t="shared" si="25"/>
        <v>17701000</v>
      </c>
      <c r="O40" s="97">
        <f t="shared" si="25"/>
        <v>7739188</v>
      </c>
      <c r="P40" s="96">
        <f t="shared" si="19"/>
        <v>43025000</v>
      </c>
      <c r="Q40" s="97">
        <f t="shared" si="20"/>
        <v>39511713</v>
      </c>
      <c r="R40" s="52">
        <f t="shared" si="21"/>
        <v>419.85315712187958</v>
      </c>
      <c r="S40" s="53">
        <f t="shared" si="22"/>
        <v>-1.4528946347058709</v>
      </c>
      <c r="T40" s="52">
        <f>IF((+$E35+$E38) =0,0,(P40   /(+$E35+$E38) )*100)</f>
        <v>100</v>
      </c>
      <c r="U40" s="54">
        <f>IF((+$E35+$E38) =0,0,(Q40   /(+$E35+$E38) )*100)</f>
        <v>91.834312608948281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42250000</v>
      </c>
      <c r="C51" s="92"/>
      <c r="D51" s="92"/>
      <c r="E51" s="92">
        <f t="shared" si="26"/>
        <v>42250000</v>
      </c>
      <c r="F51" s="93">
        <v>42250000</v>
      </c>
      <c r="G51" s="94">
        <v>42250000</v>
      </c>
      <c r="H51" s="93">
        <v>13116000</v>
      </c>
      <c r="I51" s="94">
        <v>13806005</v>
      </c>
      <c r="J51" s="93">
        <v>5830000</v>
      </c>
      <c r="K51" s="94">
        <v>14226100</v>
      </c>
      <c r="L51" s="93">
        <v>20530000</v>
      </c>
      <c r="M51" s="94">
        <v>7466390</v>
      </c>
      <c r="N51" s="93">
        <v>1338000</v>
      </c>
      <c r="O51" s="94">
        <v>5232691</v>
      </c>
      <c r="P51" s="93">
        <f t="shared" si="27"/>
        <v>40814000</v>
      </c>
      <c r="Q51" s="94">
        <f t="shared" si="28"/>
        <v>40731186</v>
      </c>
      <c r="R51" s="48">
        <f t="shared" si="29"/>
        <v>-93.48270823185581</v>
      </c>
      <c r="S51" s="49">
        <f t="shared" si="30"/>
        <v>-29.916720128469048</v>
      </c>
      <c r="T51" s="48">
        <f t="shared" si="31"/>
        <v>96.601183431952663</v>
      </c>
      <c r="U51" s="50">
        <f t="shared" si="32"/>
        <v>96.405173964497038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42250000</v>
      </c>
      <c r="C53" s="95">
        <f>SUM(C42:C52)</f>
        <v>0</v>
      </c>
      <c r="D53" s="95"/>
      <c r="E53" s="95">
        <f t="shared" si="26"/>
        <v>42250000</v>
      </c>
      <c r="F53" s="96">
        <f t="shared" ref="F53:O53" si="33">SUM(F42:F52)</f>
        <v>42250000</v>
      </c>
      <c r="G53" s="97">
        <f t="shared" si="33"/>
        <v>42250000</v>
      </c>
      <c r="H53" s="96">
        <f t="shared" si="33"/>
        <v>13116000</v>
      </c>
      <c r="I53" s="97">
        <f t="shared" si="33"/>
        <v>13806005</v>
      </c>
      <c r="J53" s="96">
        <f t="shared" si="33"/>
        <v>5830000</v>
      </c>
      <c r="K53" s="97">
        <f t="shared" si="33"/>
        <v>14226100</v>
      </c>
      <c r="L53" s="96">
        <f t="shared" si="33"/>
        <v>20530000</v>
      </c>
      <c r="M53" s="97">
        <f t="shared" si="33"/>
        <v>7466390</v>
      </c>
      <c r="N53" s="96">
        <f t="shared" si="33"/>
        <v>1338000</v>
      </c>
      <c r="O53" s="97">
        <f t="shared" si="33"/>
        <v>5232691</v>
      </c>
      <c r="P53" s="96">
        <f t="shared" si="27"/>
        <v>40814000</v>
      </c>
      <c r="Q53" s="97">
        <f t="shared" si="28"/>
        <v>40731186</v>
      </c>
      <c r="R53" s="52">
        <f t="shared" si="29"/>
        <v>-93.48270823185581</v>
      </c>
      <c r="S53" s="53">
        <f t="shared" si="30"/>
        <v>-29.916720128469048</v>
      </c>
      <c r="T53" s="52">
        <f>IF((+$E43+$E45+$E47+$E48+$E51) =0,0,(P53   /(+$E43+$E45+$E47+$E48+$E51) )*100)</f>
        <v>96.601183431952663</v>
      </c>
      <c r="U53" s="54">
        <f>IF((+$E43+$E45+$E47+$E48+$E51) =0,0,(Q53   /(+$E43+$E45+$E47+$E48+$E51) )*100)</f>
        <v>96.405173964497038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261695000</v>
      </c>
      <c r="C67" s="104">
        <f>SUM(C9:C14,C17:C23,C26:C29,C32,C35:C39,C42:C52,C55:C58,C61:C65)</f>
        <v>-40128000</v>
      </c>
      <c r="D67" s="104"/>
      <c r="E67" s="104">
        <f t="shared" si="35"/>
        <v>221567000</v>
      </c>
      <c r="F67" s="105">
        <f t="shared" ref="F67:O67" si="43">SUM(F9:F14,F17:F23,F26:F29,F32,F35:F39,F42:F52,F55:F58,F61:F65)</f>
        <v>221567000</v>
      </c>
      <c r="G67" s="106">
        <f t="shared" si="43"/>
        <v>99486000</v>
      </c>
      <c r="H67" s="105">
        <f t="shared" si="43"/>
        <v>24145000</v>
      </c>
      <c r="I67" s="106">
        <f t="shared" si="43"/>
        <v>19978921</v>
      </c>
      <c r="J67" s="105">
        <f t="shared" si="43"/>
        <v>23239000</v>
      </c>
      <c r="K67" s="106">
        <f t="shared" si="43"/>
        <v>38578549</v>
      </c>
      <c r="L67" s="105">
        <f t="shared" si="43"/>
        <v>25533000</v>
      </c>
      <c r="M67" s="106">
        <f t="shared" si="43"/>
        <v>17058433</v>
      </c>
      <c r="N67" s="105">
        <f t="shared" si="43"/>
        <v>21274000</v>
      </c>
      <c r="O67" s="106">
        <f t="shared" si="43"/>
        <v>18837956</v>
      </c>
      <c r="P67" s="105">
        <f t="shared" si="36"/>
        <v>94191000</v>
      </c>
      <c r="Q67" s="106">
        <f t="shared" si="37"/>
        <v>94453859</v>
      </c>
      <c r="R67" s="61">
        <f t="shared" si="38"/>
        <v>-16.680374417420595</v>
      </c>
      <c r="S67" s="62">
        <f t="shared" si="39"/>
        <v>10.431925370870818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94.677643085459266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94.941860161228718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63399000</v>
      </c>
      <c r="C69" s="92">
        <v>-4240000</v>
      </c>
      <c r="D69" s="92"/>
      <c r="E69" s="92">
        <f>$B69      +$C69      +$D69</f>
        <v>59159000</v>
      </c>
      <c r="F69" s="93">
        <v>56159000</v>
      </c>
      <c r="G69" s="94">
        <v>56159000</v>
      </c>
      <c r="H69" s="93">
        <v>7867000</v>
      </c>
      <c r="I69" s="94">
        <v>3579402</v>
      </c>
      <c r="J69" s="93">
        <v>29047000</v>
      </c>
      <c r="K69" s="94">
        <v>25210244</v>
      </c>
      <c r="L69" s="93">
        <v>13092000</v>
      </c>
      <c r="M69" s="94">
        <v>24685222</v>
      </c>
      <c r="N69" s="93">
        <v>6153000</v>
      </c>
      <c r="O69" s="94">
        <v>20057297</v>
      </c>
      <c r="P69" s="93">
        <f>$H69      +$J69      +$L69      +$N69</f>
        <v>56159000</v>
      </c>
      <c r="Q69" s="94">
        <f>$I69      +$K69      +$M69      +$O69</f>
        <v>73532165</v>
      </c>
      <c r="R69" s="48">
        <f>IF(($L69      =0),0,((($N69      -$L69      )/$L69      )*100))</f>
        <v>-53.001833180568283</v>
      </c>
      <c r="S69" s="49">
        <f>IF(($M69      =0),0,((($O69      -$M69      )/$M69      )*100))</f>
        <v>-18.74775523590592</v>
      </c>
      <c r="T69" s="48">
        <f>IF(($E69      =0),0,(($P69      /$E69      )*100))</f>
        <v>94.928920367146162</v>
      </c>
      <c r="U69" s="50">
        <f>IF(($E69      =0),0,(($Q69      /$E69      )*100))</f>
        <v>124.29582143038253</v>
      </c>
      <c r="V69" s="93">
        <v>14373000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63399000</v>
      </c>
      <c r="C71" s="101">
        <f>SUM(C69:C70)</f>
        <v>-4240000</v>
      </c>
      <c r="D71" s="101"/>
      <c r="E71" s="101">
        <f>$B71      +$C71      +$D71</f>
        <v>59159000</v>
      </c>
      <c r="F71" s="102">
        <f t="shared" ref="F71:O71" si="44">SUM(F69:F70)</f>
        <v>56159000</v>
      </c>
      <c r="G71" s="103">
        <f t="shared" si="44"/>
        <v>56159000</v>
      </c>
      <c r="H71" s="102">
        <f t="shared" si="44"/>
        <v>7867000</v>
      </c>
      <c r="I71" s="103">
        <f t="shared" si="44"/>
        <v>3579402</v>
      </c>
      <c r="J71" s="102">
        <f t="shared" si="44"/>
        <v>29047000</v>
      </c>
      <c r="K71" s="103">
        <f t="shared" si="44"/>
        <v>25210244</v>
      </c>
      <c r="L71" s="102">
        <f t="shared" si="44"/>
        <v>13092000</v>
      </c>
      <c r="M71" s="103">
        <f t="shared" si="44"/>
        <v>24685222</v>
      </c>
      <c r="N71" s="102">
        <f t="shared" si="44"/>
        <v>6153000</v>
      </c>
      <c r="O71" s="103">
        <f t="shared" si="44"/>
        <v>20057297</v>
      </c>
      <c r="P71" s="102">
        <f>$H71      +$J71      +$L71      +$N71</f>
        <v>56159000</v>
      </c>
      <c r="Q71" s="103">
        <f>$I71      +$K71      +$M71      +$O71</f>
        <v>73532165</v>
      </c>
      <c r="R71" s="57">
        <f>IF(($L71      =0),0,((($N71      -$L71      )/$L71      )*100))</f>
        <v>-53.001833180568283</v>
      </c>
      <c r="S71" s="58">
        <f>IF(($M71      =0),0,((($O71      -$M71      )/$M71      )*100))</f>
        <v>-18.74775523590592</v>
      </c>
      <c r="T71" s="57">
        <f>IF(($E69      =0),0,(($P69      /$E69      )*100))</f>
        <v>94.928920367146162</v>
      </c>
      <c r="U71" s="59">
        <f>IF($E69   =0,0,($Q69   /$E69 )*100)</f>
        <v>124.29582143038253</v>
      </c>
      <c r="V71" s="102">
        <f>SUM(V69:V70)</f>
        <v>14373000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63399000</v>
      </c>
      <c r="C72" s="104">
        <f>SUM(C69:C70)</f>
        <v>-4240000</v>
      </c>
      <c r="D72" s="104"/>
      <c r="E72" s="104">
        <f>$B72      +$C72      +$D72</f>
        <v>59159000</v>
      </c>
      <c r="F72" s="105">
        <f t="shared" ref="F72:O72" si="45">SUM(F69:F70)</f>
        <v>56159000</v>
      </c>
      <c r="G72" s="106">
        <f t="shared" si="45"/>
        <v>56159000</v>
      </c>
      <c r="H72" s="105">
        <f t="shared" si="45"/>
        <v>7867000</v>
      </c>
      <c r="I72" s="106">
        <f t="shared" si="45"/>
        <v>3579402</v>
      </c>
      <c r="J72" s="105">
        <f t="shared" si="45"/>
        <v>29047000</v>
      </c>
      <c r="K72" s="106">
        <f t="shared" si="45"/>
        <v>25210244</v>
      </c>
      <c r="L72" s="105">
        <f t="shared" si="45"/>
        <v>13092000</v>
      </c>
      <c r="M72" s="106">
        <f t="shared" si="45"/>
        <v>24685222</v>
      </c>
      <c r="N72" s="105">
        <f t="shared" si="45"/>
        <v>6153000</v>
      </c>
      <c r="O72" s="106">
        <f t="shared" si="45"/>
        <v>20057297</v>
      </c>
      <c r="P72" s="105">
        <f>$H72      +$J72      +$L72      +$N72</f>
        <v>56159000</v>
      </c>
      <c r="Q72" s="106">
        <f>$I72      +$K72      +$M72      +$O72</f>
        <v>73532165</v>
      </c>
      <c r="R72" s="61">
        <f>IF(($L72      =0),0,((($N72      -$L72      )/$L72      )*100))</f>
        <v>-53.001833180568283</v>
      </c>
      <c r="S72" s="62">
        <f>IF(($M72      =0),0,((($O72      -$M72      )/$M72      )*100))</f>
        <v>-18.74775523590592</v>
      </c>
      <c r="T72" s="61">
        <f>IF(($E69      =0),0,(($P69      /$E69      )*100))</f>
        <v>94.928920367146162</v>
      </c>
      <c r="U72" s="65">
        <f>IF($E69   =0,0,($Q69   /$E69 )*100)</f>
        <v>124.29582143038253</v>
      </c>
      <c r="V72" s="105">
        <f>SUM(V69:V70)</f>
        <v>14373000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325094000</v>
      </c>
      <c r="C73" s="104">
        <f>SUM(C9:C14,C17:C23,C26:C29,C32,C35:C39,C42:C52,C55:C58,C61:C65,C69:C70)</f>
        <v>-44368000</v>
      </c>
      <c r="D73" s="104"/>
      <c r="E73" s="104">
        <f>$B73      +$C73      +$D73</f>
        <v>280726000</v>
      </c>
      <c r="F73" s="105">
        <f t="shared" ref="F73:O73" si="46">SUM(F9:F14,F17:F23,F26:F29,F32,F35:F39,F42:F52,F55:F58,F61:F65,F69:F70)</f>
        <v>277726000</v>
      </c>
      <c r="G73" s="106">
        <f t="shared" si="46"/>
        <v>155645000</v>
      </c>
      <c r="H73" s="105">
        <f t="shared" si="46"/>
        <v>32012000</v>
      </c>
      <c r="I73" s="106">
        <f t="shared" si="46"/>
        <v>23558323</v>
      </c>
      <c r="J73" s="105">
        <f t="shared" si="46"/>
        <v>52286000</v>
      </c>
      <c r="K73" s="106">
        <f t="shared" si="46"/>
        <v>63788793</v>
      </c>
      <c r="L73" s="105">
        <f t="shared" si="46"/>
        <v>38625000</v>
      </c>
      <c r="M73" s="106">
        <f t="shared" si="46"/>
        <v>41743655</v>
      </c>
      <c r="N73" s="105">
        <f t="shared" si="46"/>
        <v>27427000</v>
      </c>
      <c r="O73" s="106">
        <f t="shared" si="46"/>
        <v>38895253</v>
      </c>
      <c r="P73" s="105">
        <f>$H73      +$J73      +$L73      +$N73</f>
        <v>150350000</v>
      </c>
      <c r="Q73" s="106">
        <f>$I73      +$K73      +$M73      +$O73</f>
        <v>167986024</v>
      </c>
      <c r="R73" s="61">
        <f>IF(($L73      =0),0,((($N73      -$L73      )/$L73      )*100))</f>
        <v>-28.9915857605178</v>
      </c>
      <c r="S73" s="62">
        <f>IF(($M73      =0),0,((($O73      -$M73      )/$M73      )*100))</f>
        <v>-6.8235567776707624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94.771344826499416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105.88800403416431</v>
      </c>
      <c r="V73" s="105">
        <f>SUM(V9:V14,V17:V23,V26:V29,V32,V35:V39,V42:V52,V55:V58,V61:V65,V69:V70)</f>
        <v>14373000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mIvbdQN+O2Ezvs1+7g7WE//oGJvoof4S9PnJoQTG+nBX4lkhqt7h/Xa6IjGj7sZIO3pIx7vqzr78sBFQ3yvCw==" saltValue="GCt/wAUsmXgmcLRwqK/p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602000</v>
      </c>
      <c r="I10" s="94"/>
      <c r="J10" s="93">
        <v>480000</v>
      </c>
      <c r="K10" s="94">
        <v>730309</v>
      </c>
      <c r="L10" s="93">
        <v>388000</v>
      </c>
      <c r="M10" s="94"/>
      <c r="N10" s="93">
        <v>153000</v>
      </c>
      <c r="O10" s="94"/>
      <c r="P10" s="93">
        <f t="shared" ref="P10:P15" si="1">$H10      +$J10      +$L10      +$N10</f>
        <v>1623000</v>
      </c>
      <c r="Q10" s="94">
        <f t="shared" ref="Q10:Q15" si="2">$I10      +$K10      +$M10      +$O10</f>
        <v>730309</v>
      </c>
      <c r="R10" s="48">
        <f t="shared" ref="R10:R15" si="3">IF(($L10      =0),0,((($N10      -$L10      )/$L10      )*100))</f>
        <v>-60.567010309278345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54.1</v>
      </c>
      <c r="U10" s="50">
        <f t="shared" ref="U10:U14" si="6">IF(($E10      =0),0,(($Q10      /$E10      )*100))</f>
        <v>24.343633333333333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602000</v>
      </c>
      <c r="I15" s="97">
        <f t="shared" si="7"/>
        <v>0</v>
      </c>
      <c r="J15" s="96">
        <f t="shared" si="7"/>
        <v>480000</v>
      </c>
      <c r="K15" s="97">
        <f t="shared" si="7"/>
        <v>730309</v>
      </c>
      <c r="L15" s="96">
        <f t="shared" si="7"/>
        <v>388000</v>
      </c>
      <c r="M15" s="97">
        <f t="shared" si="7"/>
        <v>0</v>
      </c>
      <c r="N15" s="96">
        <f t="shared" si="7"/>
        <v>153000</v>
      </c>
      <c r="O15" s="97">
        <f t="shared" si="7"/>
        <v>0</v>
      </c>
      <c r="P15" s="96">
        <f t="shared" si="1"/>
        <v>1623000</v>
      </c>
      <c r="Q15" s="97">
        <f t="shared" si="2"/>
        <v>730309</v>
      </c>
      <c r="R15" s="52">
        <f t="shared" si="3"/>
        <v>-60.567010309278345</v>
      </c>
      <c r="S15" s="53">
        <f t="shared" si="4"/>
        <v>0</v>
      </c>
      <c r="T15" s="52">
        <f>IF((SUM($E9:$E13))=0,0,(P15/(SUM($E9:$E13))*100))</f>
        <v>54.1</v>
      </c>
      <c r="U15" s="54">
        <f>IF((SUM($E9:$E13))=0,0,(Q15/(SUM($E9:$E13))*100))</f>
        <v>24.343633333333333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5145000</v>
      </c>
      <c r="C20" s="92"/>
      <c r="D20" s="92"/>
      <c r="E20" s="92">
        <f t="shared" si="8"/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5145000</v>
      </c>
      <c r="C24" s="95">
        <f>SUM(C17:C23)</f>
        <v>0</v>
      </c>
      <c r="D24" s="95"/>
      <c r="E24" s="95">
        <f t="shared" si="8"/>
        <v>5145000</v>
      </c>
      <c r="F24" s="96">
        <f t="shared" ref="F24:O24" si="15">SUM(F17:F23)</f>
        <v>5145000</v>
      </c>
      <c r="G24" s="97">
        <f t="shared" si="15"/>
        <v>5145000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-238000</v>
      </c>
      <c r="D32" s="92"/>
      <c r="E32" s="92">
        <f>$B32      +$C32      +$D32</f>
        <v>712000</v>
      </c>
      <c r="F32" s="93">
        <v>712000</v>
      </c>
      <c r="G32" s="94">
        <v>712000</v>
      </c>
      <c r="H32" s="93">
        <v>142000</v>
      </c>
      <c r="I32" s="94"/>
      <c r="J32" s="93"/>
      <c r="K32" s="94">
        <v>238000</v>
      </c>
      <c r="L32" s="93">
        <v>47000</v>
      </c>
      <c r="M32" s="94"/>
      <c r="N32" s="93"/>
      <c r="O32" s="94"/>
      <c r="P32" s="93">
        <f>$H32      +$J32      +$L32      +$N32</f>
        <v>189000</v>
      </c>
      <c r="Q32" s="94">
        <f>$I32      +$K32      +$M32      +$O32</f>
        <v>238000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26.54494382022472</v>
      </c>
      <c r="U32" s="50">
        <f>IF(($E32      =0),0,(($Q32      /$E32      )*100))</f>
        <v>33.426966292134829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-238000</v>
      </c>
      <c r="D33" s="95"/>
      <c r="E33" s="95">
        <f>$B33      +$C33      +$D33</f>
        <v>712000</v>
      </c>
      <c r="F33" s="96">
        <f t="shared" ref="F33:O33" si="17">F32</f>
        <v>712000</v>
      </c>
      <c r="G33" s="97">
        <f t="shared" si="17"/>
        <v>712000</v>
      </c>
      <c r="H33" s="96">
        <f t="shared" si="17"/>
        <v>142000</v>
      </c>
      <c r="I33" s="97">
        <f t="shared" si="17"/>
        <v>0</v>
      </c>
      <c r="J33" s="96">
        <f t="shared" si="17"/>
        <v>0</v>
      </c>
      <c r="K33" s="97">
        <f t="shared" si="17"/>
        <v>238000</v>
      </c>
      <c r="L33" s="96">
        <f t="shared" si="17"/>
        <v>47000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189000</v>
      </c>
      <c r="Q33" s="97">
        <f>$I33      +$K33      +$M33      +$O33</f>
        <v>238000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26.54494382022472</v>
      </c>
      <c r="U33" s="54">
        <f>IF($E33   =0,0,($Q33   /$E33   )*100)</f>
        <v>33.426966292134829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19515000</v>
      </c>
      <c r="C51" s="92"/>
      <c r="D51" s="92"/>
      <c r="E51" s="92">
        <f t="shared" si="26"/>
        <v>19515000</v>
      </c>
      <c r="F51" s="93">
        <v>19515000</v>
      </c>
      <c r="G51" s="94">
        <v>19515000</v>
      </c>
      <c r="H51" s="93">
        <v>8000000</v>
      </c>
      <c r="I51" s="94"/>
      <c r="J51" s="93"/>
      <c r="K51" s="94">
        <v>2579671</v>
      </c>
      <c r="L51" s="93">
        <v>6013000</v>
      </c>
      <c r="M51" s="94"/>
      <c r="N51" s="93">
        <v>5502000</v>
      </c>
      <c r="O51" s="94"/>
      <c r="P51" s="93">
        <f t="shared" si="27"/>
        <v>19515000</v>
      </c>
      <c r="Q51" s="94">
        <f t="shared" si="28"/>
        <v>2579671</v>
      </c>
      <c r="R51" s="48">
        <f t="shared" si="29"/>
        <v>-8.4982537834691509</v>
      </c>
      <c r="S51" s="49">
        <f t="shared" si="30"/>
        <v>0</v>
      </c>
      <c r="T51" s="48">
        <f t="shared" si="31"/>
        <v>100</v>
      </c>
      <c r="U51" s="50">
        <f t="shared" si="32"/>
        <v>13.218913656161927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39515000</v>
      </c>
      <c r="C53" s="95">
        <f>SUM(C42:C52)</f>
        <v>0</v>
      </c>
      <c r="D53" s="95"/>
      <c r="E53" s="95">
        <f t="shared" si="26"/>
        <v>39515000</v>
      </c>
      <c r="F53" s="96">
        <f t="shared" ref="F53:O53" si="33">SUM(F42:F52)</f>
        <v>39515000</v>
      </c>
      <c r="G53" s="97">
        <f t="shared" si="33"/>
        <v>19515000</v>
      </c>
      <c r="H53" s="96">
        <f t="shared" si="33"/>
        <v>8000000</v>
      </c>
      <c r="I53" s="97">
        <f t="shared" si="33"/>
        <v>0</v>
      </c>
      <c r="J53" s="96">
        <f t="shared" si="33"/>
        <v>0</v>
      </c>
      <c r="K53" s="97">
        <f t="shared" si="33"/>
        <v>2579671</v>
      </c>
      <c r="L53" s="96">
        <f t="shared" si="33"/>
        <v>6013000</v>
      </c>
      <c r="M53" s="97">
        <f t="shared" si="33"/>
        <v>0</v>
      </c>
      <c r="N53" s="96">
        <f t="shared" si="33"/>
        <v>5502000</v>
      </c>
      <c r="O53" s="97">
        <f t="shared" si="33"/>
        <v>0</v>
      </c>
      <c r="P53" s="96">
        <f t="shared" si="27"/>
        <v>19515000</v>
      </c>
      <c r="Q53" s="97">
        <f t="shared" si="28"/>
        <v>2579671</v>
      </c>
      <c r="R53" s="52">
        <f t="shared" si="29"/>
        <v>-8.4982537834691509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13.218913656161927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48610000</v>
      </c>
      <c r="C67" s="104">
        <f>SUM(C9:C14,C17:C23,C26:C29,C32,C35:C39,C42:C52,C55:C58,C61:C65)</f>
        <v>-238000</v>
      </c>
      <c r="D67" s="104"/>
      <c r="E67" s="104">
        <f t="shared" si="35"/>
        <v>48372000</v>
      </c>
      <c r="F67" s="105">
        <f t="shared" ref="F67:O67" si="43">SUM(F9:F14,F17:F23,F26:F29,F32,F35:F39,F42:F52,F55:F58,F61:F65)</f>
        <v>48372000</v>
      </c>
      <c r="G67" s="106">
        <f t="shared" si="43"/>
        <v>28372000</v>
      </c>
      <c r="H67" s="105">
        <f t="shared" si="43"/>
        <v>8744000</v>
      </c>
      <c r="I67" s="106">
        <f t="shared" si="43"/>
        <v>0</v>
      </c>
      <c r="J67" s="105">
        <f t="shared" si="43"/>
        <v>480000</v>
      </c>
      <c r="K67" s="106">
        <f t="shared" si="43"/>
        <v>3547980</v>
      </c>
      <c r="L67" s="105">
        <f t="shared" si="43"/>
        <v>6448000</v>
      </c>
      <c r="M67" s="106">
        <f t="shared" si="43"/>
        <v>0</v>
      </c>
      <c r="N67" s="105">
        <f t="shared" si="43"/>
        <v>5655000</v>
      </c>
      <c r="O67" s="106">
        <f t="shared" si="43"/>
        <v>0</v>
      </c>
      <c r="P67" s="105">
        <f t="shared" si="36"/>
        <v>21327000</v>
      </c>
      <c r="Q67" s="106">
        <f t="shared" si="37"/>
        <v>3547980</v>
      </c>
      <c r="R67" s="61">
        <f t="shared" si="38"/>
        <v>-12.298387096774194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75.169180882560269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12.505216410545609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12452000</v>
      </c>
      <c r="C69" s="92">
        <v>5167000</v>
      </c>
      <c r="D69" s="92"/>
      <c r="E69" s="92">
        <f>$B69      +$C69      +$D69</f>
        <v>17619000</v>
      </c>
      <c r="F69" s="93">
        <v>17619000</v>
      </c>
      <c r="G69" s="94">
        <v>17619000</v>
      </c>
      <c r="H69" s="93">
        <v>7497000</v>
      </c>
      <c r="I69" s="94"/>
      <c r="J69" s="93">
        <v>2634000</v>
      </c>
      <c r="K69" s="94">
        <v>5000000</v>
      </c>
      <c r="L69" s="93"/>
      <c r="M69" s="94"/>
      <c r="N69" s="93">
        <v>6879000</v>
      </c>
      <c r="O69" s="94"/>
      <c r="P69" s="93">
        <f>$H69      +$J69      +$L69      +$N69</f>
        <v>17010000</v>
      </c>
      <c r="Q69" s="94">
        <f>$I69      +$K69      +$M69      +$O69</f>
        <v>5000000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96.543504171632904</v>
      </c>
      <c r="U69" s="50">
        <f>IF(($E69      =0),0,(($Q69      /$E69      )*100))</f>
        <v>28.378455076905613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12452000</v>
      </c>
      <c r="C71" s="101">
        <f>SUM(C69:C70)</f>
        <v>5167000</v>
      </c>
      <c r="D71" s="101"/>
      <c r="E71" s="101">
        <f>$B71      +$C71      +$D71</f>
        <v>17619000</v>
      </c>
      <c r="F71" s="102">
        <f t="shared" ref="F71:O71" si="44">SUM(F69:F70)</f>
        <v>17619000</v>
      </c>
      <c r="G71" s="103">
        <f t="shared" si="44"/>
        <v>17619000</v>
      </c>
      <c r="H71" s="102">
        <f t="shared" si="44"/>
        <v>7497000</v>
      </c>
      <c r="I71" s="103">
        <f t="shared" si="44"/>
        <v>0</v>
      </c>
      <c r="J71" s="102">
        <f t="shared" si="44"/>
        <v>2634000</v>
      </c>
      <c r="K71" s="103">
        <f t="shared" si="44"/>
        <v>5000000</v>
      </c>
      <c r="L71" s="102">
        <f t="shared" si="44"/>
        <v>0</v>
      </c>
      <c r="M71" s="103">
        <f t="shared" si="44"/>
        <v>0</v>
      </c>
      <c r="N71" s="102">
        <f t="shared" si="44"/>
        <v>6879000</v>
      </c>
      <c r="O71" s="103">
        <f t="shared" si="44"/>
        <v>0</v>
      </c>
      <c r="P71" s="102">
        <f>$H71      +$J71      +$L71      +$N71</f>
        <v>17010000</v>
      </c>
      <c r="Q71" s="103">
        <f>$I71      +$K71      +$M71      +$O71</f>
        <v>5000000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96.543504171632904</v>
      </c>
      <c r="U71" s="59">
        <f>IF($E69   =0,0,($Q69   /$E69 )*100)</f>
        <v>28.378455076905613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12452000</v>
      </c>
      <c r="C72" s="104">
        <f>SUM(C69:C70)</f>
        <v>5167000</v>
      </c>
      <c r="D72" s="104"/>
      <c r="E72" s="104">
        <f>$B72      +$C72      +$D72</f>
        <v>17619000</v>
      </c>
      <c r="F72" s="105">
        <f t="shared" ref="F72:O72" si="45">SUM(F69:F70)</f>
        <v>17619000</v>
      </c>
      <c r="G72" s="106">
        <f t="shared" si="45"/>
        <v>17619000</v>
      </c>
      <c r="H72" s="105">
        <f t="shared" si="45"/>
        <v>7497000</v>
      </c>
      <c r="I72" s="106">
        <f t="shared" si="45"/>
        <v>0</v>
      </c>
      <c r="J72" s="105">
        <f t="shared" si="45"/>
        <v>2634000</v>
      </c>
      <c r="K72" s="106">
        <f t="shared" si="45"/>
        <v>5000000</v>
      </c>
      <c r="L72" s="105">
        <f t="shared" si="45"/>
        <v>0</v>
      </c>
      <c r="M72" s="106">
        <f t="shared" si="45"/>
        <v>0</v>
      </c>
      <c r="N72" s="105">
        <f t="shared" si="45"/>
        <v>6879000</v>
      </c>
      <c r="O72" s="106">
        <f t="shared" si="45"/>
        <v>0</v>
      </c>
      <c r="P72" s="105">
        <f>$H72      +$J72      +$L72      +$N72</f>
        <v>17010000</v>
      </c>
      <c r="Q72" s="106">
        <f>$I72      +$K72      +$M72      +$O72</f>
        <v>5000000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96.543504171632904</v>
      </c>
      <c r="U72" s="65">
        <f>IF($E69   =0,0,($Q69   /$E69 )*100)</f>
        <v>28.378455076905613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61062000</v>
      </c>
      <c r="C73" s="104">
        <f>SUM(C9:C14,C17:C23,C26:C29,C32,C35:C39,C42:C52,C55:C58,C61:C65,C69:C70)</f>
        <v>4929000</v>
      </c>
      <c r="D73" s="104"/>
      <c r="E73" s="104">
        <f>$B73      +$C73      +$D73</f>
        <v>65991000</v>
      </c>
      <c r="F73" s="105">
        <f t="shared" ref="F73:O73" si="46">SUM(F9:F14,F17:F23,F26:F29,F32,F35:F39,F42:F52,F55:F58,F61:F65,F69:F70)</f>
        <v>65991000</v>
      </c>
      <c r="G73" s="106">
        <f t="shared" si="46"/>
        <v>45991000</v>
      </c>
      <c r="H73" s="105">
        <f t="shared" si="46"/>
        <v>16241000</v>
      </c>
      <c r="I73" s="106">
        <f t="shared" si="46"/>
        <v>0</v>
      </c>
      <c r="J73" s="105">
        <f t="shared" si="46"/>
        <v>3114000</v>
      </c>
      <c r="K73" s="106">
        <f t="shared" si="46"/>
        <v>8547980</v>
      </c>
      <c r="L73" s="105">
        <f t="shared" si="46"/>
        <v>6448000</v>
      </c>
      <c r="M73" s="106">
        <f t="shared" si="46"/>
        <v>0</v>
      </c>
      <c r="N73" s="105">
        <f t="shared" si="46"/>
        <v>12534000</v>
      </c>
      <c r="O73" s="106">
        <f t="shared" si="46"/>
        <v>0</v>
      </c>
      <c r="P73" s="105">
        <f>$H73      +$J73      +$L73      +$N73</f>
        <v>38337000</v>
      </c>
      <c r="Q73" s="106">
        <f>$I73      +$K73      +$M73      +$O73</f>
        <v>8547980</v>
      </c>
      <c r="R73" s="61">
        <f>IF(($L73      =0),0,((($N73      -$L73      )/$L73      )*100))</f>
        <v>94.385856079404462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83.357613446109028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18.586201648148553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Kg30dtfnj0pPTCRw0dSf6TvZsAy2gnwPqaRTpTg3m2zCQ9WIOFzzKZvNGiyioLk+jmFfO8D39r6TZ0gdaY0yg==" saltValue="NKZsurs9B5FMOsINeSNI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336000</v>
      </c>
      <c r="I10" s="94"/>
      <c r="J10" s="93">
        <v>133000</v>
      </c>
      <c r="K10" s="94"/>
      <c r="L10" s="93">
        <v>219000</v>
      </c>
      <c r="M10" s="94"/>
      <c r="N10" s="93">
        <v>166000</v>
      </c>
      <c r="O10" s="94"/>
      <c r="P10" s="93">
        <f t="shared" ref="P10:P15" si="1">$H10      +$J10      +$L10      +$N10</f>
        <v>854000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-24.200913242009133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27.548387096774196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336000</v>
      </c>
      <c r="I15" s="97">
        <f t="shared" si="7"/>
        <v>0</v>
      </c>
      <c r="J15" s="96">
        <f t="shared" si="7"/>
        <v>133000</v>
      </c>
      <c r="K15" s="97">
        <f t="shared" si="7"/>
        <v>0</v>
      </c>
      <c r="L15" s="96">
        <f t="shared" si="7"/>
        <v>219000</v>
      </c>
      <c r="M15" s="97">
        <f t="shared" si="7"/>
        <v>0</v>
      </c>
      <c r="N15" s="96">
        <f t="shared" si="7"/>
        <v>166000</v>
      </c>
      <c r="O15" s="97">
        <f t="shared" si="7"/>
        <v>0</v>
      </c>
      <c r="P15" s="96">
        <f t="shared" si="1"/>
        <v>854000</v>
      </c>
      <c r="Q15" s="97">
        <f t="shared" si="2"/>
        <v>0</v>
      </c>
      <c r="R15" s="52">
        <f t="shared" si="3"/>
        <v>-24.200913242009133</v>
      </c>
      <c r="S15" s="53">
        <f t="shared" si="4"/>
        <v>0</v>
      </c>
      <c r="T15" s="52">
        <f>IF((SUM($E9:$E13))=0,0,(P15/(SUM($E9:$E13))*100))</f>
        <v>27.548387096774196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15500000</v>
      </c>
      <c r="C35" s="92"/>
      <c r="D35" s="92"/>
      <c r="E35" s="92">
        <f t="shared" ref="E35:E40" si="18">$B35      +$C35      +$D35</f>
        <v>15500000</v>
      </c>
      <c r="F35" s="93">
        <v>15500000</v>
      </c>
      <c r="G35" s="94">
        <v>15500000</v>
      </c>
      <c r="H35" s="93"/>
      <c r="I35" s="94"/>
      <c r="J35" s="93">
        <v>2563000</v>
      </c>
      <c r="K35" s="94"/>
      <c r="L35" s="93"/>
      <c r="M35" s="94"/>
      <c r="N35" s="93">
        <v>4643000</v>
      </c>
      <c r="O35" s="94"/>
      <c r="P35" s="93">
        <f t="shared" ref="P35:P40" si="19">$H35      +$J35      +$L35      +$N35</f>
        <v>7206000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46.490322580645163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356000</v>
      </c>
      <c r="C36" s="92">
        <v>1000</v>
      </c>
      <c r="D36" s="92"/>
      <c r="E36" s="92">
        <f t="shared" si="18"/>
        <v>357000</v>
      </c>
      <c r="F36" s="93">
        <v>357000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15856000</v>
      </c>
      <c r="C40" s="95">
        <f>SUM(C35:C39)</f>
        <v>1000</v>
      </c>
      <c r="D40" s="95"/>
      <c r="E40" s="95">
        <f t="shared" si="18"/>
        <v>15857000</v>
      </c>
      <c r="F40" s="96">
        <f t="shared" ref="F40:O40" si="25">SUM(F35:F39)</f>
        <v>15857000</v>
      </c>
      <c r="G40" s="97">
        <f t="shared" si="25"/>
        <v>15500000</v>
      </c>
      <c r="H40" s="96">
        <f t="shared" si="25"/>
        <v>0</v>
      </c>
      <c r="I40" s="97">
        <f t="shared" si="25"/>
        <v>0</v>
      </c>
      <c r="J40" s="96">
        <f t="shared" si="25"/>
        <v>2563000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4643000</v>
      </c>
      <c r="O40" s="97">
        <f t="shared" si="25"/>
        <v>0</v>
      </c>
      <c r="P40" s="96">
        <f t="shared" si="19"/>
        <v>7206000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46.490322580645163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30668000</v>
      </c>
      <c r="C51" s="92">
        <v>-6134000</v>
      </c>
      <c r="D51" s="92"/>
      <c r="E51" s="92">
        <f t="shared" si="26"/>
        <v>24534000</v>
      </c>
      <c r="F51" s="93">
        <v>24534000</v>
      </c>
      <c r="G51" s="94">
        <v>24534000</v>
      </c>
      <c r="H51" s="93">
        <v>1318000</v>
      </c>
      <c r="I51" s="94"/>
      <c r="J51" s="93">
        <v>4052000</v>
      </c>
      <c r="K51" s="94"/>
      <c r="L51" s="93">
        <v>11144000</v>
      </c>
      <c r="M51" s="94"/>
      <c r="N51" s="93">
        <v>7455000</v>
      </c>
      <c r="O51" s="94"/>
      <c r="P51" s="93">
        <f t="shared" si="27"/>
        <v>23969000</v>
      </c>
      <c r="Q51" s="94">
        <f t="shared" si="28"/>
        <v>0</v>
      </c>
      <c r="R51" s="48">
        <f t="shared" si="29"/>
        <v>-33.103015075376888</v>
      </c>
      <c r="S51" s="49">
        <f t="shared" si="30"/>
        <v>0</v>
      </c>
      <c r="T51" s="48">
        <f t="shared" si="31"/>
        <v>97.69707344909105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30668000</v>
      </c>
      <c r="C53" s="95">
        <f>SUM(C42:C52)</f>
        <v>-6134000</v>
      </c>
      <c r="D53" s="95"/>
      <c r="E53" s="95">
        <f t="shared" si="26"/>
        <v>24534000</v>
      </c>
      <c r="F53" s="96">
        <f t="shared" ref="F53:O53" si="33">SUM(F42:F52)</f>
        <v>24534000</v>
      </c>
      <c r="G53" s="97">
        <f t="shared" si="33"/>
        <v>24534000</v>
      </c>
      <c r="H53" s="96">
        <f t="shared" si="33"/>
        <v>1318000</v>
      </c>
      <c r="I53" s="97">
        <f t="shared" si="33"/>
        <v>0</v>
      </c>
      <c r="J53" s="96">
        <f t="shared" si="33"/>
        <v>4052000</v>
      </c>
      <c r="K53" s="97">
        <f t="shared" si="33"/>
        <v>0</v>
      </c>
      <c r="L53" s="96">
        <f t="shared" si="33"/>
        <v>11144000</v>
      </c>
      <c r="M53" s="97">
        <f t="shared" si="33"/>
        <v>0</v>
      </c>
      <c r="N53" s="96">
        <f t="shared" si="33"/>
        <v>7455000</v>
      </c>
      <c r="O53" s="97">
        <f t="shared" si="33"/>
        <v>0</v>
      </c>
      <c r="P53" s="96">
        <f t="shared" si="27"/>
        <v>23969000</v>
      </c>
      <c r="Q53" s="97">
        <f t="shared" si="28"/>
        <v>0</v>
      </c>
      <c r="R53" s="52">
        <f t="shared" si="29"/>
        <v>-33.103015075376888</v>
      </c>
      <c r="S53" s="53">
        <f t="shared" si="30"/>
        <v>0</v>
      </c>
      <c r="T53" s="52">
        <f>IF((+$E43+$E45+$E47+$E48+$E51) =0,0,(P53   /(+$E43+$E45+$E47+$E48+$E51) )*100)</f>
        <v>97.69707344909105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49624000</v>
      </c>
      <c r="C67" s="104">
        <f>SUM(C9:C14,C17:C23,C26:C29,C32,C35:C39,C42:C52,C55:C58,C61:C65)</f>
        <v>-6133000</v>
      </c>
      <c r="D67" s="104"/>
      <c r="E67" s="104">
        <f t="shared" si="35"/>
        <v>43491000</v>
      </c>
      <c r="F67" s="105">
        <f t="shared" ref="F67:O67" si="43">SUM(F9:F14,F17:F23,F26:F29,F32,F35:F39,F42:F52,F55:F58,F61:F65)</f>
        <v>43491000</v>
      </c>
      <c r="G67" s="106">
        <f t="shared" si="43"/>
        <v>43134000</v>
      </c>
      <c r="H67" s="105">
        <f t="shared" si="43"/>
        <v>1654000</v>
      </c>
      <c r="I67" s="106">
        <f t="shared" si="43"/>
        <v>0</v>
      </c>
      <c r="J67" s="105">
        <f t="shared" si="43"/>
        <v>6748000</v>
      </c>
      <c r="K67" s="106">
        <f t="shared" si="43"/>
        <v>0</v>
      </c>
      <c r="L67" s="105">
        <f t="shared" si="43"/>
        <v>11363000</v>
      </c>
      <c r="M67" s="106">
        <f t="shared" si="43"/>
        <v>0</v>
      </c>
      <c r="N67" s="105">
        <f t="shared" si="43"/>
        <v>12264000</v>
      </c>
      <c r="O67" s="106">
        <f t="shared" si="43"/>
        <v>0</v>
      </c>
      <c r="P67" s="105">
        <f t="shared" si="36"/>
        <v>32029000</v>
      </c>
      <c r="Q67" s="106">
        <f t="shared" si="37"/>
        <v>0</v>
      </c>
      <c r="R67" s="61">
        <f t="shared" si="38"/>
        <v>7.92924403766611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74.254648305281208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30710000</v>
      </c>
      <c r="C69" s="92">
        <v>5946000</v>
      </c>
      <c r="D69" s="92"/>
      <c r="E69" s="92">
        <f>$B69      +$C69      +$D69</f>
        <v>36656000</v>
      </c>
      <c r="F69" s="93">
        <v>36656000</v>
      </c>
      <c r="G69" s="94">
        <v>36656000</v>
      </c>
      <c r="H69" s="93">
        <v>297000</v>
      </c>
      <c r="I69" s="94"/>
      <c r="J69" s="93">
        <v>22954000</v>
      </c>
      <c r="K69" s="94"/>
      <c r="L69" s="93">
        <v>2882000</v>
      </c>
      <c r="M69" s="94"/>
      <c r="N69" s="93">
        <v>6802000</v>
      </c>
      <c r="O69" s="94"/>
      <c r="P69" s="93">
        <f>$H69      +$J69      +$L69      +$N69</f>
        <v>32935000</v>
      </c>
      <c r="Q69" s="94">
        <f>$I69      +$K69      +$M69      +$O69</f>
        <v>0</v>
      </c>
      <c r="R69" s="48">
        <f>IF(($L69      =0),0,((($N69      -$L69      )/$L69      )*100))</f>
        <v>136.01665510062458</v>
      </c>
      <c r="S69" s="49">
        <f>IF(($M69      =0),0,((($O69      -$M69      )/$M69      )*100))</f>
        <v>0</v>
      </c>
      <c r="T69" s="48">
        <f>IF(($E69      =0),0,(($P69      /$E69      )*100))</f>
        <v>89.848865124399822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30710000</v>
      </c>
      <c r="C71" s="101">
        <f>SUM(C69:C70)</f>
        <v>5946000</v>
      </c>
      <c r="D71" s="101"/>
      <c r="E71" s="101">
        <f>$B71      +$C71      +$D71</f>
        <v>36656000</v>
      </c>
      <c r="F71" s="102">
        <f t="shared" ref="F71:O71" si="44">SUM(F69:F70)</f>
        <v>36656000</v>
      </c>
      <c r="G71" s="103">
        <f t="shared" si="44"/>
        <v>36656000</v>
      </c>
      <c r="H71" s="102">
        <f t="shared" si="44"/>
        <v>297000</v>
      </c>
      <c r="I71" s="103">
        <f t="shared" si="44"/>
        <v>0</v>
      </c>
      <c r="J71" s="102">
        <f t="shared" si="44"/>
        <v>22954000</v>
      </c>
      <c r="K71" s="103">
        <f t="shared" si="44"/>
        <v>0</v>
      </c>
      <c r="L71" s="102">
        <f t="shared" si="44"/>
        <v>2882000</v>
      </c>
      <c r="M71" s="103">
        <f t="shared" si="44"/>
        <v>0</v>
      </c>
      <c r="N71" s="102">
        <f t="shared" si="44"/>
        <v>6802000</v>
      </c>
      <c r="O71" s="103">
        <f t="shared" si="44"/>
        <v>0</v>
      </c>
      <c r="P71" s="102">
        <f>$H71      +$J71      +$L71      +$N71</f>
        <v>32935000</v>
      </c>
      <c r="Q71" s="103">
        <f>$I71      +$K71      +$M71      +$O71</f>
        <v>0</v>
      </c>
      <c r="R71" s="57">
        <f>IF(($L71      =0),0,((($N71      -$L71      )/$L71      )*100))</f>
        <v>136.01665510062458</v>
      </c>
      <c r="S71" s="58">
        <f>IF(($M71      =0),0,((($O71      -$M71      )/$M71      )*100))</f>
        <v>0</v>
      </c>
      <c r="T71" s="57">
        <f>IF(($E69      =0),0,(($P69      /$E69      )*100))</f>
        <v>89.848865124399822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30710000</v>
      </c>
      <c r="C72" s="104">
        <f>SUM(C69:C70)</f>
        <v>5946000</v>
      </c>
      <c r="D72" s="104"/>
      <c r="E72" s="104">
        <f>$B72      +$C72      +$D72</f>
        <v>36656000</v>
      </c>
      <c r="F72" s="105">
        <f t="shared" ref="F72:O72" si="45">SUM(F69:F70)</f>
        <v>36656000</v>
      </c>
      <c r="G72" s="106">
        <f t="shared" si="45"/>
        <v>36656000</v>
      </c>
      <c r="H72" s="105">
        <f t="shared" si="45"/>
        <v>297000</v>
      </c>
      <c r="I72" s="106">
        <f t="shared" si="45"/>
        <v>0</v>
      </c>
      <c r="J72" s="105">
        <f t="shared" si="45"/>
        <v>22954000</v>
      </c>
      <c r="K72" s="106">
        <f t="shared" si="45"/>
        <v>0</v>
      </c>
      <c r="L72" s="105">
        <f t="shared" si="45"/>
        <v>2882000</v>
      </c>
      <c r="M72" s="106">
        <f t="shared" si="45"/>
        <v>0</v>
      </c>
      <c r="N72" s="105">
        <f t="shared" si="45"/>
        <v>6802000</v>
      </c>
      <c r="O72" s="106">
        <f t="shared" si="45"/>
        <v>0</v>
      </c>
      <c r="P72" s="105">
        <f>$H72      +$J72      +$L72      +$N72</f>
        <v>32935000</v>
      </c>
      <c r="Q72" s="106">
        <f>$I72      +$K72      +$M72      +$O72</f>
        <v>0</v>
      </c>
      <c r="R72" s="61">
        <f>IF(($L72      =0),0,((($N72      -$L72      )/$L72      )*100))</f>
        <v>136.01665510062458</v>
      </c>
      <c r="S72" s="62">
        <f>IF(($M72      =0),0,((($O72      -$M72      )/$M72      )*100))</f>
        <v>0</v>
      </c>
      <c r="T72" s="61">
        <f>IF(($E69      =0),0,(($P69      /$E69      )*100))</f>
        <v>89.848865124399822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80334000</v>
      </c>
      <c r="C73" s="104">
        <f>SUM(C9:C14,C17:C23,C26:C29,C32,C35:C39,C42:C52,C55:C58,C61:C65,C69:C70)</f>
        <v>-187000</v>
      </c>
      <c r="D73" s="104"/>
      <c r="E73" s="104">
        <f>$B73      +$C73      +$D73</f>
        <v>80147000</v>
      </c>
      <c r="F73" s="105">
        <f t="shared" ref="F73:O73" si="46">SUM(F9:F14,F17:F23,F26:F29,F32,F35:F39,F42:F52,F55:F58,F61:F65,F69:F70)</f>
        <v>80147000</v>
      </c>
      <c r="G73" s="106">
        <f t="shared" si="46"/>
        <v>79790000</v>
      </c>
      <c r="H73" s="105">
        <f t="shared" si="46"/>
        <v>1951000</v>
      </c>
      <c r="I73" s="106">
        <f t="shared" si="46"/>
        <v>0</v>
      </c>
      <c r="J73" s="105">
        <f t="shared" si="46"/>
        <v>29702000</v>
      </c>
      <c r="K73" s="106">
        <f t="shared" si="46"/>
        <v>0</v>
      </c>
      <c r="L73" s="105">
        <f t="shared" si="46"/>
        <v>14245000</v>
      </c>
      <c r="M73" s="106">
        <f t="shared" si="46"/>
        <v>0</v>
      </c>
      <c r="N73" s="105">
        <f t="shared" si="46"/>
        <v>19066000</v>
      </c>
      <c r="O73" s="106">
        <f t="shared" si="46"/>
        <v>0</v>
      </c>
      <c r="P73" s="105">
        <f>$H73      +$J73      +$L73      +$N73</f>
        <v>64964000</v>
      </c>
      <c r="Q73" s="106">
        <f>$I73      +$K73      +$M73      +$O73</f>
        <v>0</v>
      </c>
      <c r="R73" s="61">
        <f>IF(($L73      =0),0,((($N73      -$L73      )/$L73      )*100))</f>
        <v>33.843453843453844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81.418724150896111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iArW0NChYDxp2e0TwXQMfzOmTAle6wpameTJWOm2AEv7eOkjY/O8yRl8ICw2YjAGiIPQEmP88pqP7oRok9++w==" saltValue="lrJPB455z/eFYMxTZgyB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142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/>
      <c r="I10" s="94">
        <v>121069</v>
      </c>
      <c r="J10" s="93">
        <v>190000</v>
      </c>
      <c r="K10" s="94">
        <v>104669</v>
      </c>
      <c r="L10" s="93">
        <v>168000</v>
      </c>
      <c r="M10" s="94">
        <v>138864</v>
      </c>
      <c r="N10" s="93"/>
      <c r="O10" s="94">
        <v>76602</v>
      </c>
      <c r="P10" s="93">
        <f t="shared" ref="P10:P15" si="1">$H10      +$J10      +$L10      +$N10</f>
        <v>358000</v>
      </c>
      <c r="Q10" s="94">
        <f t="shared" ref="Q10:Q15" si="2">$I10      +$K10      +$M10      +$O10</f>
        <v>441204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-44.836674732111995</v>
      </c>
      <c r="T10" s="48">
        <f t="shared" ref="T10:T14" si="5">IF(($E10      =0),0,(($P10      /$E10      )*100))</f>
        <v>35.799999999999997</v>
      </c>
      <c r="U10" s="50">
        <f t="shared" ref="U10:U14" si="6">IF(($E10      =0),0,(($Q10      /$E10      )*100))</f>
        <v>44.120399999999997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0</v>
      </c>
      <c r="I15" s="97">
        <f t="shared" si="7"/>
        <v>121069</v>
      </c>
      <c r="J15" s="96">
        <f t="shared" si="7"/>
        <v>190000</v>
      </c>
      <c r="K15" s="97">
        <f t="shared" si="7"/>
        <v>104669</v>
      </c>
      <c r="L15" s="96">
        <f t="shared" si="7"/>
        <v>168000</v>
      </c>
      <c r="M15" s="97">
        <f t="shared" si="7"/>
        <v>138864</v>
      </c>
      <c r="N15" s="96">
        <f t="shared" si="7"/>
        <v>0</v>
      </c>
      <c r="O15" s="97">
        <f t="shared" si="7"/>
        <v>76602</v>
      </c>
      <c r="P15" s="96">
        <f t="shared" si="1"/>
        <v>358000</v>
      </c>
      <c r="Q15" s="97">
        <f t="shared" si="2"/>
        <v>441204</v>
      </c>
      <c r="R15" s="52">
        <f t="shared" si="3"/>
        <v>-100</v>
      </c>
      <c r="S15" s="53">
        <f t="shared" si="4"/>
        <v>-44.836674732111995</v>
      </c>
      <c r="T15" s="52">
        <f>IF((SUM($E9:$E13))=0,0,(P15/(SUM($E9:$E13))*100))</f>
        <v>35.799999999999997</v>
      </c>
      <c r="U15" s="54">
        <f>IF((SUM($E9:$E13))=0,0,(Q15/(SUM($E9:$E13))*100))</f>
        <v>44.120399999999997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3200000</v>
      </c>
      <c r="C19" s="92"/>
      <c r="D19" s="92"/>
      <c r="E19" s="92">
        <f t="shared" si="8"/>
        <v>3200000</v>
      </c>
      <c r="F19" s="93">
        <v>3200000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3200000</v>
      </c>
      <c r="C24" s="95">
        <f>SUM(C17:C23)</f>
        <v>0</v>
      </c>
      <c r="D24" s="95"/>
      <c r="E24" s="95">
        <f t="shared" si="8"/>
        <v>3200000</v>
      </c>
      <c r="F24" s="96">
        <f t="shared" ref="F24:O24" si="15">SUM(F17:F23)</f>
        <v>3200000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2707000</v>
      </c>
      <c r="C29" s="92"/>
      <c r="D29" s="92"/>
      <c r="E29" s="92">
        <f>$B29      +$C29      +$D29</f>
        <v>2707000</v>
      </c>
      <c r="F29" s="93">
        <v>2707000</v>
      </c>
      <c r="G29" s="94">
        <v>2707000</v>
      </c>
      <c r="H29" s="93">
        <v>10000</v>
      </c>
      <c r="I29" s="94">
        <v>189502</v>
      </c>
      <c r="J29" s="93">
        <v>855000</v>
      </c>
      <c r="K29" s="94">
        <v>558302</v>
      </c>
      <c r="L29" s="93">
        <v>47000</v>
      </c>
      <c r="M29" s="94">
        <v>280844</v>
      </c>
      <c r="N29" s="93">
        <v>1516000</v>
      </c>
      <c r="O29" s="94">
        <v>1520575</v>
      </c>
      <c r="P29" s="93">
        <f>$H29      +$J29      +$L29      +$N29</f>
        <v>2428000</v>
      </c>
      <c r="Q29" s="94">
        <f>$I29      +$K29      +$M29      +$O29</f>
        <v>2549223</v>
      </c>
      <c r="R29" s="48">
        <f>IF(($L29      =0),0,((($N29      -$L29      )/$L29      )*100))</f>
        <v>3125.5319148936169</v>
      </c>
      <c r="S29" s="49">
        <f>IF(($M29      =0),0,((($O29      -$M29      )/$M29      )*100))</f>
        <v>441.43047385737282</v>
      </c>
      <c r="T29" s="48">
        <f>IF(($E29      =0),0,(($P29      /$E29      )*100))</f>
        <v>89.693387513852969</v>
      </c>
      <c r="U29" s="50">
        <f>IF(($E29      =0),0,(($Q29      /$E29      )*100))</f>
        <v>94.171518285925387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2707000</v>
      </c>
      <c r="C30" s="95">
        <f>SUM(C26:C29)</f>
        <v>0</v>
      </c>
      <c r="D30" s="95"/>
      <c r="E30" s="95">
        <f>$B30      +$C30      +$D30</f>
        <v>2707000</v>
      </c>
      <c r="F30" s="96">
        <f t="shared" ref="F30:O30" si="16">SUM(F26:F29)</f>
        <v>2707000</v>
      </c>
      <c r="G30" s="97">
        <f t="shared" si="16"/>
        <v>2707000</v>
      </c>
      <c r="H30" s="96">
        <f t="shared" si="16"/>
        <v>10000</v>
      </c>
      <c r="I30" s="97">
        <f t="shared" si="16"/>
        <v>189502</v>
      </c>
      <c r="J30" s="96">
        <f t="shared" si="16"/>
        <v>855000</v>
      </c>
      <c r="K30" s="97">
        <f t="shared" si="16"/>
        <v>558302</v>
      </c>
      <c r="L30" s="96">
        <f t="shared" si="16"/>
        <v>47000</v>
      </c>
      <c r="M30" s="97">
        <f t="shared" si="16"/>
        <v>280844</v>
      </c>
      <c r="N30" s="96">
        <f t="shared" si="16"/>
        <v>1516000</v>
      </c>
      <c r="O30" s="97">
        <f t="shared" si="16"/>
        <v>1520575</v>
      </c>
      <c r="P30" s="96">
        <f>$H30      +$J30      +$L30      +$N30</f>
        <v>2428000</v>
      </c>
      <c r="Q30" s="97">
        <f>$I30      +$K30      +$M30      +$O30</f>
        <v>2549223</v>
      </c>
      <c r="R30" s="52">
        <f>IF(($L30      =0),0,((($N30      -$L30      )/$L30      )*100))</f>
        <v>3125.5319148936169</v>
      </c>
      <c r="S30" s="53">
        <f>IF(($M30      =0),0,((($O30      -$M30      )/$M30      )*100))</f>
        <v>441.43047385737282</v>
      </c>
      <c r="T30" s="52">
        <f>IF($E30   =0,0,($P30   /$E30   )*100)</f>
        <v>89.693387513852969</v>
      </c>
      <c r="U30" s="54">
        <f>IF($E30   =0,0,($Q30   /$E30   )*100)</f>
        <v>94.171518285925387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959000</v>
      </c>
      <c r="C32" s="92"/>
      <c r="D32" s="92"/>
      <c r="E32" s="92">
        <f>$B32      +$C32      +$D32</f>
        <v>959000</v>
      </c>
      <c r="F32" s="93">
        <v>959000</v>
      </c>
      <c r="G32" s="94">
        <v>959000</v>
      </c>
      <c r="H32" s="93">
        <v>138000</v>
      </c>
      <c r="I32" s="94"/>
      <c r="J32" s="93">
        <v>320000</v>
      </c>
      <c r="K32" s="94">
        <v>274451</v>
      </c>
      <c r="L32" s="93">
        <v>339000</v>
      </c>
      <c r="M32" s="94"/>
      <c r="N32" s="93">
        <v>161000</v>
      </c>
      <c r="O32" s="94"/>
      <c r="P32" s="93">
        <f>$H32      +$J32      +$L32      +$N32</f>
        <v>958000</v>
      </c>
      <c r="Q32" s="94">
        <f>$I32      +$K32      +$M32      +$O32</f>
        <v>274451</v>
      </c>
      <c r="R32" s="48">
        <f>IF(($L32      =0),0,((($N32      -$L32      )/$L32      )*100))</f>
        <v>-52.507374631268434</v>
      </c>
      <c r="S32" s="49">
        <f>IF(($M32      =0),0,((($O32      -$M32      )/$M32      )*100))</f>
        <v>0</v>
      </c>
      <c r="T32" s="48">
        <f>IF(($E32      =0),0,(($P32      /$E32      )*100))</f>
        <v>99.895724713242956</v>
      </c>
      <c r="U32" s="50">
        <f>IF(($E32      =0),0,(($Q32      /$E32      )*100))</f>
        <v>28.618456725755998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959000</v>
      </c>
      <c r="C33" s="95">
        <f>C32</f>
        <v>0</v>
      </c>
      <c r="D33" s="95"/>
      <c r="E33" s="95">
        <f>$B33      +$C33      +$D33</f>
        <v>959000</v>
      </c>
      <c r="F33" s="96">
        <f t="shared" ref="F33:O33" si="17">F32</f>
        <v>959000</v>
      </c>
      <c r="G33" s="97">
        <f t="shared" si="17"/>
        <v>959000</v>
      </c>
      <c r="H33" s="96">
        <f t="shared" si="17"/>
        <v>138000</v>
      </c>
      <c r="I33" s="97">
        <f t="shared" si="17"/>
        <v>0</v>
      </c>
      <c r="J33" s="96">
        <f t="shared" si="17"/>
        <v>320000</v>
      </c>
      <c r="K33" s="97">
        <f t="shared" si="17"/>
        <v>274451</v>
      </c>
      <c r="L33" s="96">
        <f t="shared" si="17"/>
        <v>339000</v>
      </c>
      <c r="M33" s="97">
        <f t="shared" si="17"/>
        <v>0</v>
      </c>
      <c r="N33" s="96">
        <f t="shared" si="17"/>
        <v>161000</v>
      </c>
      <c r="O33" s="97">
        <f t="shared" si="17"/>
        <v>0</v>
      </c>
      <c r="P33" s="96">
        <f>$H33      +$J33      +$L33      +$N33</f>
        <v>958000</v>
      </c>
      <c r="Q33" s="97">
        <f>$I33      +$K33      +$M33      +$O33</f>
        <v>274451</v>
      </c>
      <c r="R33" s="52">
        <f>IF(($L33      =0),0,((($N33      -$L33      )/$L33      )*100))</f>
        <v>-52.507374631268434</v>
      </c>
      <c r="S33" s="53">
        <f>IF(($M33      =0),0,((($O33      -$M33      )/$M33      )*100))</f>
        <v>0</v>
      </c>
      <c r="T33" s="52">
        <f>IF($E33   =0,0,($P33   /$E33   )*100)</f>
        <v>99.895724713242956</v>
      </c>
      <c r="U33" s="54">
        <f>IF($E33   =0,0,($Q33   /$E33   )*100)</f>
        <v>28.618456725755998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7866000</v>
      </c>
      <c r="C67" s="104">
        <f>SUM(C9:C14,C17:C23,C26:C29,C32,C35:C39,C42:C52,C55:C58,C61:C65)</f>
        <v>0</v>
      </c>
      <c r="D67" s="104"/>
      <c r="E67" s="104">
        <f t="shared" si="35"/>
        <v>7866000</v>
      </c>
      <c r="F67" s="105">
        <f t="shared" ref="F67:O67" si="43">SUM(F9:F14,F17:F23,F26:F29,F32,F35:F39,F42:F52,F55:F58,F61:F65)</f>
        <v>7866000</v>
      </c>
      <c r="G67" s="106">
        <f t="shared" si="43"/>
        <v>4666000</v>
      </c>
      <c r="H67" s="105">
        <f t="shared" si="43"/>
        <v>148000</v>
      </c>
      <c r="I67" s="106">
        <f t="shared" si="43"/>
        <v>310571</v>
      </c>
      <c r="J67" s="105">
        <f t="shared" si="43"/>
        <v>1365000</v>
      </c>
      <c r="K67" s="106">
        <f t="shared" si="43"/>
        <v>937422</v>
      </c>
      <c r="L67" s="105">
        <f t="shared" si="43"/>
        <v>554000</v>
      </c>
      <c r="M67" s="106">
        <f t="shared" si="43"/>
        <v>419708</v>
      </c>
      <c r="N67" s="105">
        <f t="shared" si="43"/>
        <v>1677000</v>
      </c>
      <c r="O67" s="106">
        <f t="shared" si="43"/>
        <v>1597177</v>
      </c>
      <c r="P67" s="105">
        <f t="shared" si="36"/>
        <v>3744000</v>
      </c>
      <c r="Q67" s="106">
        <f t="shared" si="37"/>
        <v>3264878</v>
      </c>
      <c r="R67" s="61">
        <f t="shared" si="38"/>
        <v>202.7075812274368</v>
      </c>
      <c r="S67" s="62">
        <f t="shared" si="39"/>
        <v>280.54480734224745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80.240034290612954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69.971667381054431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7866000</v>
      </c>
      <c r="C73" s="104">
        <f>SUM(C9:C14,C17:C23,C26:C29,C32,C35:C39,C42:C52,C55:C58,C61:C65,C69:C70)</f>
        <v>0</v>
      </c>
      <c r="D73" s="104"/>
      <c r="E73" s="104">
        <f>$B73      +$C73      +$D73</f>
        <v>7866000</v>
      </c>
      <c r="F73" s="105">
        <f t="shared" ref="F73:O73" si="46">SUM(F9:F14,F17:F23,F26:F29,F32,F35:F39,F42:F52,F55:F58,F61:F65,F69:F70)</f>
        <v>7866000</v>
      </c>
      <c r="G73" s="106">
        <f t="shared" si="46"/>
        <v>4666000</v>
      </c>
      <c r="H73" s="105">
        <f t="shared" si="46"/>
        <v>148000</v>
      </c>
      <c r="I73" s="106">
        <f t="shared" si="46"/>
        <v>310571</v>
      </c>
      <c r="J73" s="105">
        <f t="shared" si="46"/>
        <v>1365000</v>
      </c>
      <c r="K73" s="106">
        <f t="shared" si="46"/>
        <v>937422</v>
      </c>
      <c r="L73" s="105">
        <f t="shared" si="46"/>
        <v>554000</v>
      </c>
      <c r="M73" s="106">
        <f t="shared" si="46"/>
        <v>419708</v>
      </c>
      <c r="N73" s="105">
        <f t="shared" si="46"/>
        <v>1677000</v>
      </c>
      <c r="O73" s="106">
        <f t="shared" si="46"/>
        <v>1597177</v>
      </c>
      <c r="P73" s="105">
        <f>$H73      +$J73      +$L73      +$N73</f>
        <v>3744000</v>
      </c>
      <c r="Q73" s="106">
        <f>$I73      +$K73      +$M73      +$O73</f>
        <v>3264878</v>
      </c>
      <c r="R73" s="61">
        <f>IF(($L73      =0),0,((($N73      -$L73      )/$L73      )*100))</f>
        <v>202.7075812274368</v>
      </c>
      <c r="S73" s="62">
        <f>IF(($M73      =0),0,((($O73      -$M73      )/$M73      )*100))</f>
        <v>280.54480734224745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80.240034290612954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69.971667381054431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urrvUD7PP/hHd0z8LCnmSfGrJQ9PI/ugxSeMKQv4pTODHG+ngKlPxsqHv+lcu8XDQeh2h+gCgYBFDSQ9Q93vw==" saltValue="baNnXr2kdAQzI6pbVW7i4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/>
      <c r="J10" s="93">
        <v>153000</v>
      </c>
      <c r="K10" s="94"/>
      <c r="L10" s="93">
        <v>170000</v>
      </c>
      <c r="M10" s="94">
        <v>301992</v>
      </c>
      <c r="N10" s="93">
        <v>128000</v>
      </c>
      <c r="O10" s="94"/>
      <c r="P10" s="93">
        <f t="shared" ref="P10:P15" si="1">$H10      +$J10      +$L10      +$N10</f>
        <v>451000</v>
      </c>
      <c r="Q10" s="94">
        <f t="shared" ref="Q10:Q15" si="2">$I10      +$K10      +$M10      +$O10</f>
        <v>301992</v>
      </c>
      <c r="R10" s="48">
        <f t="shared" ref="R10:R15" si="3">IF(($L10      =0),0,((($N10      -$L10      )/$L10      )*100))</f>
        <v>-24.705882352941178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21.476190476190478</v>
      </c>
      <c r="U10" s="50">
        <f t="shared" ref="U10:U14" si="6">IF(($E10      =0),0,(($Q10      /$E10      )*100))</f>
        <v>14.380571428571429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0</v>
      </c>
      <c r="I15" s="97">
        <f t="shared" si="7"/>
        <v>0</v>
      </c>
      <c r="J15" s="96">
        <f t="shared" si="7"/>
        <v>153000</v>
      </c>
      <c r="K15" s="97">
        <f t="shared" si="7"/>
        <v>0</v>
      </c>
      <c r="L15" s="96">
        <f t="shared" si="7"/>
        <v>170000</v>
      </c>
      <c r="M15" s="97">
        <f t="shared" si="7"/>
        <v>301992</v>
      </c>
      <c r="N15" s="96">
        <f t="shared" si="7"/>
        <v>128000</v>
      </c>
      <c r="O15" s="97">
        <f t="shared" si="7"/>
        <v>0</v>
      </c>
      <c r="P15" s="96">
        <f t="shared" si="1"/>
        <v>451000</v>
      </c>
      <c r="Q15" s="97">
        <f t="shared" si="2"/>
        <v>301992</v>
      </c>
      <c r="R15" s="52">
        <f t="shared" si="3"/>
        <v>-24.705882352941178</v>
      </c>
      <c r="S15" s="53">
        <f t="shared" si="4"/>
        <v>-100</v>
      </c>
      <c r="T15" s="52">
        <f>IF((SUM($E9:$E13))=0,0,(P15/(SUM($E9:$E13))*100))</f>
        <v>21.476190476190478</v>
      </c>
      <c r="U15" s="54">
        <f>IF((SUM($E9:$E13))=0,0,(Q15/(SUM($E9:$E13))*100))</f>
        <v>14.380571428571429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/>
      <c r="I32" s="94"/>
      <c r="J32" s="93">
        <v>154000</v>
      </c>
      <c r="K32" s="94"/>
      <c r="L32" s="93">
        <v>280000</v>
      </c>
      <c r="M32" s="94">
        <v>180123</v>
      </c>
      <c r="N32" s="93">
        <v>214000</v>
      </c>
      <c r="O32" s="94"/>
      <c r="P32" s="93">
        <f>$H32      +$J32      +$L32      +$N32</f>
        <v>648000</v>
      </c>
      <c r="Q32" s="94">
        <f>$I32      +$K32      +$M32      +$O32</f>
        <v>180123</v>
      </c>
      <c r="R32" s="48">
        <f>IF(($L32      =0),0,((($N32      -$L32      )/$L32      )*100))</f>
        <v>-23.571428571428569</v>
      </c>
      <c r="S32" s="49">
        <f>IF(($M32      =0),0,((($O32      -$M32      )/$M32      )*100))</f>
        <v>-100</v>
      </c>
      <c r="T32" s="48">
        <f>IF(($E32      =0),0,(($P32      /$E32      )*100))</f>
        <v>68.21052631578948</v>
      </c>
      <c r="U32" s="50">
        <f>IF(($E32      =0),0,(($Q32      /$E32      )*100))</f>
        <v>18.960315789473682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0</v>
      </c>
      <c r="I33" s="97">
        <f t="shared" si="17"/>
        <v>0</v>
      </c>
      <c r="J33" s="96">
        <f t="shared" si="17"/>
        <v>154000</v>
      </c>
      <c r="K33" s="97">
        <f t="shared" si="17"/>
        <v>0</v>
      </c>
      <c r="L33" s="96">
        <f t="shared" si="17"/>
        <v>280000</v>
      </c>
      <c r="M33" s="97">
        <f t="shared" si="17"/>
        <v>180123</v>
      </c>
      <c r="N33" s="96">
        <f t="shared" si="17"/>
        <v>214000</v>
      </c>
      <c r="O33" s="97">
        <f t="shared" si="17"/>
        <v>0</v>
      </c>
      <c r="P33" s="96">
        <f>$H33      +$J33      +$L33      +$N33</f>
        <v>648000</v>
      </c>
      <c r="Q33" s="97">
        <f>$I33      +$K33      +$M33      +$O33</f>
        <v>180123</v>
      </c>
      <c r="R33" s="52">
        <f>IF(($L33      =0),0,((($N33      -$L33      )/$L33      )*100))</f>
        <v>-23.571428571428569</v>
      </c>
      <c r="S33" s="53">
        <f>IF(($M33      =0),0,((($O33      -$M33      )/$M33      )*100))</f>
        <v>-100</v>
      </c>
      <c r="T33" s="52">
        <f>IF($E33   =0,0,($P33   /$E33   )*100)</f>
        <v>68.21052631578948</v>
      </c>
      <c r="U33" s="54">
        <f>IF($E33   =0,0,($Q33   /$E33   )*100)</f>
        <v>18.960315789473682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6153000</v>
      </c>
      <c r="C36" s="92">
        <v>-337000</v>
      </c>
      <c r="D36" s="92"/>
      <c r="E36" s="92">
        <f t="shared" si="18"/>
        <v>5816000</v>
      </c>
      <c r="F36" s="93">
        <v>5816000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2705000</v>
      </c>
      <c r="M38" s="94"/>
      <c r="N38" s="93"/>
      <c r="O38" s="94"/>
      <c r="P38" s="93">
        <f t="shared" si="19"/>
        <v>2705000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67.625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10153000</v>
      </c>
      <c r="C40" s="95">
        <f>SUM(C35:C39)</f>
        <v>-337000</v>
      </c>
      <c r="D40" s="95"/>
      <c r="E40" s="95">
        <f t="shared" si="18"/>
        <v>9816000</v>
      </c>
      <c r="F40" s="96">
        <f t="shared" ref="F40:O40" si="25">SUM(F35:F39)</f>
        <v>9816000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2705000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2705000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67.625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14225000</v>
      </c>
      <c r="C51" s="92">
        <v>-2844000</v>
      </c>
      <c r="D51" s="92"/>
      <c r="E51" s="92">
        <f t="shared" si="26"/>
        <v>11381000</v>
      </c>
      <c r="F51" s="93">
        <v>11381000</v>
      </c>
      <c r="G51" s="94">
        <v>11381000</v>
      </c>
      <c r="H51" s="93">
        <v>2310000</v>
      </c>
      <c r="I51" s="94"/>
      <c r="J51" s="93">
        <v>176000</v>
      </c>
      <c r="K51" s="94">
        <v>2603125</v>
      </c>
      <c r="L51" s="93">
        <v>2666000</v>
      </c>
      <c r="M51" s="94">
        <v>1491426</v>
      </c>
      <c r="N51" s="93">
        <v>5197000</v>
      </c>
      <c r="O51" s="94"/>
      <c r="P51" s="93">
        <f t="shared" si="27"/>
        <v>10349000</v>
      </c>
      <c r="Q51" s="94">
        <f t="shared" si="28"/>
        <v>4094551</v>
      </c>
      <c r="R51" s="48">
        <f t="shared" si="29"/>
        <v>94.936234058514628</v>
      </c>
      <c r="S51" s="49">
        <f t="shared" si="30"/>
        <v>-100</v>
      </c>
      <c r="T51" s="48">
        <f t="shared" si="31"/>
        <v>90.932255513575257</v>
      </c>
      <c r="U51" s="50">
        <f t="shared" si="32"/>
        <v>35.977075828134609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14225000</v>
      </c>
      <c r="C53" s="95">
        <f>SUM(C42:C52)</f>
        <v>-2844000</v>
      </c>
      <c r="D53" s="95"/>
      <c r="E53" s="95">
        <f t="shared" si="26"/>
        <v>11381000</v>
      </c>
      <c r="F53" s="96">
        <f t="shared" ref="F53:O53" si="33">SUM(F42:F52)</f>
        <v>11381000</v>
      </c>
      <c r="G53" s="97">
        <f t="shared" si="33"/>
        <v>11381000</v>
      </c>
      <c r="H53" s="96">
        <f t="shared" si="33"/>
        <v>2310000</v>
      </c>
      <c r="I53" s="97">
        <f t="shared" si="33"/>
        <v>0</v>
      </c>
      <c r="J53" s="96">
        <f t="shared" si="33"/>
        <v>176000</v>
      </c>
      <c r="K53" s="97">
        <f t="shared" si="33"/>
        <v>2603125</v>
      </c>
      <c r="L53" s="96">
        <f t="shared" si="33"/>
        <v>2666000</v>
      </c>
      <c r="M53" s="97">
        <f t="shared" si="33"/>
        <v>1491426</v>
      </c>
      <c r="N53" s="96">
        <f t="shared" si="33"/>
        <v>5197000</v>
      </c>
      <c r="O53" s="97">
        <f t="shared" si="33"/>
        <v>0</v>
      </c>
      <c r="P53" s="96">
        <f t="shared" si="27"/>
        <v>10349000</v>
      </c>
      <c r="Q53" s="97">
        <f t="shared" si="28"/>
        <v>4094551</v>
      </c>
      <c r="R53" s="52">
        <f t="shared" si="29"/>
        <v>94.936234058514628</v>
      </c>
      <c r="S53" s="53">
        <f t="shared" si="30"/>
        <v>-100</v>
      </c>
      <c r="T53" s="52">
        <f>IF((+$E43+$E45+$E47+$E48+$E51) =0,0,(P53   /(+$E43+$E45+$E47+$E48+$E51) )*100)</f>
        <v>90.932255513575257</v>
      </c>
      <c r="U53" s="54">
        <f>IF((+$E43+$E45+$E47+$E48+$E51) =0,0,(Q53   /(+$E43+$E45+$E47+$E48+$E51) )*100)</f>
        <v>35.977075828134609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27428000</v>
      </c>
      <c r="C67" s="104">
        <f>SUM(C9:C14,C17:C23,C26:C29,C32,C35:C39,C42:C52,C55:C58,C61:C65)</f>
        <v>-3181000</v>
      </c>
      <c r="D67" s="104"/>
      <c r="E67" s="104">
        <f t="shared" si="35"/>
        <v>24247000</v>
      </c>
      <c r="F67" s="105">
        <f t="shared" ref="F67:O67" si="43">SUM(F9:F14,F17:F23,F26:F29,F32,F35:F39,F42:F52,F55:F58,F61:F65)</f>
        <v>24247000</v>
      </c>
      <c r="G67" s="106">
        <f t="shared" si="43"/>
        <v>18431000</v>
      </c>
      <c r="H67" s="105">
        <f t="shared" si="43"/>
        <v>2310000</v>
      </c>
      <c r="I67" s="106">
        <f t="shared" si="43"/>
        <v>0</v>
      </c>
      <c r="J67" s="105">
        <f t="shared" si="43"/>
        <v>483000</v>
      </c>
      <c r="K67" s="106">
        <f t="shared" si="43"/>
        <v>2603125</v>
      </c>
      <c r="L67" s="105">
        <f t="shared" si="43"/>
        <v>5821000</v>
      </c>
      <c r="M67" s="106">
        <f t="shared" si="43"/>
        <v>1973541</v>
      </c>
      <c r="N67" s="105">
        <f t="shared" si="43"/>
        <v>5539000</v>
      </c>
      <c r="O67" s="106">
        <f t="shared" si="43"/>
        <v>0</v>
      </c>
      <c r="P67" s="105">
        <f t="shared" si="36"/>
        <v>14153000</v>
      </c>
      <c r="Q67" s="106">
        <f t="shared" si="37"/>
        <v>4576666</v>
      </c>
      <c r="R67" s="61">
        <f t="shared" si="38"/>
        <v>-4.8445284315409722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76.789105311703111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24.831349357061473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13285000</v>
      </c>
      <c r="C69" s="92">
        <v>-3889000</v>
      </c>
      <c r="D69" s="92"/>
      <c r="E69" s="92">
        <f>$B69      +$C69      +$D69</f>
        <v>9396000</v>
      </c>
      <c r="F69" s="93">
        <v>12396000</v>
      </c>
      <c r="G69" s="94">
        <v>12396000</v>
      </c>
      <c r="H69" s="93"/>
      <c r="I69" s="94"/>
      <c r="J69" s="93"/>
      <c r="K69" s="94"/>
      <c r="L69" s="93">
        <v>2962000</v>
      </c>
      <c r="M69" s="94">
        <v>1952363</v>
      </c>
      <c r="N69" s="93"/>
      <c r="O69" s="94"/>
      <c r="P69" s="93">
        <f>$H69      +$J69      +$L69      +$N69</f>
        <v>2962000</v>
      </c>
      <c r="Q69" s="94">
        <f>$I69      +$K69      +$M69      +$O69</f>
        <v>1952363</v>
      </c>
      <c r="R69" s="48">
        <f>IF(($L69      =0),0,((($N69      -$L69      )/$L69      )*100))</f>
        <v>-100</v>
      </c>
      <c r="S69" s="49">
        <f>IF(($M69      =0),0,((($O69      -$M69      )/$M69      )*100))</f>
        <v>-100</v>
      </c>
      <c r="T69" s="48">
        <f>IF(($E69      =0),0,(($P69      /$E69      )*100))</f>
        <v>31.524052788420605</v>
      </c>
      <c r="U69" s="50">
        <f>IF(($E69      =0),0,(($Q69      /$E69      )*100))</f>
        <v>20.778661132396763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13285000</v>
      </c>
      <c r="C71" s="101">
        <f>SUM(C69:C70)</f>
        <v>-3889000</v>
      </c>
      <c r="D71" s="101"/>
      <c r="E71" s="101">
        <f>$B71      +$C71      +$D71</f>
        <v>9396000</v>
      </c>
      <c r="F71" s="102">
        <f t="shared" ref="F71:O71" si="44">SUM(F69:F70)</f>
        <v>12396000</v>
      </c>
      <c r="G71" s="103">
        <f t="shared" si="44"/>
        <v>12396000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2962000</v>
      </c>
      <c r="M71" s="103">
        <f t="shared" si="44"/>
        <v>1952363</v>
      </c>
      <c r="N71" s="102">
        <f t="shared" si="44"/>
        <v>0</v>
      </c>
      <c r="O71" s="103">
        <f t="shared" si="44"/>
        <v>0</v>
      </c>
      <c r="P71" s="102">
        <f>$H71      +$J71      +$L71      +$N71</f>
        <v>2962000</v>
      </c>
      <c r="Q71" s="103">
        <f>$I71      +$K71      +$M71      +$O71</f>
        <v>1952363</v>
      </c>
      <c r="R71" s="57">
        <f>IF(($L71      =0),0,((($N71      -$L71      )/$L71      )*100))</f>
        <v>-100</v>
      </c>
      <c r="S71" s="58">
        <f>IF(($M71      =0),0,((($O71      -$M71      )/$M71      )*100))</f>
        <v>-100</v>
      </c>
      <c r="T71" s="57">
        <f>IF(($E69      =0),0,(($P69      /$E69      )*100))</f>
        <v>31.524052788420605</v>
      </c>
      <c r="U71" s="59">
        <f>IF($E69   =0,0,($Q69   /$E69 )*100)</f>
        <v>20.778661132396763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13285000</v>
      </c>
      <c r="C72" s="104">
        <f>SUM(C69:C70)</f>
        <v>-3889000</v>
      </c>
      <c r="D72" s="104"/>
      <c r="E72" s="104">
        <f>$B72      +$C72      +$D72</f>
        <v>9396000</v>
      </c>
      <c r="F72" s="105">
        <f t="shared" ref="F72:O72" si="45">SUM(F69:F70)</f>
        <v>12396000</v>
      </c>
      <c r="G72" s="106">
        <f t="shared" si="45"/>
        <v>12396000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2962000</v>
      </c>
      <c r="M72" s="106">
        <f t="shared" si="45"/>
        <v>1952363</v>
      </c>
      <c r="N72" s="105">
        <f t="shared" si="45"/>
        <v>0</v>
      </c>
      <c r="O72" s="106">
        <f t="shared" si="45"/>
        <v>0</v>
      </c>
      <c r="P72" s="105">
        <f>$H72      +$J72      +$L72      +$N72</f>
        <v>2962000</v>
      </c>
      <c r="Q72" s="106">
        <f>$I72      +$K72      +$M72      +$O72</f>
        <v>1952363</v>
      </c>
      <c r="R72" s="61">
        <f>IF(($L72      =0),0,((($N72      -$L72      )/$L72      )*100))</f>
        <v>-100</v>
      </c>
      <c r="S72" s="62">
        <f>IF(($M72      =0),0,((($O72      -$M72      )/$M72      )*100))</f>
        <v>-100</v>
      </c>
      <c r="T72" s="61">
        <f>IF(($E69      =0),0,(($P69      /$E69      )*100))</f>
        <v>31.524052788420605</v>
      </c>
      <c r="U72" s="65">
        <f>IF($E69   =0,0,($Q69   /$E69 )*100)</f>
        <v>20.778661132396763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40713000</v>
      </c>
      <c r="C73" s="104">
        <f>SUM(C9:C14,C17:C23,C26:C29,C32,C35:C39,C42:C52,C55:C58,C61:C65,C69:C70)</f>
        <v>-7070000</v>
      </c>
      <c r="D73" s="104"/>
      <c r="E73" s="104">
        <f>$B73      +$C73      +$D73</f>
        <v>33643000</v>
      </c>
      <c r="F73" s="105">
        <f t="shared" ref="F73:O73" si="46">SUM(F9:F14,F17:F23,F26:F29,F32,F35:F39,F42:F52,F55:F58,F61:F65,F69:F70)</f>
        <v>36643000</v>
      </c>
      <c r="G73" s="106">
        <f t="shared" si="46"/>
        <v>30827000</v>
      </c>
      <c r="H73" s="105">
        <f t="shared" si="46"/>
        <v>2310000</v>
      </c>
      <c r="I73" s="106">
        <f t="shared" si="46"/>
        <v>0</v>
      </c>
      <c r="J73" s="105">
        <f t="shared" si="46"/>
        <v>483000</v>
      </c>
      <c r="K73" s="106">
        <f t="shared" si="46"/>
        <v>2603125</v>
      </c>
      <c r="L73" s="105">
        <f t="shared" si="46"/>
        <v>8783000</v>
      </c>
      <c r="M73" s="106">
        <f t="shared" si="46"/>
        <v>3925904</v>
      </c>
      <c r="N73" s="105">
        <f t="shared" si="46"/>
        <v>5539000</v>
      </c>
      <c r="O73" s="106">
        <f t="shared" si="46"/>
        <v>0</v>
      </c>
      <c r="P73" s="105">
        <f>$H73      +$J73      +$L73      +$N73</f>
        <v>17115000</v>
      </c>
      <c r="Q73" s="106">
        <f>$I73      +$K73      +$M73      +$O73</f>
        <v>6529029</v>
      </c>
      <c r="R73" s="61">
        <f>IF(($L73      =0),0,((($N73      -$L73      )/$L73      )*100))</f>
        <v>-36.934988045087103</v>
      </c>
      <c r="S73" s="62">
        <f>IF(($M73      =0),0,((($O73      -$M73      )/$M73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61.505013116757098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23.462928091422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iKzTw6BCbgGFVxE6hDWYonvXbDBvee4zXuZHFacTLn/IZY8Att/Ri3KLGy7ZAdY/VXvysbpzHaPMgMzkBktuQ==" saltValue="nb2oc4lBw0vcSdBu/y5y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178235</v>
      </c>
      <c r="J10" s="93">
        <v>545000</v>
      </c>
      <c r="K10" s="94">
        <v>381985</v>
      </c>
      <c r="L10" s="93">
        <v>126000</v>
      </c>
      <c r="M10" s="94">
        <v>85000</v>
      </c>
      <c r="N10" s="93">
        <v>116000</v>
      </c>
      <c r="O10" s="94">
        <v>208906</v>
      </c>
      <c r="P10" s="93">
        <f t="shared" ref="P10:P15" si="1">$H10      +$J10      +$L10      +$N10</f>
        <v>948000</v>
      </c>
      <c r="Q10" s="94">
        <f t="shared" ref="Q10:Q15" si="2">$I10      +$K10      +$M10      +$O10</f>
        <v>854126</v>
      </c>
      <c r="R10" s="48">
        <f t="shared" ref="R10:R15" si="3">IF(($L10      =0),0,((($N10      -$L10      )/$L10      )*100))</f>
        <v>-7.9365079365079358</v>
      </c>
      <c r="S10" s="49">
        <f t="shared" ref="S10:S15" si="4">IF(($M10      =0),0,((($O10      -$M10      )/$M10      )*100))</f>
        <v>145.77176470588236</v>
      </c>
      <c r="T10" s="48">
        <f t="shared" ref="T10:T14" si="5">IF(($E10      =0),0,(($P10      /$E10      )*100))</f>
        <v>94.8</v>
      </c>
      <c r="U10" s="50">
        <f t="shared" ref="U10:U14" si="6">IF(($E10      =0),0,(($Q10      /$E10      )*100))</f>
        <v>85.412600000000012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>
        <v>-500000</v>
      </c>
      <c r="D11" s="92"/>
      <c r="E11" s="92">
        <f t="shared" si="0"/>
        <v>5000000</v>
      </c>
      <c r="F11" s="93">
        <v>5000000</v>
      </c>
      <c r="G11" s="94">
        <v>5000000</v>
      </c>
      <c r="H11" s="93">
        <v>1380000</v>
      </c>
      <c r="I11" s="94">
        <v>881276</v>
      </c>
      <c r="J11" s="93">
        <v>1620000</v>
      </c>
      <c r="K11" s="94">
        <v>1380879</v>
      </c>
      <c r="L11" s="93">
        <v>1527000</v>
      </c>
      <c r="M11" s="94">
        <v>840261</v>
      </c>
      <c r="N11" s="93">
        <v>473000</v>
      </c>
      <c r="O11" s="94">
        <v>1257592</v>
      </c>
      <c r="P11" s="93">
        <f t="shared" si="1"/>
        <v>5000000</v>
      </c>
      <c r="Q11" s="94">
        <f t="shared" si="2"/>
        <v>4360008</v>
      </c>
      <c r="R11" s="48">
        <f t="shared" si="3"/>
        <v>-69.024230517354283</v>
      </c>
      <c r="S11" s="49">
        <f t="shared" si="4"/>
        <v>49.666829711244482</v>
      </c>
      <c r="T11" s="48">
        <f t="shared" si="5"/>
        <v>100</v>
      </c>
      <c r="U11" s="50">
        <f t="shared" si="6"/>
        <v>87.200160000000011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6500000</v>
      </c>
      <c r="C15" s="95">
        <f>SUM(C9:C14)</f>
        <v>-500000</v>
      </c>
      <c r="D15" s="95"/>
      <c r="E15" s="95">
        <f t="shared" si="0"/>
        <v>6000000</v>
      </c>
      <c r="F15" s="96">
        <f t="shared" ref="F15:O15" si="7">SUM(F9:F14)</f>
        <v>6000000</v>
      </c>
      <c r="G15" s="97">
        <f t="shared" si="7"/>
        <v>6000000</v>
      </c>
      <c r="H15" s="96">
        <f t="shared" si="7"/>
        <v>1541000</v>
      </c>
      <c r="I15" s="97">
        <f t="shared" si="7"/>
        <v>1059511</v>
      </c>
      <c r="J15" s="96">
        <f t="shared" si="7"/>
        <v>2165000</v>
      </c>
      <c r="K15" s="97">
        <f t="shared" si="7"/>
        <v>1762864</v>
      </c>
      <c r="L15" s="96">
        <f t="shared" si="7"/>
        <v>1653000</v>
      </c>
      <c r="M15" s="97">
        <f t="shared" si="7"/>
        <v>925261</v>
      </c>
      <c r="N15" s="96">
        <f t="shared" si="7"/>
        <v>589000</v>
      </c>
      <c r="O15" s="97">
        <f t="shared" si="7"/>
        <v>1466498</v>
      </c>
      <c r="P15" s="96">
        <f t="shared" si="1"/>
        <v>5948000</v>
      </c>
      <c r="Q15" s="97">
        <f t="shared" si="2"/>
        <v>5214134</v>
      </c>
      <c r="R15" s="52">
        <f t="shared" si="3"/>
        <v>-64.367816091954026</v>
      </c>
      <c r="S15" s="53">
        <f t="shared" si="4"/>
        <v>58.495602862327488</v>
      </c>
      <c r="T15" s="52">
        <f>IF((SUM($E9:$E13))=0,0,(P15/(SUM($E9:$E13))*100))</f>
        <v>99.133333333333326</v>
      </c>
      <c r="U15" s="54">
        <f>IF((SUM($E9:$E13))=0,0,(Q15/(SUM($E9:$E13))*100))</f>
        <v>86.902233333333328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2130000</v>
      </c>
      <c r="C29" s="92">
        <v>429000</v>
      </c>
      <c r="D29" s="92"/>
      <c r="E29" s="92">
        <f>$B29      +$C29      +$D29</f>
        <v>2559000</v>
      </c>
      <c r="F29" s="93">
        <v>2559000</v>
      </c>
      <c r="G29" s="94">
        <v>2559000</v>
      </c>
      <c r="H29" s="93">
        <v>195000</v>
      </c>
      <c r="I29" s="94">
        <v>71811</v>
      </c>
      <c r="J29" s="93">
        <v>1074000</v>
      </c>
      <c r="K29" s="94">
        <v>412709</v>
      </c>
      <c r="L29" s="93">
        <v>374000</v>
      </c>
      <c r="M29" s="94">
        <v>299703</v>
      </c>
      <c r="N29" s="93">
        <v>916000</v>
      </c>
      <c r="O29" s="94">
        <v>611034</v>
      </c>
      <c r="P29" s="93">
        <f>$H29      +$J29      +$L29      +$N29</f>
        <v>2559000</v>
      </c>
      <c r="Q29" s="94">
        <f>$I29      +$K29      +$M29      +$O29</f>
        <v>1395257</v>
      </c>
      <c r="R29" s="48">
        <f>IF(($L29      =0),0,((($N29      -$L29      )/$L29      )*100))</f>
        <v>144.9197860962567</v>
      </c>
      <c r="S29" s="49">
        <f>IF(($M29      =0),0,((($O29      -$M29      )/$M29      )*100))</f>
        <v>103.87984104263222</v>
      </c>
      <c r="T29" s="48">
        <f>IF(($E29      =0),0,(($P29      /$E29      )*100))</f>
        <v>100</v>
      </c>
      <c r="U29" s="50">
        <f>IF(($E29      =0),0,(($Q29      /$E29      )*100))</f>
        <v>54.523524814380622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2130000</v>
      </c>
      <c r="C30" s="95">
        <f>SUM(C26:C29)</f>
        <v>429000</v>
      </c>
      <c r="D30" s="95"/>
      <c r="E30" s="95">
        <f>$B30      +$C30      +$D30</f>
        <v>2559000</v>
      </c>
      <c r="F30" s="96">
        <f t="shared" ref="F30:O30" si="16">SUM(F26:F29)</f>
        <v>2559000</v>
      </c>
      <c r="G30" s="97">
        <f t="shared" si="16"/>
        <v>2559000</v>
      </c>
      <c r="H30" s="96">
        <f t="shared" si="16"/>
        <v>195000</v>
      </c>
      <c r="I30" s="97">
        <f t="shared" si="16"/>
        <v>71811</v>
      </c>
      <c r="J30" s="96">
        <f t="shared" si="16"/>
        <v>1074000</v>
      </c>
      <c r="K30" s="97">
        <f t="shared" si="16"/>
        <v>412709</v>
      </c>
      <c r="L30" s="96">
        <f t="shared" si="16"/>
        <v>374000</v>
      </c>
      <c r="M30" s="97">
        <f t="shared" si="16"/>
        <v>299703</v>
      </c>
      <c r="N30" s="96">
        <f t="shared" si="16"/>
        <v>916000</v>
      </c>
      <c r="O30" s="97">
        <f t="shared" si="16"/>
        <v>611034</v>
      </c>
      <c r="P30" s="96">
        <f>$H30      +$J30      +$L30      +$N30</f>
        <v>2559000</v>
      </c>
      <c r="Q30" s="97">
        <f>$I30      +$K30      +$M30      +$O30</f>
        <v>1395257</v>
      </c>
      <c r="R30" s="52">
        <f>IF(($L30      =0),0,((($N30      -$L30      )/$L30      )*100))</f>
        <v>144.9197860962567</v>
      </c>
      <c r="S30" s="53">
        <f>IF(($M30      =0),0,((($O30      -$M30      )/$M30      )*100))</f>
        <v>103.87984104263222</v>
      </c>
      <c r="T30" s="52">
        <f>IF($E30   =0,0,($P30   /$E30   )*100)</f>
        <v>100</v>
      </c>
      <c r="U30" s="54">
        <f>IF($E30   =0,0,($Q30   /$E30   )*100)</f>
        <v>54.523524814380622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33000</v>
      </c>
      <c r="I32" s="94">
        <v>232938</v>
      </c>
      <c r="J32" s="93"/>
      <c r="K32" s="94"/>
      <c r="L32" s="93">
        <v>406000</v>
      </c>
      <c r="M32" s="94">
        <v>365354</v>
      </c>
      <c r="N32" s="93">
        <v>220000</v>
      </c>
      <c r="O32" s="94">
        <v>303117</v>
      </c>
      <c r="P32" s="93">
        <f>$H32      +$J32      +$L32      +$N32</f>
        <v>659000</v>
      </c>
      <c r="Q32" s="94">
        <f>$I32      +$K32      +$M32      +$O32</f>
        <v>901409</v>
      </c>
      <c r="R32" s="48">
        <f>IF(($L32      =0),0,((($N32      -$L32      )/$L32      )*100))</f>
        <v>-45.812807881773395</v>
      </c>
      <c r="S32" s="49">
        <f>IF(($M32      =0),0,((($O32      -$M32      )/$M32      )*100))</f>
        <v>-17.034711540040618</v>
      </c>
      <c r="T32" s="48">
        <f>IF(($E32      =0),0,(($P32      /$E32      )*100))</f>
        <v>69.368421052631575</v>
      </c>
      <c r="U32" s="50">
        <f>IF(($E32      =0),0,(($Q32      /$E32      )*100))</f>
        <v>94.885157894736835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33000</v>
      </c>
      <c r="I33" s="97">
        <f t="shared" si="17"/>
        <v>232938</v>
      </c>
      <c r="J33" s="96">
        <f t="shared" si="17"/>
        <v>0</v>
      </c>
      <c r="K33" s="97">
        <f t="shared" si="17"/>
        <v>0</v>
      </c>
      <c r="L33" s="96">
        <f t="shared" si="17"/>
        <v>406000</v>
      </c>
      <c r="M33" s="97">
        <f t="shared" si="17"/>
        <v>365354</v>
      </c>
      <c r="N33" s="96">
        <f t="shared" si="17"/>
        <v>220000</v>
      </c>
      <c r="O33" s="97">
        <f t="shared" si="17"/>
        <v>303117</v>
      </c>
      <c r="P33" s="96">
        <f>$H33      +$J33      +$L33      +$N33</f>
        <v>659000</v>
      </c>
      <c r="Q33" s="97">
        <f>$I33      +$K33      +$M33      +$O33</f>
        <v>901409</v>
      </c>
      <c r="R33" s="52">
        <f>IF(($L33      =0),0,((($N33      -$L33      )/$L33      )*100))</f>
        <v>-45.812807881773395</v>
      </c>
      <c r="S33" s="53">
        <f>IF(($M33      =0),0,((($O33      -$M33      )/$M33      )*100))</f>
        <v>-17.034711540040618</v>
      </c>
      <c r="T33" s="52">
        <f>IF($E33   =0,0,($P33   /$E33   )*100)</f>
        <v>69.368421052631575</v>
      </c>
      <c r="U33" s="54">
        <f>IF($E33   =0,0,($Q33   /$E33   )*100)</f>
        <v>94.885157894736835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11580000</v>
      </c>
      <c r="C67" s="104">
        <f>SUM(C9:C14,C17:C23,C26:C29,C32,C35:C39,C42:C52,C55:C58,C61:C65)</f>
        <v>-71000</v>
      </c>
      <c r="D67" s="104"/>
      <c r="E67" s="104">
        <f t="shared" si="35"/>
        <v>11509000</v>
      </c>
      <c r="F67" s="105">
        <f t="shared" ref="F67:O67" si="43">SUM(F9:F14,F17:F23,F26:F29,F32,F35:F39,F42:F52,F55:F58,F61:F65)</f>
        <v>11509000</v>
      </c>
      <c r="G67" s="106">
        <f t="shared" si="43"/>
        <v>9509000</v>
      </c>
      <c r="H67" s="105">
        <f t="shared" si="43"/>
        <v>1769000</v>
      </c>
      <c r="I67" s="106">
        <f t="shared" si="43"/>
        <v>1364260</v>
      </c>
      <c r="J67" s="105">
        <f t="shared" si="43"/>
        <v>3239000</v>
      </c>
      <c r="K67" s="106">
        <f t="shared" si="43"/>
        <v>2175573</v>
      </c>
      <c r="L67" s="105">
        <f t="shared" si="43"/>
        <v>2433000</v>
      </c>
      <c r="M67" s="106">
        <f t="shared" si="43"/>
        <v>1590318</v>
      </c>
      <c r="N67" s="105">
        <f t="shared" si="43"/>
        <v>1725000</v>
      </c>
      <c r="O67" s="106">
        <f t="shared" si="43"/>
        <v>2380649</v>
      </c>
      <c r="P67" s="105">
        <f t="shared" si="36"/>
        <v>9166000</v>
      </c>
      <c r="Q67" s="106">
        <f t="shared" si="37"/>
        <v>7510800</v>
      </c>
      <c r="R67" s="61">
        <f t="shared" si="38"/>
        <v>-29.099876695437732</v>
      </c>
      <c r="S67" s="62">
        <f t="shared" si="39"/>
        <v>49.696412918674127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96.392890945420135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78.986223577663267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11580000</v>
      </c>
      <c r="C73" s="104">
        <f>SUM(C9:C14,C17:C23,C26:C29,C32,C35:C39,C42:C52,C55:C58,C61:C65,C69:C70)</f>
        <v>-71000</v>
      </c>
      <c r="D73" s="104"/>
      <c r="E73" s="104">
        <f>$B73      +$C73      +$D73</f>
        <v>11509000</v>
      </c>
      <c r="F73" s="105">
        <f t="shared" ref="F73:O73" si="46">SUM(F9:F14,F17:F23,F26:F29,F32,F35:F39,F42:F52,F55:F58,F61:F65,F69:F70)</f>
        <v>11509000</v>
      </c>
      <c r="G73" s="106">
        <f t="shared" si="46"/>
        <v>9509000</v>
      </c>
      <c r="H73" s="105">
        <f t="shared" si="46"/>
        <v>1769000</v>
      </c>
      <c r="I73" s="106">
        <f t="shared" si="46"/>
        <v>1364260</v>
      </c>
      <c r="J73" s="105">
        <f t="shared" si="46"/>
        <v>3239000</v>
      </c>
      <c r="K73" s="106">
        <f t="shared" si="46"/>
        <v>2175573</v>
      </c>
      <c r="L73" s="105">
        <f t="shared" si="46"/>
        <v>2433000</v>
      </c>
      <c r="M73" s="106">
        <f t="shared" si="46"/>
        <v>1590318</v>
      </c>
      <c r="N73" s="105">
        <f t="shared" si="46"/>
        <v>1725000</v>
      </c>
      <c r="O73" s="106">
        <f t="shared" si="46"/>
        <v>2380649</v>
      </c>
      <c r="P73" s="105">
        <f>$H73      +$J73      +$L73      +$N73</f>
        <v>9166000</v>
      </c>
      <c r="Q73" s="106">
        <f>$I73      +$K73      +$M73      +$O73</f>
        <v>7510800</v>
      </c>
      <c r="R73" s="61">
        <f>IF(($L73      =0),0,((($N73      -$L73      )/$L73      )*100))</f>
        <v>-29.099876695437732</v>
      </c>
      <c r="S73" s="62">
        <f>IF(($M73      =0),0,((($O73      -$M73      )/$M73      )*100))</f>
        <v>49.696412918674127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96.392890945420135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78.986223577663267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HTEeGT2mVMvdgIi13w4QHXsW8D0lU377Fop8VIJsexGF126dJzQ2NAOEiUqLfJq9SsTl+C/IeqzeXWmVTjSQw==" saltValue="THNXY3/lvmFxDwyWonrC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/>
      <c r="I10" s="94"/>
      <c r="J10" s="93"/>
      <c r="K10" s="94"/>
      <c r="L10" s="93">
        <v>1348000</v>
      </c>
      <c r="M10" s="94"/>
      <c r="N10" s="93">
        <v>80000</v>
      </c>
      <c r="O10" s="94"/>
      <c r="P10" s="93">
        <f t="shared" ref="P10:P15" si="1">$H10      +$J10      +$L10      +$N10</f>
        <v>1428000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-94.065281899109792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53.886792452830193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1348000</v>
      </c>
      <c r="M15" s="97">
        <f t="shared" si="7"/>
        <v>0</v>
      </c>
      <c r="N15" s="96">
        <f t="shared" si="7"/>
        <v>80000</v>
      </c>
      <c r="O15" s="97">
        <f t="shared" si="7"/>
        <v>0</v>
      </c>
      <c r="P15" s="96">
        <f t="shared" si="1"/>
        <v>1428000</v>
      </c>
      <c r="Q15" s="97">
        <f t="shared" si="2"/>
        <v>0</v>
      </c>
      <c r="R15" s="52">
        <f t="shared" si="3"/>
        <v>-94.065281899109792</v>
      </c>
      <c r="S15" s="53">
        <f t="shared" si="4"/>
        <v>0</v>
      </c>
      <c r="T15" s="52">
        <f>IF((SUM($E9:$E13))=0,0,(P15/(SUM($E9:$E13))*100))</f>
        <v>53.886792452830193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/>
      <c r="D32" s="92"/>
      <c r="E32" s="92">
        <f>$B32      +$C32      +$D32</f>
        <v>950000</v>
      </c>
      <c r="F32" s="93">
        <v>950000</v>
      </c>
      <c r="G32" s="94">
        <v>950000</v>
      </c>
      <c r="H32" s="93">
        <v>340000</v>
      </c>
      <c r="I32" s="94"/>
      <c r="J32" s="93">
        <v>291000</v>
      </c>
      <c r="K32" s="94"/>
      <c r="L32" s="93">
        <v>177000</v>
      </c>
      <c r="M32" s="94"/>
      <c r="N32" s="93">
        <v>52000</v>
      </c>
      <c r="O32" s="94"/>
      <c r="P32" s="93">
        <f>$H32      +$J32      +$L32      +$N32</f>
        <v>860000</v>
      </c>
      <c r="Q32" s="94">
        <f>$I32      +$K32      +$M32      +$O32</f>
        <v>0</v>
      </c>
      <c r="R32" s="48">
        <f>IF(($L32      =0),0,((($N32      -$L32      )/$L32      )*100))</f>
        <v>-70.621468926553675</v>
      </c>
      <c r="S32" s="49">
        <f>IF(($M32      =0),0,((($O32      -$M32      )/$M32      )*100))</f>
        <v>0</v>
      </c>
      <c r="T32" s="48">
        <f>IF(($E32      =0),0,(($P32      /$E32      )*100))</f>
        <v>90.526315789473685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0</v>
      </c>
      <c r="D33" s="95"/>
      <c r="E33" s="95">
        <f>$B33      +$C33      +$D33</f>
        <v>950000</v>
      </c>
      <c r="F33" s="96">
        <f t="shared" ref="F33:O33" si="17">F32</f>
        <v>950000</v>
      </c>
      <c r="G33" s="97">
        <f t="shared" si="17"/>
        <v>950000</v>
      </c>
      <c r="H33" s="96">
        <f t="shared" si="17"/>
        <v>340000</v>
      </c>
      <c r="I33" s="97">
        <f t="shared" si="17"/>
        <v>0</v>
      </c>
      <c r="J33" s="96">
        <f t="shared" si="17"/>
        <v>291000</v>
      </c>
      <c r="K33" s="97">
        <f t="shared" si="17"/>
        <v>0</v>
      </c>
      <c r="L33" s="96">
        <f t="shared" si="17"/>
        <v>177000</v>
      </c>
      <c r="M33" s="97">
        <f t="shared" si="17"/>
        <v>0</v>
      </c>
      <c r="N33" s="96">
        <f t="shared" si="17"/>
        <v>52000</v>
      </c>
      <c r="O33" s="97">
        <f t="shared" si="17"/>
        <v>0</v>
      </c>
      <c r="P33" s="96">
        <f>$H33      +$J33      +$L33      +$N33</f>
        <v>860000</v>
      </c>
      <c r="Q33" s="97">
        <f>$I33      +$K33      +$M33      +$O33</f>
        <v>0</v>
      </c>
      <c r="R33" s="52">
        <f>IF(($L33      =0),0,((($N33      -$L33      )/$L33      )*100))</f>
        <v>-70.621468926553675</v>
      </c>
      <c r="S33" s="53">
        <f>IF(($M33      =0),0,((($O33      -$M33      )/$M33      )*100))</f>
        <v>0</v>
      </c>
      <c r="T33" s="52">
        <f>IF($E33   =0,0,($P33   /$E33   )*100)</f>
        <v>90.526315789473685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9900000</v>
      </c>
      <c r="C51" s="92">
        <v>-4950000</v>
      </c>
      <c r="D51" s="92"/>
      <c r="E51" s="92">
        <f t="shared" si="26"/>
        <v>4950000</v>
      </c>
      <c r="F51" s="93">
        <v>4950000</v>
      </c>
      <c r="G51" s="94">
        <v>4950000</v>
      </c>
      <c r="H51" s="93">
        <v>738000</v>
      </c>
      <c r="I51" s="94"/>
      <c r="J51" s="93">
        <v>555000</v>
      </c>
      <c r="K51" s="94"/>
      <c r="L51" s="93">
        <v>3328000</v>
      </c>
      <c r="M51" s="94"/>
      <c r="N51" s="93">
        <v>328000</v>
      </c>
      <c r="O51" s="94"/>
      <c r="P51" s="93">
        <f t="shared" si="27"/>
        <v>4949000</v>
      </c>
      <c r="Q51" s="94">
        <f t="shared" si="28"/>
        <v>0</v>
      </c>
      <c r="R51" s="48">
        <f t="shared" si="29"/>
        <v>-90.144230769230774</v>
      </c>
      <c r="S51" s="49">
        <f t="shared" si="30"/>
        <v>0</v>
      </c>
      <c r="T51" s="48">
        <f t="shared" si="31"/>
        <v>99.979797979797979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9900000</v>
      </c>
      <c r="C53" s="95">
        <f>SUM(C42:C52)</f>
        <v>-4950000</v>
      </c>
      <c r="D53" s="95"/>
      <c r="E53" s="95">
        <f t="shared" si="26"/>
        <v>4950000</v>
      </c>
      <c r="F53" s="96">
        <f t="shared" ref="F53:O53" si="33">SUM(F42:F52)</f>
        <v>4950000</v>
      </c>
      <c r="G53" s="97">
        <f t="shared" si="33"/>
        <v>4950000</v>
      </c>
      <c r="H53" s="96">
        <f t="shared" si="33"/>
        <v>738000</v>
      </c>
      <c r="I53" s="97">
        <f t="shared" si="33"/>
        <v>0</v>
      </c>
      <c r="J53" s="96">
        <f t="shared" si="33"/>
        <v>555000</v>
      </c>
      <c r="K53" s="97">
        <f t="shared" si="33"/>
        <v>0</v>
      </c>
      <c r="L53" s="96">
        <f t="shared" si="33"/>
        <v>3328000</v>
      </c>
      <c r="M53" s="97">
        <f t="shared" si="33"/>
        <v>0</v>
      </c>
      <c r="N53" s="96">
        <f t="shared" si="33"/>
        <v>328000</v>
      </c>
      <c r="O53" s="97">
        <f t="shared" si="33"/>
        <v>0</v>
      </c>
      <c r="P53" s="96">
        <f t="shared" si="27"/>
        <v>4949000</v>
      </c>
      <c r="Q53" s="97">
        <f t="shared" si="28"/>
        <v>0</v>
      </c>
      <c r="R53" s="52">
        <f t="shared" si="29"/>
        <v>-90.144230769230774</v>
      </c>
      <c r="S53" s="53">
        <f t="shared" si="30"/>
        <v>0</v>
      </c>
      <c r="T53" s="52">
        <f>IF((+$E43+$E45+$E47+$E48+$E51) =0,0,(P53   /(+$E43+$E45+$E47+$E48+$E51) )*100)</f>
        <v>99.979797979797979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13500000</v>
      </c>
      <c r="C67" s="104">
        <f>SUM(C9:C14,C17:C23,C26:C29,C32,C35:C39,C42:C52,C55:C58,C61:C65)</f>
        <v>-4950000</v>
      </c>
      <c r="D67" s="104"/>
      <c r="E67" s="104">
        <f t="shared" si="35"/>
        <v>8550000</v>
      </c>
      <c r="F67" s="105">
        <f t="shared" ref="F67:O67" si="43">SUM(F9:F14,F17:F23,F26:F29,F32,F35:F39,F42:F52,F55:F58,F61:F65)</f>
        <v>8550000</v>
      </c>
      <c r="G67" s="106">
        <f t="shared" si="43"/>
        <v>8550000</v>
      </c>
      <c r="H67" s="105">
        <f t="shared" si="43"/>
        <v>1078000</v>
      </c>
      <c r="I67" s="106">
        <f t="shared" si="43"/>
        <v>0</v>
      </c>
      <c r="J67" s="105">
        <f t="shared" si="43"/>
        <v>846000</v>
      </c>
      <c r="K67" s="106">
        <f t="shared" si="43"/>
        <v>0</v>
      </c>
      <c r="L67" s="105">
        <f t="shared" si="43"/>
        <v>4853000</v>
      </c>
      <c r="M67" s="106">
        <f t="shared" si="43"/>
        <v>0</v>
      </c>
      <c r="N67" s="105">
        <f t="shared" si="43"/>
        <v>460000</v>
      </c>
      <c r="O67" s="106">
        <f t="shared" si="43"/>
        <v>0</v>
      </c>
      <c r="P67" s="105">
        <f t="shared" si="36"/>
        <v>7237000</v>
      </c>
      <c r="Q67" s="106">
        <f t="shared" si="37"/>
        <v>0</v>
      </c>
      <c r="R67" s="61">
        <f t="shared" si="38"/>
        <v>-90.521327014218016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84.643274853801159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7826000</v>
      </c>
      <c r="C69" s="92">
        <v>-522000</v>
      </c>
      <c r="D69" s="92"/>
      <c r="E69" s="92">
        <f>$B69      +$C69      +$D69</f>
        <v>7304000</v>
      </c>
      <c r="F69" s="93">
        <v>7304000</v>
      </c>
      <c r="G69" s="94">
        <v>7304000</v>
      </c>
      <c r="H69" s="93">
        <v>1683000</v>
      </c>
      <c r="I69" s="94"/>
      <c r="J69" s="93">
        <v>1692000</v>
      </c>
      <c r="K69" s="94"/>
      <c r="L69" s="93">
        <v>2261000</v>
      </c>
      <c r="M69" s="94"/>
      <c r="N69" s="93">
        <v>1653000</v>
      </c>
      <c r="O69" s="94"/>
      <c r="P69" s="93">
        <f>$H69      +$J69      +$L69      +$N69</f>
        <v>7289000</v>
      </c>
      <c r="Q69" s="94">
        <f>$I69      +$K69      +$M69      +$O69</f>
        <v>0</v>
      </c>
      <c r="R69" s="48">
        <f>IF(($L69      =0),0,((($N69      -$L69      )/$L69      )*100))</f>
        <v>-26.890756302521009</v>
      </c>
      <c r="S69" s="49">
        <f>IF(($M69      =0),0,((($O69      -$M69      )/$M69      )*100))</f>
        <v>0</v>
      </c>
      <c r="T69" s="48">
        <f>IF(($E69      =0),0,(($P69      /$E69      )*100))</f>
        <v>99.79463307776561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7826000</v>
      </c>
      <c r="C71" s="101">
        <f>SUM(C69:C70)</f>
        <v>-522000</v>
      </c>
      <c r="D71" s="101"/>
      <c r="E71" s="101">
        <f>$B71      +$C71      +$D71</f>
        <v>7304000</v>
      </c>
      <c r="F71" s="102">
        <f t="shared" ref="F71:O71" si="44">SUM(F69:F70)</f>
        <v>7304000</v>
      </c>
      <c r="G71" s="103">
        <f t="shared" si="44"/>
        <v>7304000</v>
      </c>
      <c r="H71" s="102">
        <f t="shared" si="44"/>
        <v>1683000</v>
      </c>
      <c r="I71" s="103">
        <f t="shared" si="44"/>
        <v>0</v>
      </c>
      <c r="J71" s="102">
        <f t="shared" si="44"/>
        <v>1692000</v>
      </c>
      <c r="K71" s="103">
        <f t="shared" si="44"/>
        <v>0</v>
      </c>
      <c r="L71" s="102">
        <f t="shared" si="44"/>
        <v>2261000</v>
      </c>
      <c r="M71" s="103">
        <f t="shared" si="44"/>
        <v>0</v>
      </c>
      <c r="N71" s="102">
        <f t="shared" si="44"/>
        <v>1653000</v>
      </c>
      <c r="O71" s="103">
        <f t="shared" si="44"/>
        <v>0</v>
      </c>
      <c r="P71" s="102">
        <f>$H71      +$J71      +$L71      +$N71</f>
        <v>7289000</v>
      </c>
      <c r="Q71" s="103">
        <f>$I71      +$K71      +$M71      +$O71</f>
        <v>0</v>
      </c>
      <c r="R71" s="57">
        <f>IF(($L71      =0),0,((($N71      -$L71      )/$L71      )*100))</f>
        <v>-26.890756302521009</v>
      </c>
      <c r="S71" s="58">
        <f>IF(($M71      =0),0,((($O71      -$M71      )/$M71      )*100))</f>
        <v>0</v>
      </c>
      <c r="T71" s="57">
        <f>IF(($E69      =0),0,(($P69      /$E69      )*100))</f>
        <v>99.79463307776561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7826000</v>
      </c>
      <c r="C72" s="104">
        <f>SUM(C69:C70)</f>
        <v>-522000</v>
      </c>
      <c r="D72" s="104"/>
      <c r="E72" s="104">
        <f>$B72      +$C72      +$D72</f>
        <v>7304000</v>
      </c>
      <c r="F72" s="105">
        <f t="shared" ref="F72:O72" si="45">SUM(F69:F70)</f>
        <v>7304000</v>
      </c>
      <c r="G72" s="106">
        <f t="shared" si="45"/>
        <v>7304000</v>
      </c>
      <c r="H72" s="105">
        <f t="shared" si="45"/>
        <v>1683000</v>
      </c>
      <c r="I72" s="106">
        <f t="shared" si="45"/>
        <v>0</v>
      </c>
      <c r="J72" s="105">
        <f t="shared" si="45"/>
        <v>1692000</v>
      </c>
      <c r="K72" s="106">
        <f t="shared" si="45"/>
        <v>0</v>
      </c>
      <c r="L72" s="105">
        <f t="shared" si="45"/>
        <v>2261000</v>
      </c>
      <c r="M72" s="106">
        <f t="shared" si="45"/>
        <v>0</v>
      </c>
      <c r="N72" s="105">
        <f t="shared" si="45"/>
        <v>1653000</v>
      </c>
      <c r="O72" s="106">
        <f t="shared" si="45"/>
        <v>0</v>
      </c>
      <c r="P72" s="105">
        <f>$H72      +$J72      +$L72      +$N72</f>
        <v>7289000</v>
      </c>
      <c r="Q72" s="106">
        <f>$I72      +$K72      +$M72      +$O72</f>
        <v>0</v>
      </c>
      <c r="R72" s="61">
        <f>IF(($L72      =0),0,((($N72      -$L72      )/$L72      )*100))</f>
        <v>-26.890756302521009</v>
      </c>
      <c r="S72" s="62">
        <f>IF(($M72      =0),0,((($O72      -$M72      )/$M72      )*100))</f>
        <v>0</v>
      </c>
      <c r="T72" s="61">
        <f>IF(($E69      =0),0,(($P69      /$E69      )*100))</f>
        <v>99.79463307776561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21326000</v>
      </c>
      <c r="C73" s="104">
        <f>SUM(C9:C14,C17:C23,C26:C29,C32,C35:C39,C42:C52,C55:C58,C61:C65,C69:C70)</f>
        <v>-5472000</v>
      </c>
      <c r="D73" s="104"/>
      <c r="E73" s="104">
        <f>$B73      +$C73      +$D73</f>
        <v>15854000</v>
      </c>
      <c r="F73" s="105">
        <f t="shared" ref="F73:O73" si="46">SUM(F9:F14,F17:F23,F26:F29,F32,F35:F39,F42:F52,F55:F58,F61:F65,F69:F70)</f>
        <v>15854000</v>
      </c>
      <c r="G73" s="106">
        <f t="shared" si="46"/>
        <v>15854000</v>
      </c>
      <c r="H73" s="105">
        <f t="shared" si="46"/>
        <v>2761000</v>
      </c>
      <c r="I73" s="106">
        <f t="shared" si="46"/>
        <v>0</v>
      </c>
      <c r="J73" s="105">
        <f t="shared" si="46"/>
        <v>2538000</v>
      </c>
      <c r="K73" s="106">
        <f t="shared" si="46"/>
        <v>0</v>
      </c>
      <c r="L73" s="105">
        <f t="shared" si="46"/>
        <v>7114000</v>
      </c>
      <c r="M73" s="106">
        <f t="shared" si="46"/>
        <v>0</v>
      </c>
      <c r="N73" s="105">
        <f t="shared" si="46"/>
        <v>2113000</v>
      </c>
      <c r="O73" s="106">
        <f t="shared" si="46"/>
        <v>0</v>
      </c>
      <c r="P73" s="105">
        <f>$H73      +$J73      +$L73      +$N73</f>
        <v>14526000</v>
      </c>
      <c r="Q73" s="106">
        <f>$I73      +$K73      +$M73      +$O73</f>
        <v>0</v>
      </c>
      <c r="R73" s="61">
        <f>IF(($L73      =0),0,((($N73      -$L73      )/$L73      )*100))</f>
        <v>-70.29800393590105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91.623565030907031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gO9NSlU8anY95ptLC9wiNrI4gUq8hRo+JpU7zJo7HakV6y3S2RZeoIWkw4d4HrEriVl8yE1u7pAm6iKryBMQw==" saltValue="M+Wz08Ds/B85uSJVUkf7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1245000</v>
      </c>
      <c r="I10" s="94">
        <v>1114689</v>
      </c>
      <c r="J10" s="93">
        <v>582000</v>
      </c>
      <c r="K10" s="94">
        <v>712684</v>
      </c>
      <c r="L10" s="93">
        <v>121000</v>
      </c>
      <c r="M10" s="94">
        <v>42424</v>
      </c>
      <c r="N10" s="93">
        <v>170000</v>
      </c>
      <c r="O10" s="94">
        <v>1230204</v>
      </c>
      <c r="P10" s="93">
        <f t="shared" ref="P10:P15" si="1">$H10      +$J10      +$L10      +$N10</f>
        <v>2118000</v>
      </c>
      <c r="Q10" s="94">
        <f t="shared" ref="Q10:Q15" si="2">$I10      +$K10      +$M10      +$O10</f>
        <v>3100001</v>
      </c>
      <c r="R10" s="48">
        <f t="shared" ref="R10:R15" si="3">IF(($L10      =0),0,((($N10      -$L10      )/$L10      )*100))</f>
        <v>40.495867768595041</v>
      </c>
      <c r="S10" s="49">
        <f t="shared" ref="S10:S15" si="4">IF(($M10      =0),0,((($O10      -$M10      )/$M10      )*100))</f>
        <v>2799.7831416179524</v>
      </c>
      <c r="T10" s="48">
        <f t="shared" ref="T10:T14" si="5">IF(($E10      =0),0,(($P10      /$E10      )*100))</f>
        <v>68.322580645161295</v>
      </c>
      <c r="U10" s="50">
        <f t="shared" ref="U10:U14" si="6">IF(($E10      =0),0,(($Q10      /$E10      )*100))</f>
        <v>100.00003225806451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1245000</v>
      </c>
      <c r="I15" s="97">
        <f t="shared" si="7"/>
        <v>1114689</v>
      </c>
      <c r="J15" s="96">
        <f t="shared" si="7"/>
        <v>582000</v>
      </c>
      <c r="K15" s="97">
        <f t="shared" si="7"/>
        <v>712684</v>
      </c>
      <c r="L15" s="96">
        <f t="shared" si="7"/>
        <v>121000</v>
      </c>
      <c r="M15" s="97">
        <f t="shared" si="7"/>
        <v>42424</v>
      </c>
      <c r="N15" s="96">
        <f t="shared" si="7"/>
        <v>170000</v>
      </c>
      <c r="O15" s="97">
        <f t="shared" si="7"/>
        <v>1230204</v>
      </c>
      <c r="P15" s="96">
        <f t="shared" si="1"/>
        <v>2118000</v>
      </c>
      <c r="Q15" s="97">
        <f t="shared" si="2"/>
        <v>3100001</v>
      </c>
      <c r="R15" s="52">
        <f t="shared" si="3"/>
        <v>40.495867768595041</v>
      </c>
      <c r="S15" s="53">
        <f t="shared" si="4"/>
        <v>2799.7831416179524</v>
      </c>
      <c r="T15" s="52">
        <f>IF((SUM($E9:$E13))=0,0,(P15/(SUM($E9:$E13))*100))</f>
        <v>68.322580645161295</v>
      </c>
      <c r="U15" s="54">
        <f>IF((SUM($E9:$E13))=0,0,(Q15/(SUM($E9:$E13))*100))</f>
        <v>100.00003225806451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1103000</v>
      </c>
      <c r="C32" s="92"/>
      <c r="D32" s="92"/>
      <c r="E32" s="92">
        <f>$B32      +$C32      +$D32</f>
        <v>1103000</v>
      </c>
      <c r="F32" s="93">
        <v>1103000</v>
      </c>
      <c r="G32" s="94">
        <v>1103000</v>
      </c>
      <c r="H32" s="93">
        <v>54000</v>
      </c>
      <c r="I32" s="94">
        <v>266704</v>
      </c>
      <c r="J32" s="93">
        <v>385000</v>
      </c>
      <c r="K32" s="94">
        <v>490025</v>
      </c>
      <c r="L32" s="93">
        <v>230000</v>
      </c>
      <c r="M32" s="94">
        <v>67834</v>
      </c>
      <c r="N32" s="93">
        <v>148000</v>
      </c>
      <c r="O32" s="94">
        <v>278438</v>
      </c>
      <c r="P32" s="93">
        <f>$H32      +$J32      +$L32      +$N32</f>
        <v>817000</v>
      </c>
      <c r="Q32" s="94">
        <f>$I32      +$K32      +$M32      +$O32</f>
        <v>1103001</v>
      </c>
      <c r="R32" s="48">
        <f>IF(($L32      =0),0,((($N32      -$L32      )/$L32      )*100))</f>
        <v>-35.652173913043477</v>
      </c>
      <c r="S32" s="49">
        <f>IF(($M32      =0),0,((($O32      -$M32      )/$M32      )*100))</f>
        <v>310.46967597370048</v>
      </c>
      <c r="T32" s="48">
        <f>IF(($E32      =0),0,(($P32      /$E32      )*100))</f>
        <v>74.070716228467816</v>
      </c>
      <c r="U32" s="50">
        <f>IF(($E32      =0),0,(($Q32      /$E32      )*100))</f>
        <v>100.00009066183138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1103000</v>
      </c>
      <c r="C33" s="95">
        <f>C32</f>
        <v>0</v>
      </c>
      <c r="D33" s="95"/>
      <c r="E33" s="95">
        <f>$B33      +$C33      +$D33</f>
        <v>1103000</v>
      </c>
      <c r="F33" s="96">
        <f t="shared" ref="F33:O33" si="17">F32</f>
        <v>1103000</v>
      </c>
      <c r="G33" s="97">
        <f t="shared" si="17"/>
        <v>1103000</v>
      </c>
      <c r="H33" s="96">
        <f t="shared" si="17"/>
        <v>54000</v>
      </c>
      <c r="I33" s="97">
        <f t="shared" si="17"/>
        <v>266704</v>
      </c>
      <c r="J33" s="96">
        <f t="shared" si="17"/>
        <v>385000</v>
      </c>
      <c r="K33" s="97">
        <f t="shared" si="17"/>
        <v>490025</v>
      </c>
      <c r="L33" s="96">
        <f t="shared" si="17"/>
        <v>230000</v>
      </c>
      <c r="M33" s="97">
        <f t="shared" si="17"/>
        <v>67834</v>
      </c>
      <c r="N33" s="96">
        <f t="shared" si="17"/>
        <v>148000</v>
      </c>
      <c r="O33" s="97">
        <f t="shared" si="17"/>
        <v>278438</v>
      </c>
      <c r="P33" s="96">
        <f>$H33      +$J33      +$L33      +$N33</f>
        <v>817000</v>
      </c>
      <c r="Q33" s="97">
        <f>$I33      +$K33      +$M33      +$O33</f>
        <v>1103001</v>
      </c>
      <c r="R33" s="52">
        <f>IF(($L33      =0),0,((($N33      -$L33      )/$L33      )*100))</f>
        <v>-35.652173913043477</v>
      </c>
      <c r="S33" s="53">
        <f>IF(($M33      =0),0,((($O33      -$M33      )/$M33      )*100))</f>
        <v>310.46967597370048</v>
      </c>
      <c r="T33" s="52">
        <f>IF($E33   =0,0,($P33   /$E33   )*100)</f>
        <v>74.070716228467816</v>
      </c>
      <c r="U33" s="54">
        <f>IF($E33   =0,0,($Q33   /$E33   )*100)</f>
        <v>100.00009066183138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>
        <v>-10000000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>
        <v>1388000</v>
      </c>
      <c r="K51" s="94">
        <v>1389160</v>
      </c>
      <c r="L51" s="93">
        <v>1805000</v>
      </c>
      <c r="M51" s="94"/>
      <c r="N51" s="93">
        <v>882000</v>
      </c>
      <c r="O51" s="94">
        <v>941118</v>
      </c>
      <c r="P51" s="93">
        <f t="shared" si="27"/>
        <v>4075000</v>
      </c>
      <c r="Q51" s="94">
        <f t="shared" si="28"/>
        <v>2330278</v>
      </c>
      <c r="R51" s="48">
        <f t="shared" si="29"/>
        <v>-51.135734072022167</v>
      </c>
      <c r="S51" s="49">
        <f t="shared" si="30"/>
        <v>0</v>
      </c>
      <c r="T51" s="48">
        <f t="shared" si="31"/>
        <v>40.75</v>
      </c>
      <c r="U51" s="50">
        <f t="shared" si="32"/>
        <v>23.302780000000002</v>
      </c>
      <c r="V51" s="93">
        <v>7768000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-10000000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1388000</v>
      </c>
      <c r="K53" s="97">
        <f t="shared" si="33"/>
        <v>1389160</v>
      </c>
      <c r="L53" s="96">
        <f t="shared" si="33"/>
        <v>1805000</v>
      </c>
      <c r="M53" s="97">
        <f t="shared" si="33"/>
        <v>0</v>
      </c>
      <c r="N53" s="96">
        <f t="shared" si="33"/>
        <v>882000</v>
      </c>
      <c r="O53" s="97">
        <f t="shared" si="33"/>
        <v>941118</v>
      </c>
      <c r="P53" s="96">
        <f t="shared" si="27"/>
        <v>4075000</v>
      </c>
      <c r="Q53" s="97">
        <f t="shared" si="28"/>
        <v>2330278</v>
      </c>
      <c r="R53" s="52">
        <f t="shared" si="29"/>
        <v>-51.135734072022167</v>
      </c>
      <c r="S53" s="53">
        <f t="shared" si="30"/>
        <v>0</v>
      </c>
      <c r="T53" s="52">
        <f>IF((+$E43+$E45+$E47+$E48+$E51) =0,0,(P53   /(+$E43+$E45+$E47+$E48+$E51) )*100)</f>
        <v>40.75</v>
      </c>
      <c r="U53" s="54">
        <f>IF((+$E43+$E45+$E47+$E48+$E51) =0,0,(Q53   /(+$E43+$E45+$E47+$E48+$E51) )*100)</f>
        <v>23.302780000000002</v>
      </c>
      <c r="V53" s="96">
        <f>SUM(V42:V52)</f>
        <v>7768000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24203000</v>
      </c>
      <c r="C67" s="104">
        <f>SUM(C9:C14,C17:C23,C26:C29,C32,C35:C39,C42:C52,C55:C58,C61:C65)</f>
        <v>-10000000</v>
      </c>
      <c r="D67" s="104"/>
      <c r="E67" s="104">
        <f t="shared" si="35"/>
        <v>14203000</v>
      </c>
      <c r="F67" s="105">
        <f t="shared" ref="F67:O67" si="43">SUM(F9:F14,F17:F23,F26:F29,F32,F35:F39,F42:F52,F55:F58,F61:F65)</f>
        <v>14203000</v>
      </c>
      <c r="G67" s="106">
        <f t="shared" si="43"/>
        <v>14203000</v>
      </c>
      <c r="H67" s="105">
        <f t="shared" si="43"/>
        <v>1299000</v>
      </c>
      <c r="I67" s="106">
        <f t="shared" si="43"/>
        <v>1381393</v>
      </c>
      <c r="J67" s="105">
        <f t="shared" si="43"/>
        <v>2355000</v>
      </c>
      <c r="K67" s="106">
        <f t="shared" si="43"/>
        <v>2591869</v>
      </c>
      <c r="L67" s="105">
        <f t="shared" si="43"/>
        <v>2156000</v>
      </c>
      <c r="M67" s="106">
        <f t="shared" si="43"/>
        <v>110258</v>
      </c>
      <c r="N67" s="105">
        <f t="shared" si="43"/>
        <v>1200000</v>
      </c>
      <c r="O67" s="106">
        <f t="shared" si="43"/>
        <v>2449760</v>
      </c>
      <c r="P67" s="105">
        <f t="shared" si="36"/>
        <v>7010000</v>
      </c>
      <c r="Q67" s="106">
        <f t="shared" si="37"/>
        <v>6533280</v>
      </c>
      <c r="R67" s="61">
        <f t="shared" si="38"/>
        <v>-44.341372912801482</v>
      </c>
      <c r="S67" s="62">
        <f t="shared" si="39"/>
        <v>2121.843312956883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49.355769907765968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45.999295923396467</v>
      </c>
      <c r="V67" s="105">
        <f>SUM(V9:V14,V17:V23,V26:V29,V32,V35:V39,V42:V52,V55:V58,V61:V65)</f>
        <v>7768000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16599000</v>
      </c>
      <c r="C69" s="92">
        <v>-6327000</v>
      </c>
      <c r="D69" s="92"/>
      <c r="E69" s="92">
        <f>$B69      +$C69      +$D69</f>
        <v>10272000</v>
      </c>
      <c r="F69" s="93">
        <v>10272000</v>
      </c>
      <c r="G69" s="94">
        <v>10272000</v>
      </c>
      <c r="H69" s="93"/>
      <c r="I69" s="94"/>
      <c r="J69" s="93">
        <v>1510000</v>
      </c>
      <c r="K69" s="94">
        <v>1463969</v>
      </c>
      <c r="L69" s="93">
        <v>1286000</v>
      </c>
      <c r="M69" s="94">
        <v>2722950</v>
      </c>
      <c r="N69" s="93">
        <v>4270000</v>
      </c>
      <c r="O69" s="94">
        <v>4842908</v>
      </c>
      <c r="P69" s="93">
        <f>$H69      +$J69      +$L69      +$N69</f>
        <v>7066000</v>
      </c>
      <c r="Q69" s="94">
        <f>$I69      +$K69      +$M69      +$O69</f>
        <v>9029827</v>
      </c>
      <c r="R69" s="48">
        <f>IF(($L69      =0),0,((($N69      -$L69      )/$L69      )*100))</f>
        <v>232.03732503888025</v>
      </c>
      <c r="S69" s="49">
        <f>IF(($M69      =0),0,((($O69      -$M69      )/$M69      )*100))</f>
        <v>77.855193815530953</v>
      </c>
      <c r="T69" s="48">
        <f>IF(($E69      =0),0,(($P69      /$E69      )*100))</f>
        <v>68.78894080996885</v>
      </c>
      <c r="U69" s="50">
        <f>IF(($E69      =0),0,(($Q69      /$E69      )*100))</f>
        <v>87.907194314641742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16599000</v>
      </c>
      <c r="C71" s="101">
        <f>SUM(C69:C70)</f>
        <v>-6327000</v>
      </c>
      <c r="D71" s="101"/>
      <c r="E71" s="101">
        <f>$B71      +$C71      +$D71</f>
        <v>10272000</v>
      </c>
      <c r="F71" s="102">
        <f t="shared" ref="F71:O71" si="44">SUM(F69:F70)</f>
        <v>10272000</v>
      </c>
      <c r="G71" s="103">
        <f t="shared" si="44"/>
        <v>10272000</v>
      </c>
      <c r="H71" s="102">
        <f t="shared" si="44"/>
        <v>0</v>
      </c>
      <c r="I71" s="103">
        <f t="shared" si="44"/>
        <v>0</v>
      </c>
      <c r="J71" s="102">
        <f t="shared" si="44"/>
        <v>1510000</v>
      </c>
      <c r="K71" s="103">
        <f t="shared" si="44"/>
        <v>1463969</v>
      </c>
      <c r="L71" s="102">
        <f t="shared" si="44"/>
        <v>1286000</v>
      </c>
      <c r="M71" s="103">
        <f t="shared" si="44"/>
        <v>2722950</v>
      </c>
      <c r="N71" s="102">
        <f t="shared" si="44"/>
        <v>4270000</v>
      </c>
      <c r="O71" s="103">
        <f t="shared" si="44"/>
        <v>4842908</v>
      </c>
      <c r="P71" s="102">
        <f>$H71      +$J71      +$L71      +$N71</f>
        <v>7066000</v>
      </c>
      <c r="Q71" s="103">
        <f>$I71      +$K71      +$M71      +$O71</f>
        <v>9029827</v>
      </c>
      <c r="R71" s="57">
        <f>IF(($L71      =0),0,((($N71      -$L71      )/$L71      )*100))</f>
        <v>232.03732503888025</v>
      </c>
      <c r="S71" s="58">
        <f>IF(($M71      =0),0,((($O71      -$M71      )/$M71      )*100))</f>
        <v>77.855193815530953</v>
      </c>
      <c r="T71" s="57">
        <f>IF(($E69      =0),0,(($P69      /$E69      )*100))</f>
        <v>68.78894080996885</v>
      </c>
      <c r="U71" s="59">
        <f>IF($E69   =0,0,($Q69   /$E69 )*100)</f>
        <v>87.907194314641742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16599000</v>
      </c>
      <c r="C72" s="104">
        <f>SUM(C69:C70)</f>
        <v>-6327000</v>
      </c>
      <c r="D72" s="104"/>
      <c r="E72" s="104">
        <f>$B72      +$C72      +$D72</f>
        <v>10272000</v>
      </c>
      <c r="F72" s="105">
        <f t="shared" ref="F72:O72" si="45">SUM(F69:F70)</f>
        <v>10272000</v>
      </c>
      <c r="G72" s="106">
        <f t="shared" si="45"/>
        <v>10272000</v>
      </c>
      <c r="H72" s="105">
        <f t="shared" si="45"/>
        <v>0</v>
      </c>
      <c r="I72" s="106">
        <f t="shared" si="45"/>
        <v>0</v>
      </c>
      <c r="J72" s="105">
        <f t="shared" si="45"/>
        <v>1510000</v>
      </c>
      <c r="K72" s="106">
        <f t="shared" si="45"/>
        <v>1463969</v>
      </c>
      <c r="L72" s="105">
        <f t="shared" si="45"/>
        <v>1286000</v>
      </c>
      <c r="M72" s="106">
        <f t="shared" si="45"/>
        <v>2722950</v>
      </c>
      <c r="N72" s="105">
        <f t="shared" si="45"/>
        <v>4270000</v>
      </c>
      <c r="O72" s="106">
        <f t="shared" si="45"/>
        <v>4842908</v>
      </c>
      <c r="P72" s="105">
        <f>$H72      +$J72      +$L72      +$N72</f>
        <v>7066000</v>
      </c>
      <c r="Q72" s="106">
        <f>$I72      +$K72      +$M72      +$O72</f>
        <v>9029827</v>
      </c>
      <c r="R72" s="61">
        <f>IF(($L72      =0),0,((($N72      -$L72      )/$L72      )*100))</f>
        <v>232.03732503888025</v>
      </c>
      <c r="S72" s="62">
        <f>IF(($M72      =0),0,((($O72      -$M72      )/$M72      )*100))</f>
        <v>77.855193815530953</v>
      </c>
      <c r="T72" s="61">
        <f>IF(($E69      =0),0,(($P69      /$E69      )*100))</f>
        <v>68.78894080996885</v>
      </c>
      <c r="U72" s="65">
        <f>IF($E69   =0,0,($Q69   /$E69 )*100)</f>
        <v>87.907194314641742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40802000</v>
      </c>
      <c r="C73" s="104">
        <f>SUM(C9:C14,C17:C23,C26:C29,C32,C35:C39,C42:C52,C55:C58,C61:C65,C69:C70)</f>
        <v>-16327000</v>
      </c>
      <c r="D73" s="104"/>
      <c r="E73" s="104">
        <f>$B73      +$C73      +$D73</f>
        <v>24475000</v>
      </c>
      <c r="F73" s="105">
        <f t="shared" ref="F73:O73" si="46">SUM(F9:F14,F17:F23,F26:F29,F32,F35:F39,F42:F52,F55:F58,F61:F65,F69:F70)</f>
        <v>24475000</v>
      </c>
      <c r="G73" s="106">
        <f t="shared" si="46"/>
        <v>24475000</v>
      </c>
      <c r="H73" s="105">
        <f t="shared" si="46"/>
        <v>1299000</v>
      </c>
      <c r="I73" s="106">
        <f t="shared" si="46"/>
        <v>1381393</v>
      </c>
      <c r="J73" s="105">
        <f t="shared" si="46"/>
        <v>3865000</v>
      </c>
      <c r="K73" s="106">
        <f t="shared" si="46"/>
        <v>4055838</v>
      </c>
      <c r="L73" s="105">
        <f t="shared" si="46"/>
        <v>3442000</v>
      </c>
      <c r="M73" s="106">
        <f t="shared" si="46"/>
        <v>2833208</v>
      </c>
      <c r="N73" s="105">
        <f t="shared" si="46"/>
        <v>5470000</v>
      </c>
      <c r="O73" s="106">
        <f t="shared" si="46"/>
        <v>7292668</v>
      </c>
      <c r="P73" s="105">
        <f>$H73      +$J73      +$L73      +$N73</f>
        <v>14076000</v>
      </c>
      <c r="Q73" s="106">
        <f>$I73      +$K73      +$M73      +$O73</f>
        <v>15563107</v>
      </c>
      <c r="R73" s="61">
        <f>IF(($L73      =0),0,((($N73      -$L73      )/$L73      )*100))</f>
        <v>58.919233004067408</v>
      </c>
      <c r="S73" s="62">
        <f>IF(($M73      =0),0,((($O73      -$M73      )/$M73      )*100))</f>
        <v>157.39966850298319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57.511746680286002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63.587771195097041</v>
      </c>
      <c r="V73" s="105">
        <f>SUM(V9:V14,V17:V23,V26:V29,V32,V35:V39,V42:V52,V55:V58,V61:V65,V69:V70)</f>
        <v>7768000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jQM3kMNGc0ScS71Pt2eRJ0KU3hRsh4f6FPdl/AW7MDvVaSd/U4OdCbMAmKPF5iUxGYDjnbTUGYt9aFAlZlMDSQ==" saltValue="gIaUhAVJ9R0RL63c4CL06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1431000</v>
      </c>
      <c r="K10" s="94"/>
      <c r="L10" s="93">
        <v>170000</v>
      </c>
      <c r="M10" s="94"/>
      <c r="N10" s="93">
        <v>559000</v>
      </c>
      <c r="O10" s="94"/>
      <c r="P10" s="93">
        <f t="shared" ref="P10:P15" si="1">$H10      +$J10      +$L10      +$N10</f>
        <v>2160000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228.8235294117647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69.677419354838705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1431000</v>
      </c>
      <c r="K15" s="97">
        <f t="shared" si="7"/>
        <v>0</v>
      </c>
      <c r="L15" s="96">
        <f t="shared" si="7"/>
        <v>170000</v>
      </c>
      <c r="M15" s="97">
        <f t="shared" si="7"/>
        <v>0</v>
      </c>
      <c r="N15" s="96">
        <f t="shared" si="7"/>
        <v>559000</v>
      </c>
      <c r="O15" s="97">
        <f t="shared" si="7"/>
        <v>0</v>
      </c>
      <c r="P15" s="96">
        <f t="shared" si="1"/>
        <v>2160000</v>
      </c>
      <c r="Q15" s="97">
        <f t="shared" si="2"/>
        <v>0</v>
      </c>
      <c r="R15" s="52">
        <f t="shared" si="3"/>
        <v>228.8235294117647</v>
      </c>
      <c r="S15" s="53">
        <f t="shared" si="4"/>
        <v>0</v>
      </c>
      <c r="T15" s="52">
        <f>IF((SUM($E9:$E13))=0,0,(P15/(SUM($E9:$E13))*100))</f>
        <v>69.677419354838705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950000</v>
      </c>
      <c r="C32" s="92">
        <v>-285000</v>
      </c>
      <c r="D32" s="92"/>
      <c r="E32" s="92">
        <f>$B32      +$C32      +$D32</f>
        <v>665000</v>
      </c>
      <c r="F32" s="93">
        <v>665000</v>
      </c>
      <c r="G32" s="94">
        <v>665000</v>
      </c>
      <c r="H32" s="93">
        <v>41000</v>
      </c>
      <c r="I32" s="94"/>
      <c r="J32" s="93">
        <v>58000</v>
      </c>
      <c r="K32" s="94"/>
      <c r="L32" s="93">
        <v>283000</v>
      </c>
      <c r="M32" s="94"/>
      <c r="N32" s="93">
        <v>95000</v>
      </c>
      <c r="O32" s="94"/>
      <c r="P32" s="93">
        <f>$H32      +$J32      +$L32      +$N32</f>
        <v>477000</v>
      </c>
      <c r="Q32" s="94">
        <f>$I32      +$K32      +$M32      +$O32</f>
        <v>0</v>
      </c>
      <c r="R32" s="48">
        <f>IF(($L32      =0),0,((($N32      -$L32      )/$L32      )*100))</f>
        <v>-66.431095406360413</v>
      </c>
      <c r="S32" s="49">
        <f>IF(($M32      =0),0,((($O32      -$M32      )/$M32      )*100))</f>
        <v>0</v>
      </c>
      <c r="T32" s="48">
        <f>IF(($E32      =0),0,(($P32      /$E32      )*100))</f>
        <v>71.729323308270679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950000</v>
      </c>
      <c r="C33" s="95">
        <f>C32</f>
        <v>-285000</v>
      </c>
      <c r="D33" s="95"/>
      <c r="E33" s="95">
        <f>$B33      +$C33      +$D33</f>
        <v>665000</v>
      </c>
      <c r="F33" s="96">
        <f t="shared" ref="F33:O33" si="17">F32</f>
        <v>665000</v>
      </c>
      <c r="G33" s="97">
        <f t="shared" si="17"/>
        <v>665000</v>
      </c>
      <c r="H33" s="96">
        <f t="shared" si="17"/>
        <v>41000</v>
      </c>
      <c r="I33" s="97">
        <f t="shared" si="17"/>
        <v>0</v>
      </c>
      <c r="J33" s="96">
        <f t="shared" si="17"/>
        <v>58000</v>
      </c>
      <c r="K33" s="97">
        <f t="shared" si="17"/>
        <v>0</v>
      </c>
      <c r="L33" s="96">
        <f t="shared" si="17"/>
        <v>283000</v>
      </c>
      <c r="M33" s="97">
        <f t="shared" si="17"/>
        <v>0</v>
      </c>
      <c r="N33" s="96">
        <f t="shared" si="17"/>
        <v>95000</v>
      </c>
      <c r="O33" s="97">
        <f t="shared" si="17"/>
        <v>0</v>
      </c>
      <c r="P33" s="96">
        <f>$H33      +$J33      +$L33      +$N33</f>
        <v>477000</v>
      </c>
      <c r="Q33" s="97">
        <f>$I33      +$K33      +$M33      +$O33</f>
        <v>0</v>
      </c>
      <c r="R33" s="52">
        <f>IF(($L33      =0),0,((($N33      -$L33      )/$L33      )*100))</f>
        <v>-66.431095406360413</v>
      </c>
      <c r="S33" s="53">
        <f>IF(($M33      =0),0,((($O33      -$M33      )/$M33      )*100))</f>
        <v>0</v>
      </c>
      <c r="T33" s="52">
        <f>IF($E33   =0,0,($P33   /$E33   )*100)</f>
        <v>71.729323308270679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4540000</v>
      </c>
      <c r="C51" s="92">
        <v>-4540000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8540000</v>
      </c>
      <c r="C52" s="92">
        <v>-8540000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13080000</v>
      </c>
      <c r="C53" s="95">
        <f>SUM(C42:C52)</f>
        <v>-13080000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17130000</v>
      </c>
      <c r="C67" s="104">
        <f>SUM(C9:C14,C17:C23,C26:C29,C32,C35:C39,C42:C52,C55:C58,C61:C65)</f>
        <v>-13365000</v>
      </c>
      <c r="D67" s="104"/>
      <c r="E67" s="104">
        <f t="shared" si="35"/>
        <v>3765000</v>
      </c>
      <c r="F67" s="105">
        <f t="shared" ref="F67:O67" si="43">SUM(F9:F14,F17:F23,F26:F29,F32,F35:F39,F42:F52,F55:F58,F61:F65)</f>
        <v>3765000</v>
      </c>
      <c r="G67" s="106">
        <f t="shared" si="43"/>
        <v>3765000</v>
      </c>
      <c r="H67" s="105">
        <f t="shared" si="43"/>
        <v>41000</v>
      </c>
      <c r="I67" s="106">
        <f t="shared" si="43"/>
        <v>0</v>
      </c>
      <c r="J67" s="105">
        <f t="shared" si="43"/>
        <v>1489000</v>
      </c>
      <c r="K67" s="106">
        <f t="shared" si="43"/>
        <v>0</v>
      </c>
      <c r="L67" s="105">
        <f t="shared" si="43"/>
        <v>453000</v>
      </c>
      <c r="M67" s="106">
        <f t="shared" si="43"/>
        <v>0</v>
      </c>
      <c r="N67" s="105">
        <f t="shared" si="43"/>
        <v>654000</v>
      </c>
      <c r="O67" s="106">
        <f t="shared" si="43"/>
        <v>0</v>
      </c>
      <c r="P67" s="105">
        <f t="shared" si="36"/>
        <v>2637000</v>
      </c>
      <c r="Q67" s="106">
        <f t="shared" si="37"/>
        <v>0</v>
      </c>
      <c r="R67" s="61">
        <f t="shared" si="38"/>
        <v>44.370860927152314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70.039840637450197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8086000</v>
      </c>
      <c r="C69" s="92">
        <v>-541000</v>
      </c>
      <c r="D69" s="92"/>
      <c r="E69" s="92">
        <f>$B69      +$C69      +$D69</f>
        <v>7545000</v>
      </c>
      <c r="F69" s="93">
        <v>7545000</v>
      </c>
      <c r="G69" s="94">
        <v>7545000</v>
      </c>
      <c r="H69" s="93"/>
      <c r="I69" s="94"/>
      <c r="J69" s="93">
        <v>3194000</v>
      </c>
      <c r="K69" s="94"/>
      <c r="L69" s="93">
        <v>663000</v>
      </c>
      <c r="M69" s="94"/>
      <c r="N69" s="93">
        <v>2708000</v>
      </c>
      <c r="O69" s="94"/>
      <c r="P69" s="93">
        <f>$H69      +$J69      +$L69      +$N69</f>
        <v>6565000</v>
      </c>
      <c r="Q69" s="94">
        <f>$I69      +$K69      +$M69      +$O69</f>
        <v>0</v>
      </c>
      <c r="R69" s="48">
        <f>IF(($L69      =0),0,((($N69      -$L69      )/$L69      )*100))</f>
        <v>308.44645550527906</v>
      </c>
      <c r="S69" s="49">
        <f>IF(($M69      =0),0,((($O69      -$M69      )/$M69      )*100))</f>
        <v>0</v>
      </c>
      <c r="T69" s="48">
        <f>IF(($E69      =0),0,(($P69      /$E69      )*100))</f>
        <v>87.011265738899937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8086000</v>
      </c>
      <c r="C71" s="101">
        <f>SUM(C69:C70)</f>
        <v>-541000</v>
      </c>
      <c r="D71" s="101"/>
      <c r="E71" s="101">
        <f>$B71      +$C71      +$D71</f>
        <v>7545000</v>
      </c>
      <c r="F71" s="102">
        <f t="shared" ref="F71:O71" si="44">SUM(F69:F70)</f>
        <v>7545000</v>
      </c>
      <c r="G71" s="103">
        <f t="shared" si="44"/>
        <v>7545000</v>
      </c>
      <c r="H71" s="102">
        <f t="shared" si="44"/>
        <v>0</v>
      </c>
      <c r="I71" s="103">
        <f t="shared" si="44"/>
        <v>0</v>
      </c>
      <c r="J71" s="102">
        <f t="shared" si="44"/>
        <v>3194000</v>
      </c>
      <c r="K71" s="103">
        <f t="shared" si="44"/>
        <v>0</v>
      </c>
      <c r="L71" s="102">
        <f t="shared" si="44"/>
        <v>663000</v>
      </c>
      <c r="M71" s="103">
        <f t="shared" si="44"/>
        <v>0</v>
      </c>
      <c r="N71" s="102">
        <f t="shared" si="44"/>
        <v>2708000</v>
      </c>
      <c r="O71" s="103">
        <f t="shared" si="44"/>
        <v>0</v>
      </c>
      <c r="P71" s="102">
        <f>$H71      +$J71      +$L71      +$N71</f>
        <v>6565000</v>
      </c>
      <c r="Q71" s="103">
        <f>$I71      +$K71      +$M71      +$O71</f>
        <v>0</v>
      </c>
      <c r="R71" s="57">
        <f>IF(($L71      =0),0,((($N71      -$L71      )/$L71      )*100))</f>
        <v>308.44645550527906</v>
      </c>
      <c r="S71" s="58">
        <f>IF(($M71      =0),0,((($O71      -$M71      )/$M71      )*100))</f>
        <v>0</v>
      </c>
      <c r="T71" s="57">
        <f>IF(($E69      =0),0,(($P69      /$E69      )*100))</f>
        <v>87.011265738899937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8086000</v>
      </c>
      <c r="C72" s="104">
        <f>SUM(C69:C70)</f>
        <v>-541000</v>
      </c>
      <c r="D72" s="104"/>
      <c r="E72" s="104">
        <f>$B72      +$C72      +$D72</f>
        <v>7545000</v>
      </c>
      <c r="F72" s="105">
        <f t="shared" ref="F72:O72" si="45">SUM(F69:F70)</f>
        <v>7545000</v>
      </c>
      <c r="G72" s="106">
        <f t="shared" si="45"/>
        <v>7545000</v>
      </c>
      <c r="H72" s="105">
        <f t="shared" si="45"/>
        <v>0</v>
      </c>
      <c r="I72" s="106">
        <f t="shared" si="45"/>
        <v>0</v>
      </c>
      <c r="J72" s="105">
        <f t="shared" si="45"/>
        <v>3194000</v>
      </c>
      <c r="K72" s="106">
        <f t="shared" si="45"/>
        <v>0</v>
      </c>
      <c r="L72" s="105">
        <f t="shared" si="45"/>
        <v>663000</v>
      </c>
      <c r="M72" s="106">
        <f t="shared" si="45"/>
        <v>0</v>
      </c>
      <c r="N72" s="105">
        <f t="shared" si="45"/>
        <v>2708000</v>
      </c>
      <c r="O72" s="106">
        <f t="shared" si="45"/>
        <v>0</v>
      </c>
      <c r="P72" s="105">
        <f>$H72      +$J72      +$L72      +$N72</f>
        <v>6565000</v>
      </c>
      <c r="Q72" s="106">
        <f>$I72      +$K72      +$M72      +$O72</f>
        <v>0</v>
      </c>
      <c r="R72" s="61">
        <f>IF(($L72      =0),0,((($N72      -$L72      )/$L72      )*100))</f>
        <v>308.44645550527906</v>
      </c>
      <c r="S72" s="62">
        <f>IF(($M72      =0),0,((($O72      -$M72      )/$M72      )*100))</f>
        <v>0</v>
      </c>
      <c r="T72" s="61">
        <f>IF(($E69      =0),0,(($P69      /$E69      )*100))</f>
        <v>87.011265738899937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25216000</v>
      </c>
      <c r="C73" s="104">
        <f>SUM(C9:C14,C17:C23,C26:C29,C32,C35:C39,C42:C52,C55:C58,C61:C65,C69:C70)</f>
        <v>-13906000</v>
      </c>
      <c r="D73" s="104"/>
      <c r="E73" s="104">
        <f>$B73      +$C73      +$D73</f>
        <v>11310000</v>
      </c>
      <c r="F73" s="105">
        <f t="shared" ref="F73:O73" si="46">SUM(F9:F14,F17:F23,F26:F29,F32,F35:F39,F42:F52,F55:F58,F61:F65,F69:F70)</f>
        <v>11310000</v>
      </c>
      <c r="G73" s="106">
        <f t="shared" si="46"/>
        <v>11310000</v>
      </c>
      <c r="H73" s="105">
        <f t="shared" si="46"/>
        <v>41000</v>
      </c>
      <c r="I73" s="106">
        <f t="shared" si="46"/>
        <v>0</v>
      </c>
      <c r="J73" s="105">
        <f t="shared" si="46"/>
        <v>4683000</v>
      </c>
      <c r="K73" s="106">
        <f t="shared" si="46"/>
        <v>0</v>
      </c>
      <c r="L73" s="105">
        <f t="shared" si="46"/>
        <v>1116000</v>
      </c>
      <c r="M73" s="106">
        <f t="shared" si="46"/>
        <v>0</v>
      </c>
      <c r="N73" s="105">
        <f t="shared" si="46"/>
        <v>3362000</v>
      </c>
      <c r="O73" s="106">
        <f t="shared" si="46"/>
        <v>0</v>
      </c>
      <c r="P73" s="105">
        <f>$H73      +$J73      +$L73      +$N73</f>
        <v>9202000</v>
      </c>
      <c r="Q73" s="106">
        <f>$I73      +$K73      +$M73      +$O73</f>
        <v>0</v>
      </c>
      <c r="R73" s="61">
        <f>IF(($L73      =0),0,((($N73      -$L73      )/$L73      )*100))</f>
        <v>201.25448028673833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81.36162687886825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oz0ut5qi95oJO0r2raNpsENlPCKZwn3YfBb134g4TO5VyuYKu2vLxy5j5u6cYjuq003ax5sURdBWydCSFxzNg==" saltValue="uOSsO3yQ5xW0PawyQk6x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1920000</v>
      </c>
      <c r="C10" s="92"/>
      <c r="D10" s="92"/>
      <c r="E10" s="92">
        <f t="shared" ref="E10:E15" si="0">$B10      +$C10      +$D10</f>
        <v>1920000</v>
      </c>
      <c r="F10" s="93">
        <v>1920000</v>
      </c>
      <c r="G10" s="94">
        <v>1920000</v>
      </c>
      <c r="H10" s="93">
        <v>266000</v>
      </c>
      <c r="I10" s="94"/>
      <c r="J10" s="93">
        <v>289000</v>
      </c>
      <c r="K10" s="94"/>
      <c r="L10" s="93">
        <v>641000</v>
      </c>
      <c r="M10" s="94"/>
      <c r="N10" s="93">
        <v>425000</v>
      </c>
      <c r="O10" s="94"/>
      <c r="P10" s="93">
        <f t="shared" ref="P10:P15" si="1">$H10      +$J10      +$L10      +$N10</f>
        <v>1621000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-33.697347893915754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84.427083333333329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1920000</v>
      </c>
      <c r="C15" s="95">
        <f>SUM(C9:C14)</f>
        <v>0</v>
      </c>
      <c r="D15" s="95"/>
      <c r="E15" s="95">
        <f t="shared" si="0"/>
        <v>1920000</v>
      </c>
      <c r="F15" s="96">
        <f t="shared" ref="F15:O15" si="7">SUM(F9:F14)</f>
        <v>1920000</v>
      </c>
      <c r="G15" s="97">
        <f t="shared" si="7"/>
        <v>1920000</v>
      </c>
      <c r="H15" s="96">
        <f t="shared" si="7"/>
        <v>266000</v>
      </c>
      <c r="I15" s="97">
        <f t="shared" si="7"/>
        <v>0</v>
      </c>
      <c r="J15" s="96">
        <f t="shared" si="7"/>
        <v>289000</v>
      </c>
      <c r="K15" s="97">
        <f t="shared" si="7"/>
        <v>0</v>
      </c>
      <c r="L15" s="96">
        <f t="shared" si="7"/>
        <v>641000</v>
      </c>
      <c r="M15" s="97">
        <f t="shared" si="7"/>
        <v>0</v>
      </c>
      <c r="N15" s="96">
        <f t="shared" si="7"/>
        <v>425000</v>
      </c>
      <c r="O15" s="97">
        <f t="shared" si="7"/>
        <v>0</v>
      </c>
      <c r="P15" s="96">
        <f t="shared" si="1"/>
        <v>1621000</v>
      </c>
      <c r="Q15" s="97">
        <f t="shared" si="2"/>
        <v>0</v>
      </c>
      <c r="R15" s="52">
        <f t="shared" si="3"/>
        <v>-33.697347893915754</v>
      </c>
      <c r="S15" s="53">
        <f t="shared" si="4"/>
        <v>0</v>
      </c>
      <c r="T15" s="52">
        <f>IF((SUM($E9:$E13))=0,0,(P15/(SUM($E9:$E13))*100))</f>
        <v>84.427083333333329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1364000</v>
      </c>
      <c r="C32" s="92"/>
      <c r="D32" s="92"/>
      <c r="E32" s="92">
        <f>$B32      +$C32      +$D32</f>
        <v>1364000</v>
      </c>
      <c r="F32" s="93">
        <v>1364000</v>
      </c>
      <c r="G32" s="94">
        <v>1364000</v>
      </c>
      <c r="H32" s="93">
        <v>931000</v>
      </c>
      <c r="I32" s="94"/>
      <c r="J32" s="93">
        <v>24000</v>
      </c>
      <c r="K32" s="94"/>
      <c r="L32" s="93"/>
      <c r="M32" s="94"/>
      <c r="N32" s="93"/>
      <c r="O32" s="94"/>
      <c r="P32" s="93">
        <f>$H32      +$J32      +$L32      +$N32</f>
        <v>955000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70.014662756598241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1364000</v>
      </c>
      <c r="C33" s="95">
        <f>C32</f>
        <v>0</v>
      </c>
      <c r="D33" s="95"/>
      <c r="E33" s="95">
        <f>$B33      +$C33      +$D33</f>
        <v>1364000</v>
      </c>
      <c r="F33" s="96">
        <f t="shared" ref="F33:O33" si="17">F32</f>
        <v>1364000</v>
      </c>
      <c r="G33" s="97">
        <f t="shared" si="17"/>
        <v>1364000</v>
      </c>
      <c r="H33" s="96">
        <f t="shared" si="17"/>
        <v>931000</v>
      </c>
      <c r="I33" s="97">
        <f t="shared" si="17"/>
        <v>0</v>
      </c>
      <c r="J33" s="96">
        <f t="shared" si="17"/>
        <v>24000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955000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70.014662756598241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397000</v>
      </c>
      <c r="C36" s="92">
        <v>119000</v>
      </c>
      <c r="D36" s="92"/>
      <c r="E36" s="92">
        <f t="shared" si="18"/>
        <v>516000</v>
      </c>
      <c r="F36" s="93">
        <v>516000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1174000</v>
      </c>
      <c r="K38" s="94"/>
      <c r="L38" s="93">
        <v>1926000</v>
      </c>
      <c r="M38" s="94"/>
      <c r="N38" s="93">
        <v>900000</v>
      </c>
      <c r="O38" s="94"/>
      <c r="P38" s="93">
        <f t="shared" si="19"/>
        <v>4000000</v>
      </c>
      <c r="Q38" s="94">
        <f t="shared" si="20"/>
        <v>0</v>
      </c>
      <c r="R38" s="48">
        <f t="shared" si="21"/>
        <v>-53.271028037383175</v>
      </c>
      <c r="S38" s="49">
        <f t="shared" si="22"/>
        <v>0</v>
      </c>
      <c r="T38" s="48">
        <f t="shared" si="23"/>
        <v>100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4397000</v>
      </c>
      <c r="C40" s="95">
        <f>SUM(C35:C39)</f>
        <v>119000</v>
      </c>
      <c r="D40" s="95"/>
      <c r="E40" s="95">
        <f t="shared" si="18"/>
        <v>4516000</v>
      </c>
      <c r="F40" s="96">
        <f t="shared" ref="F40:O40" si="25">SUM(F35:F39)</f>
        <v>4516000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1174000</v>
      </c>
      <c r="K40" s="97">
        <f t="shared" si="25"/>
        <v>0</v>
      </c>
      <c r="L40" s="96">
        <f t="shared" si="25"/>
        <v>1926000</v>
      </c>
      <c r="M40" s="97">
        <f t="shared" si="25"/>
        <v>0</v>
      </c>
      <c r="N40" s="96">
        <f t="shared" si="25"/>
        <v>900000</v>
      </c>
      <c r="O40" s="97">
        <f t="shared" si="25"/>
        <v>0</v>
      </c>
      <c r="P40" s="96">
        <f t="shared" si="19"/>
        <v>4000000</v>
      </c>
      <c r="Q40" s="97">
        <f t="shared" si="20"/>
        <v>0</v>
      </c>
      <c r="R40" s="52">
        <f t="shared" si="21"/>
        <v>-53.271028037383175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110000000</v>
      </c>
      <c r="C43" s="92"/>
      <c r="D43" s="92"/>
      <c r="E43" s="92">
        <f t="shared" si="26"/>
        <v>110000000</v>
      </c>
      <c r="F43" s="93">
        <v>110000000</v>
      </c>
      <c r="G43" s="94">
        <v>110000000</v>
      </c>
      <c r="H43" s="93">
        <v>4673000</v>
      </c>
      <c r="I43" s="94"/>
      <c r="J43" s="93">
        <v>27364000</v>
      </c>
      <c r="K43" s="94"/>
      <c r="L43" s="93">
        <v>53315000</v>
      </c>
      <c r="M43" s="94"/>
      <c r="N43" s="93">
        <v>24648000</v>
      </c>
      <c r="O43" s="94"/>
      <c r="P43" s="93">
        <f t="shared" si="27"/>
        <v>110000000</v>
      </c>
      <c r="Q43" s="94">
        <f t="shared" si="28"/>
        <v>0</v>
      </c>
      <c r="R43" s="48">
        <f t="shared" si="29"/>
        <v>-53.76910813092001</v>
      </c>
      <c r="S43" s="49">
        <f t="shared" si="30"/>
        <v>0</v>
      </c>
      <c r="T43" s="48">
        <f t="shared" si="31"/>
        <v>100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27000000</v>
      </c>
      <c r="C51" s="92"/>
      <c r="D51" s="92"/>
      <c r="E51" s="92">
        <f t="shared" si="26"/>
        <v>27000000</v>
      </c>
      <c r="F51" s="93">
        <v>27000000</v>
      </c>
      <c r="G51" s="94">
        <v>27000000</v>
      </c>
      <c r="H51" s="93">
        <v>7550000</v>
      </c>
      <c r="I51" s="94"/>
      <c r="J51" s="93">
        <v>9233000</v>
      </c>
      <c r="K51" s="94"/>
      <c r="L51" s="93">
        <v>10217000</v>
      </c>
      <c r="M51" s="94"/>
      <c r="N51" s="93"/>
      <c r="O51" s="94"/>
      <c r="P51" s="93">
        <f t="shared" si="27"/>
        <v>27000000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137000000</v>
      </c>
      <c r="C53" s="95">
        <f>SUM(C42:C52)</f>
        <v>0</v>
      </c>
      <c r="D53" s="95"/>
      <c r="E53" s="95">
        <f t="shared" si="26"/>
        <v>137000000</v>
      </c>
      <c r="F53" s="96">
        <f t="shared" ref="F53:O53" si="33">SUM(F42:F52)</f>
        <v>137000000</v>
      </c>
      <c r="G53" s="97">
        <f t="shared" si="33"/>
        <v>137000000</v>
      </c>
      <c r="H53" s="96">
        <f t="shared" si="33"/>
        <v>12223000</v>
      </c>
      <c r="I53" s="97">
        <f t="shared" si="33"/>
        <v>0</v>
      </c>
      <c r="J53" s="96">
        <f t="shared" si="33"/>
        <v>36597000</v>
      </c>
      <c r="K53" s="97">
        <f t="shared" si="33"/>
        <v>0</v>
      </c>
      <c r="L53" s="96">
        <f t="shared" si="33"/>
        <v>63532000</v>
      </c>
      <c r="M53" s="97">
        <f t="shared" si="33"/>
        <v>0</v>
      </c>
      <c r="N53" s="96">
        <f t="shared" si="33"/>
        <v>24648000</v>
      </c>
      <c r="O53" s="97">
        <f t="shared" si="33"/>
        <v>0</v>
      </c>
      <c r="P53" s="96">
        <f t="shared" si="27"/>
        <v>137000000</v>
      </c>
      <c r="Q53" s="97">
        <f t="shared" si="28"/>
        <v>0</v>
      </c>
      <c r="R53" s="52">
        <f t="shared" si="29"/>
        <v>-61.20380280803375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144681000</v>
      </c>
      <c r="C67" s="104">
        <f>SUM(C9:C14,C17:C23,C26:C29,C32,C35:C39,C42:C52,C55:C58,C61:C65)</f>
        <v>119000</v>
      </c>
      <c r="D67" s="104"/>
      <c r="E67" s="104">
        <f t="shared" si="35"/>
        <v>144800000</v>
      </c>
      <c r="F67" s="105">
        <f t="shared" ref="F67:O67" si="43">SUM(F9:F14,F17:F23,F26:F29,F32,F35:F39,F42:F52,F55:F58,F61:F65)</f>
        <v>144800000</v>
      </c>
      <c r="G67" s="106">
        <f t="shared" si="43"/>
        <v>144284000</v>
      </c>
      <c r="H67" s="105">
        <f t="shared" si="43"/>
        <v>13420000</v>
      </c>
      <c r="I67" s="106">
        <f t="shared" si="43"/>
        <v>0</v>
      </c>
      <c r="J67" s="105">
        <f t="shared" si="43"/>
        <v>38084000</v>
      </c>
      <c r="K67" s="106">
        <f t="shared" si="43"/>
        <v>0</v>
      </c>
      <c r="L67" s="105">
        <f t="shared" si="43"/>
        <v>66099000</v>
      </c>
      <c r="M67" s="106">
        <f t="shared" si="43"/>
        <v>0</v>
      </c>
      <c r="N67" s="105">
        <f t="shared" si="43"/>
        <v>25973000</v>
      </c>
      <c r="O67" s="106">
        <f t="shared" si="43"/>
        <v>0</v>
      </c>
      <c r="P67" s="105">
        <f t="shared" si="36"/>
        <v>143576000</v>
      </c>
      <c r="Q67" s="106">
        <f t="shared" si="37"/>
        <v>0</v>
      </c>
      <c r="R67" s="61">
        <f t="shared" si="38"/>
        <v>-60.70591083072361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99.509301100607132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10755000</v>
      </c>
      <c r="C69" s="92">
        <v>-719000</v>
      </c>
      <c r="D69" s="92"/>
      <c r="E69" s="92">
        <f>$B69      +$C69      +$D69</f>
        <v>10036000</v>
      </c>
      <c r="F69" s="93">
        <v>10036000</v>
      </c>
      <c r="G69" s="94">
        <v>10036000</v>
      </c>
      <c r="H69" s="93">
        <v>1231000</v>
      </c>
      <c r="I69" s="94"/>
      <c r="J69" s="93">
        <v>3153000</v>
      </c>
      <c r="K69" s="94"/>
      <c r="L69" s="93"/>
      <c r="M69" s="94"/>
      <c r="N69" s="93">
        <v>2799000</v>
      </c>
      <c r="O69" s="94"/>
      <c r="P69" s="93">
        <f>$H69      +$J69      +$L69      +$N69</f>
        <v>7183000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71.572339577520921</v>
      </c>
      <c r="U69" s="50">
        <f>IF(($E69      =0),0,(($Q69      /$E69      )*100))</f>
        <v>0</v>
      </c>
      <c r="V69" s="93">
        <v>5836000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10755000</v>
      </c>
      <c r="C71" s="101">
        <f>SUM(C69:C70)</f>
        <v>-719000</v>
      </c>
      <c r="D71" s="101"/>
      <c r="E71" s="101">
        <f>$B71      +$C71      +$D71</f>
        <v>10036000</v>
      </c>
      <c r="F71" s="102">
        <f t="shared" ref="F71:O71" si="44">SUM(F69:F70)</f>
        <v>10036000</v>
      </c>
      <c r="G71" s="103">
        <f t="shared" si="44"/>
        <v>10036000</v>
      </c>
      <c r="H71" s="102">
        <f t="shared" si="44"/>
        <v>1231000</v>
      </c>
      <c r="I71" s="103">
        <f t="shared" si="44"/>
        <v>0</v>
      </c>
      <c r="J71" s="102">
        <f t="shared" si="44"/>
        <v>3153000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2799000</v>
      </c>
      <c r="O71" s="103">
        <f t="shared" si="44"/>
        <v>0</v>
      </c>
      <c r="P71" s="102">
        <f>$H71      +$J71      +$L71      +$N71</f>
        <v>7183000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71.572339577520921</v>
      </c>
      <c r="U71" s="59">
        <f>IF($E69   =0,0,($Q69   /$E69 )*100)</f>
        <v>0</v>
      </c>
      <c r="V71" s="102">
        <f>SUM(V69:V70)</f>
        <v>5836000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10755000</v>
      </c>
      <c r="C72" s="104">
        <f>SUM(C69:C70)</f>
        <v>-719000</v>
      </c>
      <c r="D72" s="104"/>
      <c r="E72" s="104">
        <f>$B72      +$C72      +$D72</f>
        <v>10036000</v>
      </c>
      <c r="F72" s="105">
        <f t="shared" ref="F72:O72" si="45">SUM(F69:F70)</f>
        <v>10036000</v>
      </c>
      <c r="G72" s="106">
        <f t="shared" si="45"/>
        <v>10036000</v>
      </c>
      <c r="H72" s="105">
        <f t="shared" si="45"/>
        <v>1231000</v>
      </c>
      <c r="I72" s="106">
        <f t="shared" si="45"/>
        <v>0</v>
      </c>
      <c r="J72" s="105">
        <f t="shared" si="45"/>
        <v>3153000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2799000</v>
      </c>
      <c r="O72" s="106">
        <f t="shared" si="45"/>
        <v>0</v>
      </c>
      <c r="P72" s="105">
        <f>$H72      +$J72      +$L72      +$N72</f>
        <v>7183000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71.572339577520921</v>
      </c>
      <c r="U72" s="65">
        <f>IF($E69   =0,0,($Q69   /$E69 )*100)</f>
        <v>0</v>
      </c>
      <c r="V72" s="105">
        <f>SUM(V69:V70)</f>
        <v>5836000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155436000</v>
      </c>
      <c r="C73" s="104">
        <f>SUM(C9:C14,C17:C23,C26:C29,C32,C35:C39,C42:C52,C55:C58,C61:C65,C69:C70)</f>
        <v>-600000</v>
      </c>
      <c r="D73" s="104"/>
      <c r="E73" s="104">
        <f>$B73      +$C73      +$D73</f>
        <v>154836000</v>
      </c>
      <c r="F73" s="105">
        <f t="shared" ref="F73:O73" si="46">SUM(F9:F14,F17:F23,F26:F29,F32,F35:F39,F42:F52,F55:F58,F61:F65,F69:F70)</f>
        <v>154836000</v>
      </c>
      <c r="G73" s="106">
        <f t="shared" si="46"/>
        <v>154320000</v>
      </c>
      <c r="H73" s="105">
        <f t="shared" si="46"/>
        <v>14651000</v>
      </c>
      <c r="I73" s="106">
        <f t="shared" si="46"/>
        <v>0</v>
      </c>
      <c r="J73" s="105">
        <f t="shared" si="46"/>
        <v>41237000</v>
      </c>
      <c r="K73" s="106">
        <f t="shared" si="46"/>
        <v>0</v>
      </c>
      <c r="L73" s="105">
        <f t="shared" si="46"/>
        <v>66099000</v>
      </c>
      <c r="M73" s="106">
        <f t="shared" si="46"/>
        <v>0</v>
      </c>
      <c r="N73" s="105">
        <f t="shared" si="46"/>
        <v>28772000</v>
      </c>
      <c r="O73" s="106">
        <f t="shared" si="46"/>
        <v>0</v>
      </c>
      <c r="P73" s="105">
        <f>$H73      +$J73      +$L73      +$N73</f>
        <v>150759000</v>
      </c>
      <c r="Q73" s="106">
        <f>$I73      +$K73      +$M73      +$O73</f>
        <v>0</v>
      </c>
      <c r="R73" s="61">
        <f>IF(($L73      =0),0,((($N73      -$L73      )/$L73      )*100))</f>
        <v>-56.471353575697059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97.69245723172628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5836000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144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148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149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150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151</v>
      </c>
    </row>
    <row r="117" spans="1:23" x14ac:dyDescent="0.2">
      <c r="A117" s="29" t="s">
        <v>152</v>
      </c>
    </row>
    <row r="118" spans="1:23" x14ac:dyDescent="0.2">
      <c r="A118" s="29" t="s">
        <v>153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156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YCggJ3en2Xn7VLmFuYEjh4Sb2i0eH3U6tGX0Ib64Bnwk4aavI4w/IpbmMeiuNYT56L0GMyL4U7JNPinMCo4fw==" saltValue="1nhCXtyDpWjlHHZo+L6Q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09BF32-9F4F-4BBE-905B-E55DED26B595}"/>
</file>

<file path=customXml/itemProps2.xml><?xml version="1.0" encoding="utf-8"?>
<ds:datastoreItem xmlns:ds="http://schemas.openxmlformats.org/officeDocument/2006/customXml" ds:itemID="{DE993BE7-3833-4B37-970D-506B4DD1616F}"/>
</file>

<file path=customXml/itemProps3.xml><?xml version="1.0" encoding="utf-8"?>
<ds:datastoreItem xmlns:ds="http://schemas.openxmlformats.org/officeDocument/2006/customXml" ds:itemID="{7E786B74-28E9-4CE4-8E8D-066DF3B6BF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2024-08-13T05:30:03Z</dcterms:created>
  <dcterms:modified xsi:type="dcterms:W3CDTF">2024-08-13T05:40:17Z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