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865EA047-BF38-4A94-A70F-6ACAC1C48AC6}" xr6:coauthVersionLast="47" xr6:coauthVersionMax="47" xr10:uidLastSave="{00000000-0000-0000-0000-000000000000}"/>
  <workbookProtection workbookAlgorithmName="SHA-512" workbookHashValue="rsYBfIEU9tG6ohnBwQvyIGyt7+33Rm5fFheDCmUTtMEiMmld007BQm5D7B7JSxPIwrctSfAVFOKxfFX/L8Pz3w==" workbookSaltValue="5dVaUGF5JP871yBRWlPT/w==" workbookSpinCount="100000" lockStructure="1"/>
  <bookViews>
    <workbookView xWindow="28680" yWindow="-120" windowWidth="29040" windowHeight="1644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'FS184'!$A$1:$X$128</definedName>
    <definedName name="_xlnm.Print_Area" localSheetId="2">'GT421'!$A$1:$X$128</definedName>
    <definedName name="_xlnm.Print_Area" localSheetId="3">'GT481'!$A$1:$X$128</definedName>
    <definedName name="_xlnm.Print_Area" localSheetId="4">'KZN225'!$A$1:$X$128</definedName>
    <definedName name="_xlnm.Print_Area" localSheetId="5">'KZN252'!$A$1:$X$128</definedName>
    <definedName name="_xlnm.Print_Area" localSheetId="6">'KZN282'!$A$1:$X$128</definedName>
    <definedName name="_xlnm.Print_Area" localSheetId="7">'LIM354'!$A$1:$X$128</definedName>
    <definedName name="_xlnm.Print_Area" localSheetId="8">'MP307'!$A$1:$X$128</definedName>
    <definedName name="_xlnm.Print_Area" localSheetId="9">'MP312'!$A$1:$X$128</definedName>
    <definedName name="_xlnm.Print_Area" localSheetId="10">'MP313'!$A$1:$X$128</definedName>
    <definedName name="_xlnm.Print_Area" localSheetId="11">'MP326'!$A$1:$X$128</definedName>
    <definedName name="_xlnm.Print_Area" localSheetId="12">'NC091'!$A$1:$X$128</definedName>
    <definedName name="_xlnm.Print_Area" localSheetId="13">'NW372'!$A$1:$X$128</definedName>
    <definedName name="_xlnm.Print_Area" localSheetId="14">'NW373'!$A$1:$X$128</definedName>
    <definedName name="_xlnm.Print_Area" localSheetId="15">'NW403'!$A$1:$X$128</definedName>
    <definedName name="_xlnm.Print_Area" localSheetId="16">'NW405'!$A$1:$X$128</definedName>
    <definedName name="_xlnm.Print_Area" localSheetId="0">Summary!$A$1:$X$128</definedName>
    <definedName name="_xlnm.Print_Area" localSheetId="17">'WC023'!$A$1:$X$128</definedName>
    <definedName name="_xlnm.Print_Area" localSheetId="18">'WC024'!$A$1:$X$128</definedName>
    <definedName name="_xlnm.Print_Area" localSheetId="19">'WC044'!$A$1:$X$128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4" i="2" l="1"/>
  <c r="V114" i="2"/>
  <c r="Q114" i="2"/>
  <c r="P114" i="2"/>
  <c r="O114" i="2"/>
  <c r="N114" i="2"/>
  <c r="M114" i="2"/>
  <c r="S114" i="2" s="1"/>
  <c r="L114" i="2"/>
  <c r="R114" i="2" s="1"/>
  <c r="K114" i="2"/>
  <c r="J114" i="2"/>
  <c r="I114" i="2"/>
  <c r="H114" i="2"/>
  <c r="G114" i="2"/>
  <c r="F114" i="2"/>
  <c r="E114" i="2"/>
  <c r="U114" i="2" s="1"/>
  <c r="D114" i="2"/>
  <c r="C114" i="2"/>
  <c r="B114" i="2"/>
  <c r="Q113" i="2"/>
  <c r="P113" i="2"/>
  <c r="O113" i="2"/>
  <c r="N113" i="2"/>
  <c r="U112" i="2"/>
  <c r="T112" i="2"/>
  <c r="S112" i="2"/>
  <c r="R112" i="2"/>
  <c r="S111" i="2"/>
  <c r="R111" i="2"/>
  <c r="E111" i="2"/>
  <c r="U111" i="2" s="1"/>
  <c r="U110" i="2"/>
  <c r="S110" i="2"/>
  <c r="R110" i="2"/>
  <c r="E110" i="2"/>
  <c r="T110" i="2" s="1"/>
  <c r="S109" i="2"/>
  <c r="R109" i="2"/>
  <c r="E109" i="2"/>
  <c r="U109" i="2" s="1"/>
  <c r="S108" i="2"/>
  <c r="R108" i="2"/>
  <c r="E108" i="2"/>
  <c r="T108" i="2" s="1"/>
  <c r="T107" i="2"/>
  <c r="S107" i="2"/>
  <c r="R107" i="2"/>
  <c r="E107" i="2"/>
  <c r="U107" i="2" s="1"/>
  <c r="S106" i="2"/>
  <c r="R106" i="2"/>
  <c r="E106" i="2"/>
  <c r="U106" i="2" s="1"/>
  <c r="S105" i="2"/>
  <c r="R105" i="2"/>
  <c r="E105" i="2"/>
  <c r="T105" i="2" s="1"/>
  <c r="S104" i="2"/>
  <c r="R104" i="2"/>
  <c r="E104" i="2"/>
  <c r="T104" i="2" s="1"/>
  <c r="S103" i="2"/>
  <c r="R103" i="2"/>
  <c r="E103" i="2"/>
  <c r="U103" i="2" s="1"/>
  <c r="S102" i="2"/>
  <c r="R102" i="2"/>
  <c r="E102" i="2"/>
  <c r="T102" i="2" s="1"/>
  <c r="S101" i="2"/>
  <c r="R101" i="2"/>
  <c r="E101" i="2"/>
  <c r="U101" i="2" s="1"/>
  <c r="S100" i="2"/>
  <c r="R100" i="2"/>
  <c r="E100" i="2"/>
  <c r="T100" i="2" s="1"/>
  <c r="S99" i="2"/>
  <c r="R99" i="2"/>
  <c r="E99" i="2"/>
  <c r="T99" i="2" s="1"/>
  <c r="S98" i="2"/>
  <c r="R98" i="2"/>
  <c r="E98" i="2"/>
  <c r="U98" i="2" s="1"/>
  <c r="S97" i="2"/>
  <c r="R97" i="2"/>
  <c r="E97" i="2"/>
  <c r="T97" i="2" s="1"/>
  <c r="W96" i="2"/>
  <c r="W113" i="2" s="1"/>
  <c r="V96" i="2"/>
  <c r="V113" i="2" s="1"/>
  <c r="M96" i="2"/>
  <c r="M113" i="2" s="1"/>
  <c r="S113" i="2" s="1"/>
  <c r="L96" i="2"/>
  <c r="R96" i="2" s="1"/>
  <c r="K96" i="2"/>
  <c r="K113" i="2" s="1"/>
  <c r="J96" i="2"/>
  <c r="J113" i="2" s="1"/>
  <c r="I96" i="2"/>
  <c r="I113" i="2" s="1"/>
  <c r="H96" i="2"/>
  <c r="H113" i="2" s="1"/>
  <c r="G96" i="2"/>
  <c r="G113" i="2" s="1"/>
  <c r="F96" i="2"/>
  <c r="F113" i="2" s="1"/>
  <c r="D96" i="2"/>
  <c r="D113" i="2" s="1"/>
  <c r="C96" i="2"/>
  <c r="C113" i="2" s="1"/>
  <c r="B96" i="2"/>
  <c r="B113" i="2" s="1"/>
  <c r="W114" i="3"/>
  <c r="V114" i="3"/>
  <c r="Q114" i="3"/>
  <c r="P114" i="3"/>
  <c r="O114" i="3"/>
  <c r="N114" i="3"/>
  <c r="M114" i="3"/>
  <c r="S114" i="3" s="1"/>
  <c r="L114" i="3"/>
  <c r="R114" i="3" s="1"/>
  <c r="K114" i="3"/>
  <c r="J114" i="3"/>
  <c r="I114" i="3"/>
  <c r="H114" i="3"/>
  <c r="G114" i="3"/>
  <c r="F114" i="3"/>
  <c r="E114" i="3"/>
  <c r="T114" i="3" s="1"/>
  <c r="D114" i="3"/>
  <c r="C114" i="3"/>
  <c r="B114" i="3"/>
  <c r="Q113" i="3"/>
  <c r="P113" i="3"/>
  <c r="O113" i="3"/>
  <c r="N113" i="3"/>
  <c r="U112" i="3"/>
  <c r="T112" i="3"/>
  <c r="S112" i="3"/>
  <c r="R112" i="3"/>
  <c r="S111" i="3"/>
  <c r="R111" i="3"/>
  <c r="E111" i="3"/>
  <c r="U111" i="3" s="1"/>
  <c r="S110" i="3"/>
  <c r="R110" i="3"/>
  <c r="E110" i="3"/>
  <c r="U110" i="3" s="1"/>
  <c r="S109" i="3"/>
  <c r="R109" i="3"/>
  <c r="E109" i="3"/>
  <c r="T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T106" i="3" s="1"/>
  <c r="S105" i="3"/>
  <c r="R105" i="3"/>
  <c r="E105" i="3"/>
  <c r="S104" i="3"/>
  <c r="R104" i="3"/>
  <c r="E104" i="3"/>
  <c r="U104" i="3" s="1"/>
  <c r="S103" i="3"/>
  <c r="R103" i="3"/>
  <c r="E103" i="3"/>
  <c r="S102" i="3"/>
  <c r="R102" i="3"/>
  <c r="E102" i="3"/>
  <c r="U102" i="3" s="1"/>
  <c r="S101" i="3"/>
  <c r="R101" i="3"/>
  <c r="E101" i="3"/>
  <c r="T101" i="3" s="1"/>
  <c r="S100" i="3"/>
  <c r="R100" i="3"/>
  <c r="E100" i="3"/>
  <c r="U100" i="3" s="1"/>
  <c r="S99" i="3"/>
  <c r="R99" i="3"/>
  <c r="E99" i="3"/>
  <c r="U99" i="3" s="1"/>
  <c r="S98" i="3"/>
  <c r="R98" i="3"/>
  <c r="E98" i="3"/>
  <c r="T98" i="3" s="1"/>
  <c r="U97" i="3"/>
  <c r="S97" i="3"/>
  <c r="R97" i="3"/>
  <c r="E97" i="3"/>
  <c r="T97" i="3" s="1"/>
  <c r="W96" i="3"/>
  <c r="W113" i="3" s="1"/>
  <c r="V96" i="3"/>
  <c r="V113" i="3" s="1"/>
  <c r="M96" i="3"/>
  <c r="S96" i="3" s="1"/>
  <c r="L96" i="3"/>
  <c r="L113" i="3" s="1"/>
  <c r="R113" i="3" s="1"/>
  <c r="K96" i="3"/>
  <c r="K113" i="3" s="1"/>
  <c r="J96" i="3"/>
  <c r="J113" i="3" s="1"/>
  <c r="I96" i="3"/>
  <c r="I113" i="3" s="1"/>
  <c r="H96" i="3"/>
  <c r="H113" i="3" s="1"/>
  <c r="G96" i="3"/>
  <c r="G113" i="3" s="1"/>
  <c r="F96" i="3"/>
  <c r="F113" i="3" s="1"/>
  <c r="D96" i="3"/>
  <c r="D113" i="3" s="1"/>
  <c r="C96" i="3"/>
  <c r="C113" i="3" s="1"/>
  <c r="B96" i="3"/>
  <c r="B113" i="3" s="1"/>
  <c r="W114" i="4"/>
  <c r="V114" i="4"/>
  <c r="Q114" i="4"/>
  <c r="P114" i="4"/>
  <c r="O114" i="4"/>
  <c r="N114" i="4"/>
  <c r="M114" i="4"/>
  <c r="S114" i="4" s="1"/>
  <c r="L114" i="4"/>
  <c r="R114" i="4" s="1"/>
  <c r="K114" i="4"/>
  <c r="J114" i="4"/>
  <c r="I114" i="4"/>
  <c r="H114" i="4"/>
  <c r="G114" i="4"/>
  <c r="F114" i="4"/>
  <c r="E114" i="4"/>
  <c r="U114" i="4" s="1"/>
  <c r="D114" i="4"/>
  <c r="C114" i="4"/>
  <c r="B114" i="4"/>
  <c r="Q113" i="4"/>
  <c r="P113" i="4"/>
  <c r="O113" i="4"/>
  <c r="N113" i="4"/>
  <c r="U112" i="4"/>
  <c r="T112" i="4"/>
  <c r="S112" i="4"/>
  <c r="R112" i="4"/>
  <c r="S111" i="4"/>
  <c r="R111" i="4"/>
  <c r="E111" i="4"/>
  <c r="U111" i="4" s="1"/>
  <c r="S110" i="4"/>
  <c r="R110" i="4"/>
  <c r="E110" i="4"/>
  <c r="T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T102" i="4" s="1"/>
  <c r="S101" i="4"/>
  <c r="R101" i="4"/>
  <c r="E101" i="4"/>
  <c r="U101" i="4" s="1"/>
  <c r="S100" i="4"/>
  <c r="R100" i="4"/>
  <c r="E100" i="4"/>
  <c r="U100" i="4" s="1"/>
  <c r="S99" i="4"/>
  <c r="R99" i="4"/>
  <c r="E99" i="4"/>
  <c r="T99" i="4" s="1"/>
  <c r="T98" i="4"/>
  <c r="S98" i="4"/>
  <c r="R98" i="4"/>
  <c r="E98" i="4"/>
  <c r="U98" i="4" s="1"/>
  <c r="S97" i="4"/>
  <c r="R97" i="4"/>
  <c r="E97" i="4"/>
  <c r="U97" i="4" s="1"/>
  <c r="W96" i="4"/>
  <c r="W113" i="4" s="1"/>
  <c r="V96" i="4"/>
  <c r="V113" i="4" s="1"/>
  <c r="M96" i="4"/>
  <c r="S96" i="4" s="1"/>
  <c r="L96" i="4"/>
  <c r="R96" i="4" s="1"/>
  <c r="K96" i="4"/>
  <c r="K113" i="4" s="1"/>
  <c r="J96" i="4"/>
  <c r="J113" i="4" s="1"/>
  <c r="I96" i="4"/>
  <c r="I113" i="4" s="1"/>
  <c r="H96" i="4"/>
  <c r="H113" i="4" s="1"/>
  <c r="G96" i="4"/>
  <c r="G113" i="4" s="1"/>
  <c r="F96" i="4"/>
  <c r="F113" i="4" s="1"/>
  <c r="D96" i="4"/>
  <c r="D113" i="4" s="1"/>
  <c r="C96" i="4"/>
  <c r="C113" i="4" s="1"/>
  <c r="B96" i="4"/>
  <c r="B113" i="4" s="1"/>
  <c r="W114" i="5"/>
  <c r="V114" i="5"/>
  <c r="Q114" i="5"/>
  <c r="P114" i="5"/>
  <c r="O114" i="5"/>
  <c r="N114" i="5"/>
  <c r="M114" i="5"/>
  <c r="S114" i="5" s="1"/>
  <c r="L114" i="5"/>
  <c r="R114" i="5" s="1"/>
  <c r="K114" i="5"/>
  <c r="J114" i="5"/>
  <c r="I114" i="5"/>
  <c r="H114" i="5"/>
  <c r="G114" i="5"/>
  <c r="F114" i="5"/>
  <c r="E114" i="5"/>
  <c r="U114" i="5" s="1"/>
  <c r="D114" i="5"/>
  <c r="C114" i="5"/>
  <c r="B114" i="5"/>
  <c r="Q113" i="5"/>
  <c r="P113" i="5"/>
  <c r="O113" i="5"/>
  <c r="N113" i="5"/>
  <c r="U112" i="5"/>
  <c r="T112" i="5"/>
  <c r="S112" i="5"/>
  <c r="R112" i="5"/>
  <c r="S111" i="5"/>
  <c r="R111" i="5"/>
  <c r="E111" i="5"/>
  <c r="T111" i="5" s="1"/>
  <c r="S110" i="5"/>
  <c r="R110" i="5"/>
  <c r="E110" i="5"/>
  <c r="U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T107" i="5" s="1"/>
  <c r="S106" i="5"/>
  <c r="R106" i="5"/>
  <c r="E106" i="5"/>
  <c r="U106" i="5" s="1"/>
  <c r="S105" i="5"/>
  <c r="R105" i="5"/>
  <c r="E105" i="5"/>
  <c r="U105" i="5" s="1"/>
  <c r="T104" i="5"/>
  <c r="S104" i="5"/>
  <c r="R104" i="5"/>
  <c r="E104" i="5"/>
  <c r="U104" i="5" s="1"/>
  <c r="S103" i="5"/>
  <c r="R103" i="5"/>
  <c r="E103" i="5"/>
  <c r="T103" i="5" s="1"/>
  <c r="U102" i="5"/>
  <c r="T102" i="5"/>
  <c r="S102" i="5"/>
  <c r="R102" i="5"/>
  <c r="E102" i="5"/>
  <c r="S101" i="5"/>
  <c r="R101" i="5"/>
  <c r="E101" i="5"/>
  <c r="U101" i="5" s="1"/>
  <c r="U100" i="5"/>
  <c r="S100" i="5"/>
  <c r="R100" i="5"/>
  <c r="E100" i="5"/>
  <c r="T100" i="5" s="1"/>
  <c r="S99" i="5"/>
  <c r="R99" i="5"/>
  <c r="E99" i="5"/>
  <c r="U99" i="5" s="1"/>
  <c r="S98" i="5"/>
  <c r="R98" i="5"/>
  <c r="E98" i="5"/>
  <c r="U98" i="5" s="1"/>
  <c r="S97" i="5"/>
  <c r="R97" i="5"/>
  <c r="E97" i="5"/>
  <c r="W96" i="5"/>
  <c r="W113" i="5" s="1"/>
  <c r="V96" i="5"/>
  <c r="V113" i="5" s="1"/>
  <c r="M96" i="5"/>
  <c r="M113" i="5" s="1"/>
  <c r="S113" i="5" s="1"/>
  <c r="L96" i="5"/>
  <c r="L113" i="5" s="1"/>
  <c r="R113" i="5" s="1"/>
  <c r="K96" i="5"/>
  <c r="K113" i="5" s="1"/>
  <c r="J96" i="5"/>
  <c r="J113" i="5" s="1"/>
  <c r="I96" i="5"/>
  <c r="I113" i="5" s="1"/>
  <c r="H96" i="5"/>
  <c r="H113" i="5" s="1"/>
  <c r="G96" i="5"/>
  <c r="G113" i="5" s="1"/>
  <c r="F96" i="5"/>
  <c r="F113" i="5" s="1"/>
  <c r="D96" i="5"/>
  <c r="D113" i="5" s="1"/>
  <c r="C96" i="5"/>
  <c r="C113" i="5" s="1"/>
  <c r="B96" i="5"/>
  <c r="B113" i="5" s="1"/>
  <c r="W114" i="6"/>
  <c r="V114" i="6"/>
  <c r="R114" i="6"/>
  <c r="Q114" i="6"/>
  <c r="P114" i="6"/>
  <c r="O114" i="6"/>
  <c r="N114" i="6"/>
  <c r="M114" i="6"/>
  <c r="S114" i="6" s="1"/>
  <c r="L114" i="6"/>
  <c r="K114" i="6"/>
  <c r="J114" i="6"/>
  <c r="I114" i="6"/>
  <c r="H114" i="6"/>
  <c r="G114" i="6"/>
  <c r="F114" i="6"/>
  <c r="E114" i="6"/>
  <c r="U114" i="6" s="1"/>
  <c r="D114" i="6"/>
  <c r="C114" i="6"/>
  <c r="B114" i="6"/>
  <c r="Q113" i="6"/>
  <c r="P113" i="6"/>
  <c r="O113" i="6"/>
  <c r="N113" i="6"/>
  <c r="U112" i="6"/>
  <c r="T112" i="6"/>
  <c r="S112" i="6"/>
  <c r="R112" i="6"/>
  <c r="S111" i="6"/>
  <c r="R111" i="6"/>
  <c r="E111" i="6"/>
  <c r="T111" i="6" s="1"/>
  <c r="S110" i="6"/>
  <c r="R110" i="6"/>
  <c r="E110" i="6"/>
  <c r="T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T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T101" i="6" s="1"/>
  <c r="U100" i="6"/>
  <c r="T100" i="6"/>
  <c r="S100" i="6"/>
  <c r="R100" i="6"/>
  <c r="E100" i="6"/>
  <c r="S99" i="6"/>
  <c r="R99" i="6"/>
  <c r="E99" i="6"/>
  <c r="U99" i="6" s="1"/>
  <c r="T98" i="6"/>
  <c r="S98" i="6"/>
  <c r="R98" i="6"/>
  <c r="E98" i="6"/>
  <c r="U98" i="6" s="1"/>
  <c r="S97" i="6"/>
  <c r="R97" i="6"/>
  <c r="E97" i="6"/>
  <c r="U97" i="6" s="1"/>
  <c r="W96" i="6"/>
  <c r="W113" i="6" s="1"/>
  <c r="V96" i="6"/>
  <c r="V113" i="6" s="1"/>
  <c r="M96" i="6"/>
  <c r="M113" i="6" s="1"/>
  <c r="S113" i="6" s="1"/>
  <c r="L96" i="6"/>
  <c r="R96" i="6" s="1"/>
  <c r="K96" i="6"/>
  <c r="K113" i="6" s="1"/>
  <c r="J96" i="6"/>
  <c r="J113" i="6" s="1"/>
  <c r="I96" i="6"/>
  <c r="I113" i="6" s="1"/>
  <c r="H96" i="6"/>
  <c r="H113" i="6" s="1"/>
  <c r="G96" i="6"/>
  <c r="G113" i="6" s="1"/>
  <c r="F96" i="6"/>
  <c r="F113" i="6" s="1"/>
  <c r="D96" i="6"/>
  <c r="D113" i="6" s="1"/>
  <c r="C96" i="6"/>
  <c r="C113" i="6" s="1"/>
  <c r="B96" i="6"/>
  <c r="B113" i="6" s="1"/>
  <c r="W114" i="7"/>
  <c r="V114" i="7"/>
  <c r="Q114" i="7"/>
  <c r="P114" i="7"/>
  <c r="O114" i="7"/>
  <c r="N114" i="7"/>
  <c r="M114" i="7"/>
  <c r="S114" i="7" s="1"/>
  <c r="L114" i="7"/>
  <c r="R114" i="7" s="1"/>
  <c r="K114" i="7"/>
  <c r="J114" i="7"/>
  <c r="I114" i="7"/>
  <c r="H114" i="7"/>
  <c r="G114" i="7"/>
  <c r="F114" i="7"/>
  <c r="E114" i="7"/>
  <c r="U114" i="7" s="1"/>
  <c r="D114" i="7"/>
  <c r="C114" i="7"/>
  <c r="B114" i="7"/>
  <c r="Q113" i="7"/>
  <c r="P113" i="7"/>
  <c r="O113" i="7"/>
  <c r="N113" i="7"/>
  <c r="C113" i="7"/>
  <c r="U112" i="7"/>
  <c r="T112" i="7"/>
  <c r="S112" i="7"/>
  <c r="R112" i="7"/>
  <c r="S111" i="7"/>
  <c r="R111" i="7"/>
  <c r="E111" i="7"/>
  <c r="U111" i="7" s="1"/>
  <c r="U110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T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S97" i="7"/>
  <c r="R97" i="7"/>
  <c r="E97" i="7"/>
  <c r="T97" i="7" s="1"/>
  <c r="W96" i="7"/>
  <c r="W113" i="7" s="1"/>
  <c r="V96" i="7"/>
  <c r="V113" i="7" s="1"/>
  <c r="M96" i="7"/>
  <c r="M113" i="7" s="1"/>
  <c r="S113" i="7" s="1"/>
  <c r="L96" i="7"/>
  <c r="R96" i="7" s="1"/>
  <c r="K96" i="7"/>
  <c r="K113" i="7" s="1"/>
  <c r="J96" i="7"/>
  <c r="J113" i="7" s="1"/>
  <c r="I96" i="7"/>
  <c r="I113" i="7" s="1"/>
  <c r="H96" i="7"/>
  <c r="H113" i="7" s="1"/>
  <c r="G96" i="7"/>
  <c r="G113" i="7" s="1"/>
  <c r="F96" i="7"/>
  <c r="F113" i="7" s="1"/>
  <c r="D96" i="7"/>
  <c r="D113" i="7" s="1"/>
  <c r="C96" i="7"/>
  <c r="B96" i="7"/>
  <c r="B113" i="7" s="1"/>
  <c r="W114" i="8"/>
  <c r="V114" i="8"/>
  <c r="Q114" i="8"/>
  <c r="P114" i="8"/>
  <c r="O114" i="8"/>
  <c r="N114" i="8"/>
  <c r="M114" i="8"/>
  <c r="S114" i="8" s="1"/>
  <c r="L114" i="8"/>
  <c r="R114" i="8" s="1"/>
  <c r="K114" i="8"/>
  <c r="J114" i="8"/>
  <c r="I114" i="8"/>
  <c r="H114" i="8"/>
  <c r="G114" i="8"/>
  <c r="F114" i="8"/>
  <c r="E114" i="8"/>
  <c r="U114" i="8" s="1"/>
  <c r="D114" i="8"/>
  <c r="C114" i="8"/>
  <c r="B114" i="8"/>
  <c r="Q113" i="8"/>
  <c r="P113" i="8"/>
  <c r="O113" i="8"/>
  <c r="N113" i="8"/>
  <c r="U112" i="8"/>
  <c r="T112" i="8"/>
  <c r="S112" i="8"/>
  <c r="R112" i="8"/>
  <c r="S111" i="8"/>
  <c r="R111" i="8"/>
  <c r="E111" i="8"/>
  <c r="T111" i="8" s="1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S106" i="8"/>
  <c r="R106" i="8"/>
  <c r="E106" i="8"/>
  <c r="T106" i="8" s="1"/>
  <c r="S105" i="8"/>
  <c r="R105" i="8"/>
  <c r="E105" i="8"/>
  <c r="S104" i="8"/>
  <c r="R104" i="8"/>
  <c r="E104" i="8"/>
  <c r="U104" i="8" s="1"/>
  <c r="S103" i="8"/>
  <c r="R103" i="8"/>
  <c r="E103" i="8"/>
  <c r="U102" i="8"/>
  <c r="T102" i="8"/>
  <c r="S102" i="8"/>
  <c r="R102" i="8"/>
  <c r="E102" i="8"/>
  <c r="S101" i="8"/>
  <c r="R101" i="8"/>
  <c r="E101" i="8"/>
  <c r="U101" i="8" s="1"/>
  <c r="U100" i="8"/>
  <c r="T100" i="8"/>
  <c r="S100" i="8"/>
  <c r="R100" i="8"/>
  <c r="E100" i="8"/>
  <c r="S99" i="8"/>
  <c r="R99" i="8"/>
  <c r="E99" i="8"/>
  <c r="S98" i="8"/>
  <c r="R98" i="8"/>
  <c r="E98" i="8"/>
  <c r="S97" i="8"/>
  <c r="R97" i="8"/>
  <c r="E97" i="8"/>
  <c r="W96" i="8"/>
  <c r="W113" i="8" s="1"/>
  <c r="V96" i="8"/>
  <c r="V113" i="8" s="1"/>
  <c r="M96" i="8"/>
  <c r="S96" i="8" s="1"/>
  <c r="L96" i="8"/>
  <c r="K96" i="8"/>
  <c r="K113" i="8" s="1"/>
  <c r="J96" i="8"/>
  <c r="J113" i="8" s="1"/>
  <c r="I96" i="8"/>
  <c r="I113" i="8" s="1"/>
  <c r="H96" i="8"/>
  <c r="H113" i="8" s="1"/>
  <c r="G96" i="8"/>
  <c r="G113" i="8" s="1"/>
  <c r="F96" i="8"/>
  <c r="F113" i="8" s="1"/>
  <c r="D96" i="8"/>
  <c r="D113" i="8" s="1"/>
  <c r="C96" i="8"/>
  <c r="C113" i="8" s="1"/>
  <c r="B96" i="8"/>
  <c r="B113" i="8" s="1"/>
  <c r="W114" i="9"/>
  <c r="V114" i="9"/>
  <c r="Q114" i="9"/>
  <c r="P114" i="9"/>
  <c r="O114" i="9"/>
  <c r="N114" i="9"/>
  <c r="M114" i="9"/>
  <c r="S114" i="9" s="1"/>
  <c r="L114" i="9"/>
  <c r="R114" i="9" s="1"/>
  <c r="K114" i="9"/>
  <c r="J114" i="9"/>
  <c r="I114" i="9"/>
  <c r="H114" i="9"/>
  <c r="G114" i="9"/>
  <c r="F114" i="9"/>
  <c r="E114" i="9"/>
  <c r="U114" i="9" s="1"/>
  <c r="D114" i="9"/>
  <c r="C114" i="9"/>
  <c r="B114" i="9"/>
  <c r="Q113" i="9"/>
  <c r="P113" i="9"/>
  <c r="O113" i="9"/>
  <c r="N113" i="9"/>
  <c r="U112" i="9"/>
  <c r="T112" i="9"/>
  <c r="S112" i="9"/>
  <c r="R112" i="9"/>
  <c r="S111" i="9"/>
  <c r="R111" i="9"/>
  <c r="E111" i="9"/>
  <c r="U111" i="9" s="1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S106" i="9"/>
  <c r="R106" i="9"/>
  <c r="E106" i="9"/>
  <c r="U106" i="9" s="1"/>
  <c r="S105" i="9"/>
  <c r="R105" i="9"/>
  <c r="E105" i="9"/>
  <c r="U105" i="9" s="1"/>
  <c r="S104" i="9"/>
  <c r="R104" i="9"/>
  <c r="E104" i="9"/>
  <c r="T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S98" i="9"/>
  <c r="R98" i="9"/>
  <c r="E98" i="9"/>
  <c r="U98" i="9" s="1"/>
  <c r="S97" i="9"/>
  <c r="R97" i="9"/>
  <c r="E97" i="9"/>
  <c r="U97" i="9" s="1"/>
  <c r="W96" i="9"/>
  <c r="W113" i="9" s="1"/>
  <c r="V96" i="9"/>
  <c r="V113" i="9" s="1"/>
  <c r="M96" i="9"/>
  <c r="S96" i="9" s="1"/>
  <c r="L96" i="9"/>
  <c r="L113" i="9" s="1"/>
  <c r="R113" i="9" s="1"/>
  <c r="K96" i="9"/>
  <c r="K113" i="9" s="1"/>
  <c r="J96" i="9"/>
  <c r="J113" i="9" s="1"/>
  <c r="I96" i="9"/>
  <c r="I113" i="9" s="1"/>
  <c r="H96" i="9"/>
  <c r="H113" i="9" s="1"/>
  <c r="G96" i="9"/>
  <c r="G113" i="9" s="1"/>
  <c r="F96" i="9"/>
  <c r="F113" i="9" s="1"/>
  <c r="D96" i="9"/>
  <c r="D113" i="9" s="1"/>
  <c r="C96" i="9"/>
  <c r="C113" i="9" s="1"/>
  <c r="B96" i="9"/>
  <c r="B113" i="9" s="1"/>
  <c r="W114" i="10"/>
  <c r="V114" i="10"/>
  <c r="Q114" i="10"/>
  <c r="P114" i="10"/>
  <c r="O114" i="10"/>
  <c r="N114" i="10"/>
  <c r="M114" i="10"/>
  <c r="S114" i="10" s="1"/>
  <c r="L114" i="10"/>
  <c r="R114" i="10" s="1"/>
  <c r="K114" i="10"/>
  <c r="J114" i="10"/>
  <c r="I114" i="10"/>
  <c r="H114" i="10"/>
  <c r="G114" i="10"/>
  <c r="F114" i="10"/>
  <c r="E114" i="10"/>
  <c r="D114" i="10"/>
  <c r="C114" i="10"/>
  <c r="B114" i="10"/>
  <c r="Q113" i="10"/>
  <c r="P113" i="10"/>
  <c r="O113" i="10"/>
  <c r="N113" i="10"/>
  <c r="U112" i="10"/>
  <c r="T112" i="10"/>
  <c r="S112" i="10"/>
  <c r="R112" i="10"/>
  <c r="S111" i="10"/>
  <c r="R111" i="10"/>
  <c r="E111" i="10"/>
  <c r="U111" i="10" s="1"/>
  <c r="S110" i="10"/>
  <c r="R110" i="10"/>
  <c r="E110" i="10"/>
  <c r="U110" i="10" s="1"/>
  <c r="S109" i="10"/>
  <c r="R109" i="10"/>
  <c r="E109" i="10"/>
  <c r="U109" i="10" s="1"/>
  <c r="S108" i="10"/>
  <c r="R108" i="10"/>
  <c r="E108" i="10"/>
  <c r="U107" i="10"/>
  <c r="T107" i="10"/>
  <c r="S107" i="10"/>
  <c r="R107" i="10"/>
  <c r="E107" i="10"/>
  <c r="S106" i="10"/>
  <c r="R106" i="10"/>
  <c r="E106" i="10"/>
  <c r="S105" i="10"/>
  <c r="R105" i="10"/>
  <c r="E105" i="10"/>
  <c r="T105" i="10" s="1"/>
  <c r="S104" i="10"/>
  <c r="R104" i="10"/>
  <c r="E104" i="10"/>
  <c r="U104" i="10" s="1"/>
  <c r="S103" i="10"/>
  <c r="R103" i="10"/>
  <c r="E103" i="10"/>
  <c r="T102" i="10"/>
  <c r="S102" i="10"/>
  <c r="R102" i="10"/>
  <c r="E102" i="10"/>
  <c r="U102" i="10" s="1"/>
  <c r="S101" i="10"/>
  <c r="R101" i="10"/>
  <c r="E101" i="10"/>
  <c r="U101" i="10" s="1"/>
  <c r="S100" i="10"/>
  <c r="R100" i="10"/>
  <c r="E100" i="10"/>
  <c r="S99" i="10"/>
  <c r="R99" i="10"/>
  <c r="E99" i="10"/>
  <c r="U99" i="10" s="1"/>
  <c r="S98" i="10"/>
  <c r="R98" i="10"/>
  <c r="E98" i="10"/>
  <c r="S97" i="10"/>
  <c r="R97" i="10"/>
  <c r="E97" i="10"/>
  <c r="U97" i="10" s="1"/>
  <c r="W96" i="10"/>
  <c r="W113" i="10" s="1"/>
  <c r="V96" i="10"/>
  <c r="V113" i="10" s="1"/>
  <c r="M96" i="10"/>
  <c r="M113" i="10" s="1"/>
  <c r="S113" i="10" s="1"/>
  <c r="L96" i="10"/>
  <c r="L113" i="10" s="1"/>
  <c r="R113" i="10" s="1"/>
  <c r="K96" i="10"/>
  <c r="K113" i="10" s="1"/>
  <c r="J96" i="10"/>
  <c r="J113" i="10" s="1"/>
  <c r="I96" i="10"/>
  <c r="I113" i="10" s="1"/>
  <c r="H96" i="10"/>
  <c r="H113" i="10" s="1"/>
  <c r="G96" i="10"/>
  <c r="G113" i="10" s="1"/>
  <c r="F96" i="10"/>
  <c r="F113" i="10" s="1"/>
  <c r="D96" i="10"/>
  <c r="D113" i="10" s="1"/>
  <c r="C96" i="10"/>
  <c r="C113" i="10" s="1"/>
  <c r="B96" i="10"/>
  <c r="B113" i="10" s="1"/>
  <c r="W114" i="11"/>
  <c r="V114" i="11"/>
  <c r="S114" i="11"/>
  <c r="R114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E114" i="11"/>
  <c r="D114" i="11"/>
  <c r="C114" i="11"/>
  <c r="B114" i="11"/>
  <c r="Q113" i="11"/>
  <c r="P113" i="11"/>
  <c r="O113" i="11"/>
  <c r="N113" i="11"/>
  <c r="U112" i="11"/>
  <c r="T112" i="11"/>
  <c r="S112" i="11"/>
  <c r="R112" i="11"/>
  <c r="S111" i="11"/>
  <c r="R111" i="11"/>
  <c r="E111" i="11"/>
  <c r="T111" i="11" s="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T107" i="11" s="1"/>
  <c r="S106" i="11"/>
  <c r="R106" i="11"/>
  <c r="E106" i="11"/>
  <c r="T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T102" i="11" s="1"/>
  <c r="S101" i="11"/>
  <c r="R101" i="11"/>
  <c r="E101" i="11"/>
  <c r="U100" i="11"/>
  <c r="S100" i="11"/>
  <c r="R100" i="11"/>
  <c r="E100" i="11"/>
  <c r="T100" i="11" s="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W96" i="11"/>
  <c r="W113" i="11" s="1"/>
  <c r="V96" i="11"/>
  <c r="V113" i="11" s="1"/>
  <c r="M96" i="11"/>
  <c r="L96" i="11"/>
  <c r="R96" i="11" s="1"/>
  <c r="K96" i="11"/>
  <c r="K113" i="11" s="1"/>
  <c r="J96" i="11"/>
  <c r="J113" i="11" s="1"/>
  <c r="I96" i="11"/>
  <c r="I113" i="11" s="1"/>
  <c r="H96" i="11"/>
  <c r="H113" i="11" s="1"/>
  <c r="G96" i="11"/>
  <c r="G113" i="11" s="1"/>
  <c r="F96" i="11"/>
  <c r="F113" i="11" s="1"/>
  <c r="D96" i="11"/>
  <c r="D113" i="11" s="1"/>
  <c r="C96" i="11"/>
  <c r="C113" i="11" s="1"/>
  <c r="B96" i="11"/>
  <c r="B113" i="11" s="1"/>
  <c r="W114" i="12"/>
  <c r="V114" i="12"/>
  <c r="T114" i="12"/>
  <c r="Q114" i="12"/>
  <c r="P114" i="12"/>
  <c r="O114" i="12"/>
  <c r="N114" i="12"/>
  <c r="M114" i="12"/>
  <c r="S114" i="12" s="1"/>
  <c r="L114" i="12"/>
  <c r="R114" i="12" s="1"/>
  <c r="K114" i="12"/>
  <c r="J114" i="12"/>
  <c r="I114" i="12"/>
  <c r="H114" i="12"/>
  <c r="G114" i="12"/>
  <c r="F114" i="12"/>
  <c r="E114" i="12"/>
  <c r="U114" i="12" s="1"/>
  <c r="D114" i="12"/>
  <c r="C114" i="12"/>
  <c r="B114" i="12"/>
  <c r="Q113" i="12"/>
  <c r="P113" i="12"/>
  <c r="O113" i="12"/>
  <c r="N113" i="12"/>
  <c r="U112" i="12"/>
  <c r="T112" i="12"/>
  <c r="S112" i="12"/>
  <c r="R112" i="12"/>
  <c r="S111" i="12"/>
  <c r="R111" i="12"/>
  <c r="E111" i="12"/>
  <c r="U111" i="12" s="1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T107" i="12" s="1"/>
  <c r="S106" i="12"/>
  <c r="R106" i="12"/>
  <c r="E106" i="12"/>
  <c r="T106" i="12" s="1"/>
  <c r="U105" i="12"/>
  <c r="T105" i="12"/>
  <c r="S105" i="12"/>
  <c r="R105" i="12"/>
  <c r="E105" i="12"/>
  <c r="S104" i="12"/>
  <c r="R104" i="12"/>
  <c r="E104" i="12"/>
  <c r="T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0" i="12"/>
  <c r="S100" i="12"/>
  <c r="R100" i="12"/>
  <c r="E100" i="12"/>
  <c r="T100" i="12" s="1"/>
  <c r="S99" i="12"/>
  <c r="R99" i="12"/>
  <c r="E99" i="12"/>
  <c r="T99" i="12" s="1"/>
  <c r="U98" i="12"/>
  <c r="S98" i="12"/>
  <c r="R98" i="12"/>
  <c r="E98" i="12"/>
  <c r="T98" i="12" s="1"/>
  <c r="S97" i="12"/>
  <c r="R97" i="12"/>
  <c r="E97" i="12"/>
  <c r="U97" i="12" s="1"/>
  <c r="W96" i="12"/>
  <c r="W113" i="12" s="1"/>
  <c r="V96" i="12"/>
  <c r="V113" i="12" s="1"/>
  <c r="M96" i="12"/>
  <c r="M113" i="12" s="1"/>
  <c r="S113" i="12" s="1"/>
  <c r="L96" i="12"/>
  <c r="L113" i="12" s="1"/>
  <c r="R113" i="12" s="1"/>
  <c r="K96" i="12"/>
  <c r="K113" i="12" s="1"/>
  <c r="J96" i="12"/>
  <c r="J113" i="12" s="1"/>
  <c r="I96" i="12"/>
  <c r="I113" i="12" s="1"/>
  <c r="H96" i="12"/>
  <c r="H113" i="12" s="1"/>
  <c r="G96" i="12"/>
  <c r="G113" i="12" s="1"/>
  <c r="F96" i="12"/>
  <c r="F113" i="12" s="1"/>
  <c r="D96" i="12"/>
  <c r="D113" i="12" s="1"/>
  <c r="C96" i="12"/>
  <c r="C113" i="12" s="1"/>
  <c r="B96" i="12"/>
  <c r="B113" i="12" s="1"/>
  <c r="W114" i="13"/>
  <c r="V114" i="13"/>
  <c r="Q114" i="13"/>
  <c r="P114" i="13"/>
  <c r="O114" i="13"/>
  <c r="N114" i="13"/>
  <c r="M114" i="13"/>
  <c r="S114" i="13" s="1"/>
  <c r="L114" i="13"/>
  <c r="R114" i="13" s="1"/>
  <c r="K114" i="13"/>
  <c r="J114" i="13"/>
  <c r="I114" i="13"/>
  <c r="H114" i="13"/>
  <c r="G114" i="13"/>
  <c r="F114" i="13"/>
  <c r="E114" i="13"/>
  <c r="U114" i="13" s="1"/>
  <c r="D114" i="13"/>
  <c r="C114" i="13"/>
  <c r="B114" i="13"/>
  <c r="Q113" i="13"/>
  <c r="P113" i="13"/>
  <c r="O113" i="13"/>
  <c r="N113" i="13"/>
  <c r="U112" i="13"/>
  <c r="T112" i="13"/>
  <c r="S112" i="13"/>
  <c r="R112" i="13"/>
  <c r="S111" i="13"/>
  <c r="R111" i="13"/>
  <c r="E111" i="13"/>
  <c r="U111" i="13" s="1"/>
  <c r="S110" i="13"/>
  <c r="R110" i="13"/>
  <c r="E110" i="13"/>
  <c r="T110" i="13" s="1"/>
  <c r="S109" i="13"/>
  <c r="R109" i="13"/>
  <c r="E109" i="13"/>
  <c r="U109" i="13" s="1"/>
  <c r="S108" i="13"/>
  <c r="R108" i="13"/>
  <c r="E108" i="13"/>
  <c r="T108" i="13" s="1"/>
  <c r="S107" i="13"/>
  <c r="R107" i="13"/>
  <c r="E107" i="13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T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W96" i="13"/>
  <c r="W113" i="13" s="1"/>
  <c r="V96" i="13"/>
  <c r="V113" i="13" s="1"/>
  <c r="M96" i="13"/>
  <c r="M113" i="13" s="1"/>
  <c r="S113" i="13" s="1"/>
  <c r="L96" i="13"/>
  <c r="L113" i="13" s="1"/>
  <c r="R113" i="13" s="1"/>
  <c r="K96" i="13"/>
  <c r="K113" i="13" s="1"/>
  <c r="J96" i="13"/>
  <c r="J113" i="13" s="1"/>
  <c r="I96" i="13"/>
  <c r="I113" i="13" s="1"/>
  <c r="H96" i="13"/>
  <c r="H113" i="13" s="1"/>
  <c r="G96" i="13"/>
  <c r="G113" i="13" s="1"/>
  <c r="F96" i="13"/>
  <c r="F113" i="13" s="1"/>
  <c r="D96" i="13"/>
  <c r="D113" i="13" s="1"/>
  <c r="C96" i="13"/>
  <c r="C113" i="13" s="1"/>
  <c r="B96" i="13"/>
  <c r="B113" i="13" s="1"/>
  <c r="W114" i="14"/>
  <c r="V114" i="14"/>
  <c r="Q114" i="14"/>
  <c r="P114" i="14"/>
  <c r="O114" i="14"/>
  <c r="N114" i="14"/>
  <c r="M114" i="14"/>
  <c r="S114" i="14" s="1"/>
  <c r="L114" i="14"/>
  <c r="R114" i="14" s="1"/>
  <c r="K114" i="14"/>
  <c r="J114" i="14"/>
  <c r="I114" i="14"/>
  <c r="H114" i="14"/>
  <c r="G114" i="14"/>
  <c r="F114" i="14"/>
  <c r="E114" i="14"/>
  <c r="T114" i="14" s="1"/>
  <c r="D114" i="14"/>
  <c r="C114" i="14"/>
  <c r="B114" i="14"/>
  <c r="Q113" i="14"/>
  <c r="P113" i="14"/>
  <c r="O113" i="14"/>
  <c r="N113" i="14"/>
  <c r="U112" i="14"/>
  <c r="T112" i="14"/>
  <c r="S112" i="14"/>
  <c r="R112" i="14"/>
  <c r="S111" i="14"/>
  <c r="R111" i="14"/>
  <c r="E111" i="14"/>
  <c r="U111" i="14" s="1"/>
  <c r="S110" i="14"/>
  <c r="R110" i="14"/>
  <c r="E110" i="14"/>
  <c r="T110" i="14" s="1"/>
  <c r="S109" i="14"/>
  <c r="R109" i="14"/>
  <c r="E109" i="14"/>
  <c r="T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T105" i="14" s="1"/>
  <c r="S104" i="14"/>
  <c r="R104" i="14"/>
  <c r="E104" i="14"/>
  <c r="T104" i="14" s="1"/>
  <c r="S103" i="14"/>
  <c r="R103" i="14"/>
  <c r="E103" i="14"/>
  <c r="U103" i="14" s="1"/>
  <c r="U102" i="14"/>
  <c r="S102" i="14"/>
  <c r="R102" i="14"/>
  <c r="E102" i="14"/>
  <c r="T102" i="14" s="1"/>
  <c r="S101" i="14"/>
  <c r="R101" i="14"/>
  <c r="E101" i="14"/>
  <c r="T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T97" i="14" s="1"/>
  <c r="W96" i="14"/>
  <c r="W113" i="14" s="1"/>
  <c r="V96" i="14"/>
  <c r="V113" i="14" s="1"/>
  <c r="M96" i="14"/>
  <c r="M113" i="14" s="1"/>
  <c r="S113" i="14" s="1"/>
  <c r="L96" i="14"/>
  <c r="R96" i="14" s="1"/>
  <c r="K96" i="14"/>
  <c r="K113" i="14" s="1"/>
  <c r="J96" i="14"/>
  <c r="J113" i="14" s="1"/>
  <c r="I96" i="14"/>
  <c r="I113" i="14" s="1"/>
  <c r="H96" i="14"/>
  <c r="H113" i="14" s="1"/>
  <c r="G96" i="14"/>
  <c r="G113" i="14" s="1"/>
  <c r="F96" i="14"/>
  <c r="F113" i="14" s="1"/>
  <c r="D96" i="14"/>
  <c r="D113" i="14" s="1"/>
  <c r="C96" i="14"/>
  <c r="C113" i="14" s="1"/>
  <c r="B96" i="14"/>
  <c r="B113" i="14" s="1"/>
  <c r="W114" i="15"/>
  <c r="V114" i="15"/>
  <c r="Q114" i="15"/>
  <c r="P114" i="15"/>
  <c r="O114" i="15"/>
  <c r="N114" i="15"/>
  <c r="M114" i="15"/>
  <c r="S114" i="15" s="1"/>
  <c r="L114" i="15"/>
  <c r="R114" i="15" s="1"/>
  <c r="K114" i="15"/>
  <c r="J114" i="15"/>
  <c r="I114" i="15"/>
  <c r="H114" i="15"/>
  <c r="G114" i="15"/>
  <c r="F114" i="15"/>
  <c r="E114" i="15"/>
  <c r="U114" i="15" s="1"/>
  <c r="D114" i="15"/>
  <c r="C114" i="15"/>
  <c r="B114" i="15"/>
  <c r="Q113" i="15"/>
  <c r="P113" i="15"/>
  <c r="O113" i="15"/>
  <c r="N113" i="15"/>
  <c r="U112" i="15"/>
  <c r="T112" i="15"/>
  <c r="S112" i="15"/>
  <c r="R112" i="15"/>
  <c r="S111" i="15"/>
  <c r="R111" i="15"/>
  <c r="E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T108" i="15" s="1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S99" i="15"/>
  <c r="R99" i="15"/>
  <c r="E99" i="15"/>
  <c r="U99" i="15" s="1"/>
  <c r="S98" i="15"/>
  <c r="R98" i="15"/>
  <c r="E98" i="15"/>
  <c r="T98" i="15" s="1"/>
  <c r="S97" i="15"/>
  <c r="R97" i="15"/>
  <c r="E97" i="15"/>
  <c r="W96" i="15"/>
  <c r="W113" i="15" s="1"/>
  <c r="V96" i="15"/>
  <c r="V113" i="15" s="1"/>
  <c r="M96" i="15"/>
  <c r="S96" i="15" s="1"/>
  <c r="L96" i="15"/>
  <c r="R96" i="15" s="1"/>
  <c r="K96" i="15"/>
  <c r="K113" i="15" s="1"/>
  <c r="J96" i="15"/>
  <c r="J113" i="15" s="1"/>
  <c r="I96" i="15"/>
  <c r="I113" i="15" s="1"/>
  <c r="H96" i="15"/>
  <c r="H113" i="15" s="1"/>
  <c r="G96" i="15"/>
  <c r="G113" i="15" s="1"/>
  <c r="F96" i="15"/>
  <c r="F113" i="15" s="1"/>
  <c r="D96" i="15"/>
  <c r="D113" i="15" s="1"/>
  <c r="C96" i="15"/>
  <c r="C113" i="15" s="1"/>
  <c r="B96" i="15"/>
  <c r="B113" i="15" s="1"/>
  <c r="W114" i="16"/>
  <c r="V114" i="16"/>
  <c r="Q114" i="16"/>
  <c r="P114" i="16"/>
  <c r="O114" i="16"/>
  <c r="N114" i="16"/>
  <c r="M114" i="16"/>
  <c r="S114" i="16" s="1"/>
  <c r="L114" i="16"/>
  <c r="R114" i="16" s="1"/>
  <c r="K114" i="16"/>
  <c r="J114" i="16"/>
  <c r="I114" i="16"/>
  <c r="H114" i="16"/>
  <c r="G114" i="16"/>
  <c r="F114" i="16"/>
  <c r="E114" i="16"/>
  <c r="U114" i="16" s="1"/>
  <c r="D114" i="16"/>
  <c r="C114" i="16"/>
  <c r="B114" i="16"/>
  <c r="Q113" i="16"/>
  <c r="P113" i="16"/>
  <c r="O113" i="16"/>
  <c r="N113" i="16"/>
  <c r="U112" i="16"/>
  <c r="T112" i="16"/>
  <c r="S112" i="16"/>
  <c r="R112" i="16"/>
  <c r="S111" i="16"/>
  <c r="R111" i="16"/>
  <c r="E111" i="16"/>
  <c r="T111" i="16" s="1"/>
  <c r="S110" i="16"/>
  <c r="R110" i="16"/>
  <c r="E110" i="16"/>
  <c r="U110" i="16" s="1"/>
  <c r="S109" i="16"/>
  <c r="R109" i="16"/>
  <c r="E109" i="16"/>
  <c r="T109" i="16" s="1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T103" i="16" s="1"/>
  <c r="S102" i="16"/>
  <c r="R102" i="16"/>
  <c r="E102" i="16"/>
  <c r="U102" i="16" s="1"/>
  <c r="S101" i="16"/>
  <c r="R101" i="16"/>
  <c r="E101" i="16"/>
  <c r="S100" i="16"/>
  <c r="R100" i="16"/>
  <c r="E100" i="16"/>
  <c r="U100" i="16" s="1"/>
  <c r="S99" i="16"/>
  <c r="R99" i="16"/>
  <c r="E99" i="16"/>
  <c r="T99" i="16" s="1"/>
  <c r="S98" i="16"/>
  <c r="R98" i="16"/>
  <c r="E98" i="16"/>
  <c r="U98" i="16" s="1"/>
  <c r="S97" i="16"/>
  <c r="R97" i="16"/>
  <c r="E97" i="16"/>
  <c r="W96" i="16"/>
  <c r="W113" i="16" s="1"/>
  <c r="V96" i="16"/>
  <c r="V113" i="16" s="1"/>
  <c r="M96" i="16"/>
  <c r="S96" i="16" s="1"/>
  <c r="L96" i="16"/>
  <c r="L113" i="16" s="1"/>
  <c r="R113" i="16" s="1"/>
  <c r="K96" i="16"/>
  <c r="K113" i="16" s="1"/>
  <c r="J96" i="16"/>
  <c r="J113" i="16" s="1"/>
  <c r="I96" i="16"/>
  <c r="I113" i="16" s="1"/>
  <c r="H96" i="16"/>
  <c r="H113" i="16" s="1"/>
  <c r="G96" i="16"/>
  <c r="G113" i="16" s="1"/>
  <c r="F96" i="16"/>
  <c r="F113" i="16" s="1"/>
  <c r="D96" i="16"/>
  <c r="D113" i="16" s="1"/>
  <c r="C96" i="16"/>
  <c r="C113" i="16" s="1"/>
  <c r="B96" i="16"/>
  <c r="B113" i="16" s="1"/>
  <c r="W114" i="17"/>
  <c r="V114" i="17"/>
  <c r="Q114" i="17"/>
  <c r="P114" i="17"/>
  <c r="O114" i="17"/>
  <c r="N114" i="17"/>
  <c r="M114" i="17"/>
  <c r="S114" i="17" s="1"/>
  <c r="L114" i="17"/>
  <c r="R114" i="17" s="1"/>
  <c r="K114" i="17"/>
  <c r="J114" i="17"/>
  <c r="I114" i="17"/>
  <c r="H114" i="17"/>
  <c r="G114" i="17"/>
  <c r="F114" i="17"/>
  <c r="E114" i="17"/>
  <c r="U114" i="17" s="1"/>
  <c r="D114" i="17"/>
  <c r="C114" i="17"/>
  <c r="B114" i="17"/>
  <c r="Q113" i="17"/>
  <c r="P113" i="17"/>
  <c r="O113" i="17"/>
  <c r="N113" i="17"/>
  <c r="U112" i="17"/>
  <c r="T112" i="17"/>
  <c r="S112" i="17"/>
  <c r="R112" i="17"/>
  <c r="S111" i="17"/>
  <c r="R111" i="17"/>
  <c r="E111" i="17"/>
  <c r="U111" i="17" s="1"/>
  <c r="S110" i="17"/>
  <c r="R110" i="17"/>
  <c r="E110" i="17"/>
  <c r="T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U101" i="17" s="1"/>
  <c r="S100" i="17"/>
  <c r="R100" i="17"/>
  <c r="E100" i="17"/>
  <c r="T100" i="17" s="1"/>
  <c r="U99" i="17"/>
  <c r="S99" i="17"/>
  <c r="R99" i="17"/>
  <c r="E99" i="17"/>
  <c r="T99" i="17" s="1"/>
  <c r="S98" i="17"/>
  <c r="R98" i="17"/>
  <c r="E98" i="17"/>
  <c r="U98" i="17" s="1"/>
  <c r="S97" i="17"/>
  <c r="R97" i="17"/>
  <c r="E97" i="17"/>
  <c r="T97" i="17" s="1"/>
  <c r="W96" i="17"/>
  <c r="W113" i="17" s="1"/>
  <c r="V96" i="17"/>
  <c r="V113" i="17" s="1"/>
  <c r="M96" i="17"/>
  <c r="M113" i="17" s="1"/>
  <c r="S113" i="17" s="1"/>
  <c r="L96" i="17"/>
  <c r="L113" i="17" s="1"/>
  <c r="R113" i="17" s="1"/>
  <c r="K96" i="17"/>
  <c r="K113" i="17" s="1"/>
  <c r="J96" i="17"/>
  <c r="J113" i="17" s="1"/>
  <c r="I96" i="17"/>
  <c r="I113" i="17" s="1"/>
  <c r="H96" i="17"/>
  <c r="H113" i="17" s="1"/>
  <c r="G96" i="17"/>
  <c r="G113" i="17" s="1"/>
  <c r="F96" i="17"/>
  <c r="F113" i="17" s="1"/>
  <c r="D96" i="17"/>
  <c r="D113" i="17" s="1"/>
  <c r="C96" i="17"/>
  <c r="C113" i="17" s="1"/>
  <c r="B96" i="17"/>
  <c r="B113" i="17" s="1"/>
  <c r="W114" i="18"/>
  <c r="V114" i="18"/>
  <c r="Q114" i="18"/>
  <c r="P114" i="18"/>
  <c r="O114" i="18"/>
  <c r="N114" i="18"/>
  <c r="M114" i="18"/>
  <c r="S114" i="18" s="1"/>
  <c r="L114" i="18"/>
  <c r="R114" i="18" s="1"/>
  <c r="K114" i="18"/>
  <c r="J114" i="18"/>
  <c r="I114" i="18"/>
  <c r="H114" i="18"/>
  <c r="G114" i="18"/>
  <c r="F114" i="18"/>
  <c r="E114" i="18"/>
  <c r="U114" i="18" s="1"/>
  <c r="D114" i="18"/>
  <c r="C114" i="18"/>
  <c r="B114" i="18"/>
  <c r="Q113" i="18"/>
  <c r="P113" i="18"/>
  <c r="O113" i="18"/>
  <c r="N113" i="18"/>
  <c r="U112" i="18"/>
  <c r="T112" i="18"/>
  <c r="S112" i="18"/>
  <c r="R112" i="18"/>
  <c r="S111" i="18"/>
  <c r="R111" i="18"/>
  <c r="E111" i="18"/>
  <c r="T111" i="18" s="1"/>
  <c r="S110" i="18"/>
  <c r="R110" i="18"/>
  <c r="E110" i="18"/>
  <c r="U110" i="18" s="1"/>
  <c r="S109" i="18"/>
  <c r="R109" i="18"/>
  <c r="E109" i="18"/>
  <c r="T109" i="18" s="1"/>
  <c r="S108" i="18"/>
  <c r="R108" i="18"/>
  <c r="E108" i="18"/>
  <c r="S107" i="18"/>
  <c r="R107" i="18"/>
  <c r="E107" i="18"/>
  <c r="U107" i="18" s="1"/>
  <c r="S106" i="18"/>
  <c r="R106" i="18"/>
  <c r="E106" i="18"/>
  <c r="S105" i="18"/>
  <c r="R105" i="18"/>
  <c r="E105" i="18"/>
  <c r="T105" i="18" s="1"/>
  <c r="S104" i="18"/>
  <c r="R104" i="18"/>
  <c r="E104" i="18"/>
  <c r="U104" i="18" s="1"/>
  <c r="S103" i="18"/>
  <c r="R103" i="18"/>
  <c r="E103" i="18"/>
  <c r="T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T97" i="18" s="1"/>
  <c r="W96" i="18"/>
  <c r="W113" i="18" s="1"/>
  <c r="V96" i="18"/>
  <c r="V113" i="18" s="1"/>
  <c r="M96" i="18"/>
  <c r="S96" i="18" s="1"/>
  <c r="L96" i="18"/>
  <c r="K96" i="18"/>
  <c r="K113" i="18" s="1"/>
  <c r="J96" i="18"/>
  <c r="J113" i="18" s="1"/>
  <c r="I96" i="18"/>
  <c r="I113" i="18" s="1"/>
  <c r="H96" i="18"/>
  <c r="H113" i="18" s="1"/>
  <c r="G96" i="18"/>
  <c r="G113" i="18" s="1"/>
  <c r="F96" i="18"/>
  <c r="F113" i="18" s="1"/>
  <c r="D96" i="18"/>
  <c r="D113" i="18" s="1"/>
  <c r="C96" i="18"/>
  <c r="C113" i="18" s="1"/>
  <c r="B96" i="18"/>
  <c r="B113" i="18" s="1"/>
  <c r="W114" i="19"/>
  <c r="V114" i="19"/>
  <c r="Q114" i="19"/>
  <c r="P114" i="19"/>
  <c r="O114" i="19"/>
  <c r="N114" i="19"/>
  <c r="M114" i="19"/>
  <c r="S114" i="19" s="1"/>
  <c r="L114" i="19"/>
  <c r="R114" i="19" s="1"/>
  <c r="K114" i="19"/>
  <c r="J114" i="19"/>
  <c r="I114" i="19"/>
  <c r="H114" i="19"/>
  <c r="G114" i="19"/>
  <c r="F114" i="19"/>
  <c r="E114" i="19"/>
  <c r="D114" i="19"/>
  <c r="C114" i="19"/>
  <c r="B114" i="19"/>
  <c r="Q113" i="19"/>
  <c r="P113" i="19"/>
  <c r="O113" i="19"/>
  <c r="N113" i="19"/>
  <c r="U112" i="19"/>
  <c r="T112" i="19"/>
  <c r="S112" i="19"/>
  <c r="R112" i="19"/>
  <c r="S111" i="19"/>
  <c r="R111" i="19"/>
  <c r="E111" i="19"/>
  <c r="U111" i="19" s="1"/>
  <c r="S110" i="19"/>
  <c r="R110" i="19"/>
  <c r="E110" i="19"/>
  <c r="T110" i="19" s="1"/>
  <c r="U109" i="19"/>
  <c r="S109" i="19"/>
  <c r="R109" i="19"/>
  <c r="E109" i="19"/>
  <c r="T109" i="19" s="1"/>
  <c r="S108" i="19"/>
  <c r="R108" i="19"/>
  <c r="E108" i="19"/>
  <c r="U108" i="19" s="1"/>
  <c r="U107" i="19"/>
  <c r="S107" i="19"/>
  <c r="R107" i="19"/>
  <c r="E107" i="19"/>
  <c r="T107" i="19" s="1"/>
  <c r="S106" i="19"/>
  <c r="R106" i="19"/>
  <c r="E106" i="19"/>
  <c r="T106" i="19" s="1"/>
  <c r="S105" i="19"/>
  <c r="R105" i="19"/>
  <c r="E105" i="19"/>
  <c r="U105" i="19" s="1"/>
  <c r="S104" i="19"/>
  <c r="R104" i="19"/>
  <c r="E104" i="19"/>
  <c r="S103" i="19"/>
  <c r="R103" i="19"/>
  <c r="E103" i="19"/>
  <c r="U103" i="19" s="1"/>
  <c r="S102" i="19"/>
  <c r="R102" i="19"/>
  <c r="E102" i="19"/>
  <c r="T102" i="19" s="1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T98" i="19" s="1"/>
  <c r="S97" i="19"/>
  <c r="R97" i="19"/>
  <c r="E97" i="19"/>
  <c r="U97" i="19" s="1"/>
  <c r="W96" i="19"/>
  <c r="W113" i="19" s="1"/>
  <c r="V96" i="19"/>
  <c r="V113" i="19" s="1"/>
  <c r="M96" i="19"/>
  <c r="S96" i="19" s="1"/>
  <c r="L96" i="19"/>
  <c r="R96" i="19" s="1"/>
  <c r="K96" i="19"/>
  <c r="K113" i="19" s="1"/>
  <c r="J96" i="19"/>
  <c r="J113" i="19" s="1"/>
  <c r="I96" i="19"/>
  <c r="I113" i="19" s="1"/>
  <c r="H96" i="19"/>
  <c r="H113" i="19" s="1"/>
  <c r="G96" i="19"/>
  <c r="G113" i="19" s="1"/>
  <c r="F96" i="19"/>
  <c r="F113" i="19" s="1"/>
  <c r="D96" i="19"/>
  <c r="D113" i="19" s="1"/>
  <c r="C96" i="19"/>
  <c r="C113" i="19" s="1"/>
  <c r="B96" i="19"/>
  <c r="B113" i="19" s="1"/>
  <c r="W114" i="20"/>
  <c r="V114" i="20"/>
  <c r="Q114" i="20"/>
  <c r="P114" i="20"/>
  <c r="O114" i="20"/>
  <c r="N114" i="20"/>
  <c r="M114" i="20"/>
  <c r="S114" i="20" s="1"/>
  <c r="L114" i="20"/>
  <c r="R114" i="20" s="1"/>
  <c r="K114" i="20"/>
  <c r="J114" i="20"/>
  <c r="I114" i="20"/>
  <c r="H114" i="20"/>
  <c r="G114" i="20"/>
  <c r="F114" i="20"/>
  <c r="E114" i="20"/>
  <c r="U114" i="20" s="1"/>
  <c r="D114" i="20"/>
  <c r="C114" i="20"/>
  <c r="B114" i="20"/>
  <c r="Q113" i="20"/>
  <c r="P113" i="20"/>
  <c r="O113" i="20"/>
  <c r="N113" i="20"/>
  <c r="U112" i="20"/>
  <c r="T112" i="20"/>
  <c r="S112" i="20"/>
  <c r="R112" i="20"/>
  <c r="U111" i="20"/>
  <c r="S111" i="20"/>
  <c r="R111" i="20"/>
  <c r="E111" i="20"/>
  <c r="T111" i="20" s="1"/>
  <c r="S110" i="20"/>
  <c r="R110" i="20"/>
  <c r="E110" i="20"/>
  <c r="T110" i="20" s="1"/>
  <c r="S109" i="20"/>
  <c r="R109" i="20"/>
  <c r="E109" i="20"/>
  <c r="U109" i="20" s="1"/>
  <c r="S108" i="20"/>
  <c r="R108" i="20"/>
  <c r="E108" i="20"/>
  <c r="T108" i="20" s="1"/>
  <c r="S107" i="20"/>
  <c r="R107" i="20"/>
  <c r="E107" i="20"/>
  <c r="T107" i="20" s="1"/>
  <c r="S106" i="20"/>
  <c r="R106" i="20"/>
  <c r="E106" i="20"/>
  <c r="U106" i="20" s="1"/>
  <c r="T105" i="20"/>
  <c r="S105" i="20"/>
  <c r="R105" i="20"/>
  <c r="E105" i="20"/>
  <c r="U105" i="20" s="1"/>
  <c r="S104" i="20"/>
  <c r="R104" i="20"/>
  <c r="E104" i="20"/>
  <c r="U104" i="20" s="1"/>
  <c r="S103" i="20"/>
  <c r="R103" i="20"/>
  <c r="E103" i="20"/>
  <c r="T103" i="20" s="1"/>
  <c r="S102" i="20"/>
  <c r="R102" i="20"/>
  <c r="E102" i="20"/>
  <c r="T102" i="20" s="1"/>
  <c r="S101" i="20"/>
  <c r="R101" i="20"/>
  <c r="E101" i="20"/>
  <c r="U101" i="20" s="1"/>
  <c r="S100" i="20"/>
  <c r="R100" i="20"/>
  <c r="E100" i="20"/>
  <c r="T100" i="20" s="1"/>
  <c r="S99" i="20"/>
  <c r="R99" i="20"/>
  <c r="E99" i="20"/>
  <c r="T99" i="20" s="1"/>
  <c r="S98" i="20"/>
  <c r="R98" i="20"/>
  <c r="E98" i="20"/>
  <c r="U98" i="20" s="1"/>
  <c r="S97" i="20"/>
  <c r="R97" i="20"/>
  <c r="E97" i="20"/>
  <c r="U97" i="20" s="1"/>
  <c r="W96" i="20"/>
  <c r="W113" i="20" s="1"/>
  <c r="V96" i="20"/>
  <c r="V113" i="20" s="1"/>
  <c r="M96" i="20"/>
  <c r="S96" i="20" s="1"/>
  <c r="L96" i="20"/>
  <c r="L113" i="20" s="1"/>
  <c r="R113" i="20" s="1"/>
  <c r="K96" i="20"/>
  <c r="K113" i="20" s="1"/>
  <c r="J96" i="20"/>
  <c r="J113" i="20" s="1"/>
  <c r="I96" i="20"/>
  <c r="I113" i="20" s="1"/>
  <c r="H96" i="20"/>
  <c r="H113" i="20" s="1"/>
  <c r="G96" i="20"/>
  <c r="G113" i="20" s="1"/>
  <c r="F96" i="20"/>
  <c r="F113" i="20" s="1"/>
  <c r="D96" i="20"/>
  <c r="D113" i="20" s="1"/>
  <c r="C96" i="20"/>
  <c r="C113" i="20" s="1"/>
  <c r="B96" i="20"/>
  <c r="B113" i="20" s="1"/>
  <c r="W114" i="1"/>
  <c r="V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T111" i="1" s="1"/>
  <c r="S110" i="1"/>
  <c r="R110" i="1"/>
  <c r="E110" i="1"/>
  <c r="U110" i="1" s="1"/>
  <c r="S109" i="1"/>
  <c r="R109" i="1"/>
  <c r="E109" i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U103" i="1"/>
  <c r="S103" i="1"/>
  <c r="R103" i="1"/>
  <c r="E103" i="1"/>
  <c r="T103" i="1" s="1"/>
  <c r="S102" i="1"/>
  <c r="R102" i="1"/>
  <c r="E102" i="1"/>
  <c r="U102" i="1" s="1"/>
  <c r="S101" i="1"/>
  <c r="R101" i="1"/>
  <c r="E101" i="1"/>
  <c r="S100" i="1"/>
  <c r="R100" i="1"/>
  <c r="E100" i="1"/>
  <c r="T100" i="1" s="1"/>
  <c r="S99" i="1"/>
  <c r="R99" i="1"/>
  <c r="E99" i="1"/>
  <c r="U99" i="1" s="1"/>
  <c r="T98" i="1"/>
  <c r="S98" i="1"/>
  <c r="R98" i="1"/>
  <c r="E98" i="1"/>
  <c r="U98" i="1" s="1"/>
  <c r="S97" i="1"/>
  <c r="R97" i="1"/>
  <c r="E97" i="1"/>
  <c r="U97" i="1" s="1"/>
  <c r="W96" i="1"/>
  <c r="W113" i="1" s="1"/>
  <c r="V96" i="1"/>
  <c r="V113" i="1" s="1"/>
  <c r="M96" i="1"/>
  <c r="M113" i="1" s="1"/>
  <c r="S113" i="1" s="1"/>
  <c r="L96" i="1"/>
  <c r="L113" i="1" s="1"/>
  <c r="R113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2"/>
  <c r="E83" i="2"/>
  <c r="E82" i="2"/>
  <c r="E81" i="2"/>
  <c r="W80" i="2"/>
  <c r="V80" i="2"/>
  <c r="M80" i="2"/>
  <c r="L80" i="2"/>
  <c r="K80" i="2"/>
  <c r="J80" i="2"/>
  <c r="I80" i="2"/>
  <c r="H80" i="2"/>
  <c r="G80" i="2"/>
  <c r="F80" i="2"/>
  <c r="D80" i="2"/>
  <c r="C80" i="2"/>
  <c r="B80" i="2"/>
  <c r="A77" i="2"/>
  <c r="E84" i="3"/>
  <c r="E83" i="3"/>
  <c r="E82" i="3"/>
  <c r="E81" i="3"/>
  <c r="W80" i="3"/>
  <c r="V80" i="3"/>
  <c r="M80" i="3"/>
  <c r="L80" i="3"/>
  <c r="K80" i="3"/>
  <c r="J80" i="3"/>
  <c r="I80" i="3"/>
  <c r="H80" i="3"/>
  <c r="G80" i="3"/>
  <c r="F80" i="3"/>
  <c r="D80" i="3"/>
  <c r="C80" i="3"/>
  <c r="B80" i="3"/>
  <c r="A77" i="3"/>
  <c r="E84" i="4"/>
  <c r="E83" i="4"/>
  <c r="E82" i="4"/>
  <c r="E81" i="4"/>
  <c r="W80" i="4"/>
  <c r="V80" i="4"/>
  <c r="M80" i="4"/>
  <c r="L80" i="4"/>
  <c r="K80" i="4"/>
  <c r="J80" i="4"/>
  <c r="I80" i="4"/>
  <c r="H80" i="4"/>
  <c r="G80" i="4"/>
  <c r="F80" i="4"/>
  <c r="D80" i="4"/>
  <c r="C80" i="4"/>
  <c r="B80" i="4"/>
  <c r="A77" i="4"/>
  <c r="E84" i="5"/>
  <c r="E83" i="5"/>
  <c r="E82" i="5"/>
  <c r="E81" i="5"/>
  <c r="W80" i="5"/>
  <c r="V80" i="5"/>
  <c r="M80" i="5"/>
  <c r="L80" i="5"/>
  <c r="K80" i="5"/>
  <c r="J80" i="5"/>
  <c r="I80" i="5"/>
  <c r="H80" i="5"/>
  <c r="G80" i="5"/>
  <c r="F80" i="5"/>
  <c r="D80" i="5"/>
  <c r="C80" i="5"/>
  <c r="B80" i="5"/>
  <c r="A77" i="5"/>
  <c r="E84" i="6"/>
  <c r="E83" i="6"/>
  <c r="E82" i="6"/>
  <c r="E81" i="6"/>
  <c r="W80" i="6"/>
  <c r="V80" i="6"/>
  <c r="M80" i="6"/>
  <c r="L80" i="6"/>
  <c r="K80" i="6"/>
  <c r="J80" i="6"/>
  <c r="I80" i="6"/>
  <c r="H80" i="6"/>
  <c r="G80" i="6"/>
  <c r="F80" i="6"/>
  <c r="D80" i="6"/>
  <c r="C80" i="6"/>
  <c r="B80" i="6"/>
  <c r="A77" i="6"/>
  <c r="E84" i="7"/>
  <c r="E83" i="7"/>
  <c r="E82" i="7"/>
  <c r="E81" i="7"/>
  <c r="W80" i="7"/>
  <c r="V80" i="7"/>
  <c r="M80" i="7"/>
  <c r="L80" i="7"/>
  <c r="K80" i="7"/>
  <c r="J80" i="7"/>
  <c r="I80" i="7"/>
  <c r="H80" i="7"/>
  <c r="G80" i="7"/>
  <c r="F80" i="7"/>
  <c r="D80" i="7"/>
  <c r="C80" i="7"/>
  <c r="B80" i="7"/>
  <c r="A77" i="7"/>
  <c r="E84" i="8"/>
  <c r="E83" i="8"/>
  <c r="E82" i="8"/>
  <c r="E81" i="8"/>
  <c r="W80" i="8"/>
  <c r="V80" i="8"/>
  <c r="M80" i="8"/>
  <c r="L80" i="8"/>
  <c r="K80" i="8"/>
  <c r="J80" i="8"/>
  <c r="I80" i="8"/>
  <c r="H80" i="8"/>
  <c r="G80" i="8"/>
  <c r="F80" i="8"/>
  <c r="D80" i="8"/>
  <c r="C80" i="8"/>
  <c r="B80" i="8"/>
  <c r="A77" i="8"/>
  <c r="E84" i="9"/>
  <c r="E83" i="9"/>
  <c r="E82" i="9"/>
  <c r="E81" i="9"/>
  <c r="W80" i="9"/>
  <c r="V80" i="9"/>
  <c r="M80" i="9"/>
  <c r="L80" i="9"/>
  <c r="K80" i="9"/>
  <c r="J80" i="9"/>
  <c r="I80" i="9"/>
  <c r="H80" i="9"/>
  <c r="G80" i="9"/>
  <c r="F80" i="9"/>
  <c r="D80" i="9"/>
  <c r="C80" i="9"/>
  <c r="B80" i="9"/>
  <c r="A77" i="9"/>
  <c r="E84" i="10"/>
  <c r="E83" i="10"/>
  <c r="E82" i="10"/>
  <c r="E81" i="10"/>
  <c r="E80" i="10" s="1"/>
  <c r="W80" i="10"/>
  <c r="V80" i="10"/>
  <c r="M80" i="10"/>
  <c r="L80" i="10"/>
  <c r="K80" i="10"/>
  <c r="J80" i="10"/>
  <c r="I80" i="10"/>
  <c r="H80" i="10"/>
  <c r="G80" i="10"/>
  <c r="F80" i="10"/>
  <c r="D80" i="10"/>
  <c r="C80" i="10"/>
  <c r="B80" i="10"/>
  <c r="A77" i="10"/>
  <c r="E84" i="11"/>
  <c r="E83" i="11"/>
  <c r="E82" i="11"/>
  <c r="E81" i="11"/>
  <c r="W80" i="11"/>
  <c r="V80" i="11"/>
  <c r="M80" i="11"/>
  <c r="L80" i="11"/>
  <c r="K80" i="11"/>
  <c r="J80" i="11"/>
  <c r="I80" i="11"/>
  <c r="H80" i="11"/>
  <c r="G80" i="11"/>
  <c r="F80" i="11"/>
  <c r="D80" i="11"/>
  <c r="C80" i="11"/>
  <c r="B80" i="11"/>
  <c r="A77" i="11"/>
  <c r="E84" i="12"/>
  <c r="E83" i="12"/>
  <c r="E82" i="12"/>
  <c r="E81" i="12"/>
  <c r="W80" i="12"/>
  <c r="V80" i="12"/>
  <c r="M80" i="12"/>
  <c r="L80" i="12"/>
  <c r="K80" i="12"/>
  <c r="J80" i="12"/>
  <c r="I80" i="12"/>
  <c r="H80" i="12"/>
  <c r="G80" i="12"/>
  <c r="F80" i="12"/>
  <c r="D80" i="12"/>
  <c r="C80" i="12"/>
  <c r="B80" i="12"/>
  <c r="A77" i="12"/>
  <c r="E84" i="13"/>
  <c r="E83" i="13"/>
  <c r="E82" i="13"/>
  <c r="E81" i="13"/>
  <c r="W80" i="13"/>
  <c r="V80" i="13"/>
  <c r="M80" i="13"/>
  <c r="L80" i="13"/>
  <c r="K80" i="13"/>
  <c r="J80" i="13"/>
  <c r="I80" i="13"/>
  <c r="H80" i="13"/>
  <c r="G80" i="13"/>
  <c r="F80" i="13"/>
  <c r="D80" i="13"/>
  <c r="C80" i="13"/>
  <c r="B80" i="13"/>
  <c r="A77" i="13"/>
  <c r="E84" i="14"/>
  <c r="E83" i="14"/>
  <c r="E82" i="14"/>
  <c r="E81" i="14"/>
  <c r="W80" i="14"/>
  <c r="V80" i="14"/>
  <c r="M80" i="14"/>
  <c r="L80" i="14"/>
  <c r="K80" i="14"/>
  <c r="J80" i="14"/>
  <c r="I80" i="14"/>
  <c r="H80" i="14"/>
  <c r="G80" i="14"/>
  <c r="F80" i="14"/>
  <c r="D80" i="14"/>
  <c r="C80" i="14"/>
  <c r="B80" i="14"/>
  <c r="A77" i="14"/>
  <c r="E84" i="15"/>
  <c r="E83" i="15"/>
  <c r="E82" i="15"/>
  <c r="E81" i="15"/>
  <c r="W80" i="15"/>
  <c r="V80" i="15"/>
  <c r="M80" i="15"/>
  <c r="L80" i="15"/>
  <c r="K80" i="15"/>
  <c r="J80" i="15"/>
  <c r="I80" i="15"/>
  <c r="H80" i="15"/>
  <c r="G80" i="15"/>
  <c r="F80" i="15"/>
  <c r="D80" i="15"/>
  <c r="C80" i="15"/>
  <c r="B80" i="15"/>
  <c r="A77" i="15"/>
  <c r="E84" i="16"/>
  <c r="E83" i="16"/>
  <c r="E82" i="16"/>
  <c r="E81" i="16"/>
  <c r="W80" i="16"/>
  <c r="V80" i="16"/>
  <c r="M80" i="16"/>
  <c r="L80" i="16"/>
  <c r="K80" i="16"/>
  <c r="J80" i="16"/>
  <c r="I80" i="16"/>
  <c r="H80" i="16"/>
  <c r="G80" i="16"/>
  <c r="F80" i="16"/>
  <c r="D80" i="16"/>
  <c r="C80" i="16"/>
  <c r="B80" i="16"/>
  <c r="A77" i="16"/>
  <c r="E84" i="17"/>
  <c r="E83" i="17"/>
  <c r="E82" i="17"/>
  <c r="E81" i="17"/>
  <c r="W80" i="17"/>
  <c r="V80" i="17"/>
  <c r="M80" i="17"/>
  <c r="L80" i="17"/>
  <c r="K80" i="17"/>
  <c r="J80" i="17"/>
  <c r="I80" i="17"/>
  <c r="H80" i="17"/>
  <c r="G80" i="17"/>
  <c r="F80" i="17"/>
  <c r="D80" i="17"/>
  <c r="C80" i="17"/>
  <c r="B80" i="17"/>
  <c r="A77" i="17"/>
  <c r="E84" i="18"/>
  <c r="E83" i="18"/>
  <c r="E82" i="18"/>
  <c r="E81" i="18"/>
  <c r="W80" i="18"/>
  <c r="V80" i="18"/>
  <c r="M80" i="18"/>
  <c r="L80" i="18"/>
  <c r="K80" i="18"/>
  <c r="J80" i="18"/>
  <c r="I80" i="18"/>
  <c r="H80" i="18"/>
  <c r="G80" i="18"/>
  <c r="F80" i="18"/>
  <c r="D80" i="18"/>
  <c r="C80" i="18"/>
  <c r="B80" i="18"/>
  <c r="A77" i="18"/>
  <c r="E84" i="19"/>
  <c r="E83" i="19"/>
  <c r="E82" i="19"/>
  <c r="E81" i="19"/>
  <c r="W80" i="19"/>
  <c r="V80" i="19"/>
  <c r="M80" i="19"/>
  <c r="L80" i="19"/>
  <c r="K80" i="19"/>
  <c r="J80" i="19"/>
  <c r="I80" i="19"/>
  <c r="H80" i="19"/>
  <c r="G80" i="19"/>
  <c r="F80" i="19"/>
  <c r="D80" i="19"/>
  <c r="C80" i="19"/>
  <c r="B80" i="19"/>
  <c r="A77" i="19"/>
  <c r="E84" i="20"/>
  <c r="E83" i="20"/>
  <c r="E82" i="20"/>
  <c r="E81" i="20"/>
  <c r="W80" i="20"/>
  <c r="V80" i="20"/>
  <c r="M80" i="20"/>
  <c r="L80" i="20"/>
  <c r="K80" i="20"/>
  <c r="J80" i="20"/>
  <c r="I80" i="20"/>
  <c r="H80" i="20"/>
  <c r="G80" i="20"/>
  <c r="F80" i="20"/>
  <c r="D80" i="20"/>
  <c r="C80" i="20"/>
  <c r="B80" i="20"/>
  <c r="A77" i="20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20"/>
  <c r="R94" i="20"/>
  <c r="Q94" i="20"/>
  <c r="P94" i="20"/>
  <c r="E94" i="20"/>
  <c r="U94" i="20" s="1"/>
  <c r="S93" i="20"/>
  <c r="R93" i="20"/>
  <c r="Q93" i="20"/>
  <c r="P93" i="20"/>
  <c r="E93" i="20"/>
  <c r="T93" i="20" s="1"/>
  <c r="T92" i="20"/>
  <c r="S92" i="20"/>
  <c r="R92" i="20"/>
  <c r="Q92" i="20"/>
  <c r="P92" i="20"/>
  <c r="E92" i="20"/>
  <c r="U92" i="20" s="1"/>
  <c r="S91" i="20"/>
  <c r="R91" i="20"/>
  <c r="Q91" i="20"/>
  <c r="P91" i="20"/>
  <c r="E91" i="20"/>
  <c r="T91" i="20" s="1"/>
  <c r="S90" i="20"/>
  <c r="R90" i="20"/>
  <c r="Q90" i="20"/>
  <c r="P90" i="20"/>
  <c r="E90" i="20"/>
  <c r="U90" i="20" s="1"/>
  <c r="U89" i="20"/>
  <c r="T89" i="20"/>
  <c r="S89" i="20"/>
  <c r="R89" i="20"/>
  <c r="Q89" i="20"/>
  <c r="P89" i="20"/>
  <c r="E89" i="20"/>
  <c r="U88" i="20"/>
  <c r="T88" i="20"/>
  <c r="S88" i="20"/>
  <c r="R88" i="20"/>
  <c r="Q88" i="20"/>
  <c r="P88" i="20"/>
  <c r="E88" i="20"/>
  <c r="S87" i="20"/>
  <c r="R87" i="20"/>
  <c r="Q87" i="20"/>
  <c r="P87" i="20"/>
  <c r="E87" i="20"/>
  <c r="U87" i="20" s="1"/>
  <c r="V73" i="20"/>
  <c r="O73" i="20"/>
  <c r="N73" i="20"/>
  <c r="M73" i="20"/>
  <c r="S73" i="20" s="1"/>
  <c r="L73" i="20"/>
  <c r="R73" i="20" s="1"/>
  <c r="K73" i="20"/>
  <c r="J73" i="20"/>
  <c r="I73" i="20"/>
  <c r="H73" i="20"/>
  <c r="G73" i="20"/>
  <c r="F73" i="20"/>
  <c r="C73" i="20"/>
  <c r="B73" i="20"/>
  <c r="V72" i="20"/>
  <c r="R72" i="20"/>
  <c r="O72" i="20"/>
  <c r="N72" i="20"/>
  <c r="M72" i="20"/>
  <c r="S72" i="20" s="1"/>
  <c r="L72" i="20"/>
  <c r="K72" i="20"/>
  <c r="J72" i="20"/>
  <c r="I72" i="20"/>
  <c r="Q72" i="20" s="1"/>
  <c r="H72" i="20"/>
  <c r="G72" i="20"/>
  <c r="F72" i="20"/>
  <c r="C72" i="20"/>
  <c r="B72" i="20"/>
  <c r="E72" i="20" s="1"/>
  <c r="V71" i="20"/>
  <c r="O71" i="20"/>
  <c r="N71" i="20"/>
  <c r="M71" i="20"/>
  <c r="S71" i="20" s="1"/>
  <c r="L71" i="20"/>
  <c r="R71" i="20" s="1"/>
  <c r="K71" i="20"/>
  <c r="J71" i="20"/>
  <c r="I71" i="20"/>
  <c r="H71" i="20"/>
  <c r="G71" i="20"/>
  <c r="F71" i="20"/>
  <c r="C71" i="20"/>
  <c r="B71" i="20"/>
  <c r="E71" i="20" s="1"/>
  <c r="S70" i="20"/>
  <c r="R70" i="20"/>
  <c r="Q70" i="20"/>
  <c r="P70" i="20"/>
  <c r="E70" i="20"/>
  <c r="S69" i="20"/>
  <c r="R69" i="20"/>
  <c r="Q69" i="20"/>
  <c r="P69" i="20"/>
  <c r="E69" i="20"/>
  <c r="U69" i="20" s="1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V66" i="20"/>
  <c r="R66" i="20"/>
  <c r="O66" i="20"/>
  <c r="N66" i="20"/>
  <c r="M66" i="20"/>
  <c r="S66" i="20" s="1"/>
  <c r="L66" i="20"/>
  <c r="K66" i="20"/>
  <c r="J66" i="20"/>
  <c r="I66" i="20"/>
  <c r="H66" i="20"/>
  <c r="G66" i="20"/>
  <c r="F66" i="20"/>
  <c r="C66" i="20"/>
  <c r="B66" i="20"/>
  <c r="S65" i="20"/>
  <c r="R65" i="20"/>
  <c r="Q65" i="20"/>
  <c r="P65" i="20"/>
  <c r="E65" i="20"/>
  <c r="T64" i="20"/>
  <c r="S64" i="20"/>
  <c r="R64" i="20"/>
  <c r="Q64" i="20"/>
  <c r="P64" i="20"/>
  <c r="E64" i="20"/>
  <c r="U64" i="20" s="1"/>
  <c r="T63" i="20"/>
  <c r="S63" i="20"/>
  <c r="R63" i="20"/>
  <c r="Q63" i="20"/>
  <c r="P63" i="20"/>
  <c r="E63" i="20"/>
  <c r="U63" i="20" s="1"/>
  <c r="S62" i="20"/>
  <c r="R62" i="20"/>
  <c r="Q62" i="20"/>
  <c r="P62" i="20"/>
  <c r="E62" i="20"/>
  <c r="T62" i="20" s="1"/>
  <c r="S61" i="20"/>
  <c r="R61" i="20"/>
  <c r="Q61" i="20"/>
  <c r="P61" i="20"/>
  <c r="E61" i="20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T58" i="20" s="1"/>
  <c r="S57" i="20"/>
  <c r="R57" i="20"/>
  <c r="Q57" i="20"/>
  <c r="P57" i="20"/>
  <c r="E57" i="20"/>
  <c r="S56" i="20"/>
  <c r="R56" i="20"/>
  <c r="Q56" i="20"/>
  <c r="P56" i="20"/>
  <c r="E56" i="20"/>
  <c r="U56" i="20" s="1"/>
  <c r="S55" i="20"/>
  <c r="R55" i="20"/>
  <c r="Q55" i="20"/>
  <c r="P55" i="20"/>
  <c r="E55" i="20"/>
  <c r="U55" i="20" s="1"/>
  <c r="V53" i="20"/>
  <c r="O53" i="20"/>
  <c r="N53" i="20"/>
  <c r="M53" i="20"/>
  <c r="S53" i="20" s="1"/>
  <c r="L53" i="20"/>
  <c r="K53" i="20"/>
  <c r="J53" i="20"/>
  <c r="I53" i="20"/>
  <c r="H53" i="20"/>
  <c r="G53" i="20"/>
  <c r="F53" i="20"/>
  <c r="C53" i="20"/>
  <c r="B53" i="20"/>
  <c r="E53" i="20" s="1"/>
  <c r="S52" i="20"/>
  <c r="R52" i="20"/>
  <c r="Q52" i="20"/>
  <c r="P52" i="20"/>
  <c r="E52" i="20"/>
  <c r="U52" i="20" s="1"/>
  <c r="S51" i="20"/>
  <c r="R51" i="20"/>
  <c r="Q51" i="20"/>
  <c r="P51" i="20"/>
  <c r="E51" i="20"/>
  <c r="U51" i="20" s="1"/>
  <c r="S50" i="20"/>
  <c r="R50" i="20"/>
  <c r="Q50" i="20"/>
  <c r="P50" i="20"/>
  <c r="E50" i="20"/>
  <c r="U50" i="20" s="1"/>
  <c r="U49" i="20"/>
  <c r="S49" i="20"/>
  <c r="R49" i="20"/>
  <c r="Q49" i="20"/>
  <c r="P49" i="20"/>
  <c r="E49" i="20"/>
  <c r="T49" i="20" s="1"/>
  <c r="U48" i="20"/>
  <c r="T48" i="20"/>
  <c r="S48" i="20"/>
  <c r="R48" i="20"/>
  <c r="Q48" i="20"/>
  <c r="P48" i="20"/>
  <c r="E48" i="20"/>
  <c r="T47" i="20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S45" i="20"/>
  <c r="R45" i="20"/>
  <c r="Q45" i="20"/>
  <c r="P45" i="20"/>
  <c r="E45" i="20"/>
  <c r="S44" i="20"/>
  <c r="R44" i="20"/>
  <c r="Q44" i="20"/>
  <c r="P44" i="20"/>
  <c r="E44" i="20"/>
  <c r="U44" i="20" s="1"/>
  <c r="S43" i="20"/>
  <c r="R43" i="20"/>
  <c r="Q43" i="20"/>
  <c r="P43" i="20"/>
  <c r="E43" i="20"/>
  <c r="S42" i="20"/>
  <c r="R42" i="20"/>
  <c r="Q42" i="20"/>
  <c r="P42" i="20"/>
  <c r="E42" i="20"/>
  <c r="U42" i="20" s="1"/>
  <c r="V40" i="20"/>
  <c r="O40" i="20"/>
  <c r="N40" i="20"/>
  <c r="M40" i="20"/>
  <c r="L40" i="20"/>
  <c r="R40" i="20" s="1"/>
  <c r="K40" i="20"/>
  <c r="J40" i="20"/>
  <c r="I40" i="20"/>
  <c r="H40" i="20"/>
  <c r="P40" i="20" s="1"/>
  <c r="G40" i="20"/>
  <c r="F40" i="20"/>
  <c r="E40" i="20"/>
  <c r="C40" i="20"/>
  <c r="B40" i="20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U37" i="20"/>
  <c r="T37" i="20"/>
  <c r="S37" i="20"/>
  <c r="R37" i="20"/>
  <c r="Q37" i="20"/>
  <c r="P37" i="20"/>
  <c r="E37" i="20"/>
  <c r="T36" i="20"/>
  <c r="S36" i="20"/>
  <c r="R36" i="20"/>
  <c r="Q36" i="20"/>
  <c r="U36" i="20" s="1"/>
  <c r="P36" i="20"/>
  <c r="E36" i="20"/>
  <c r="S35" i="20"/>
  <c r="R35" i="20"/>
  <c r="Q35" i="20"/>
  <c r="P35" i="20"/>
  <c r="E35" i="20"/>
  <c r="T35" i="20" s="1"/>
  <c r="V33" i="20"/>
  <c r="O33" i="20"/>
  <c r="N33" i="20"/>
  <c r="M33" i="20"/>
  <c r="S33" i="20" s="1"/>
  <c r="L33" i="20"/>
  <c r="R33" i="20" s="1"/>
  <c r="K33" i="20"/>
  <c r="J33" i="20"/>
  <c r="I33" i="20"/>
  <c r="H33" i="20"/>
  <c r="G33" i="20"/>
  <c r="F33" i="20"/>
  <c r="E33" i="20"/>
  <c r="C33" i="20"/>
  <c r="B33" i="20"/>
  <c r="U32" i="20"/>
  <c r="S32" i="20"/>
  <c r="R32" i="20"/>
  <c r="Q32" i="20"/>
  <c r="P32" i="20"/>
  <c r="E32" i="20"/>
  <c r="T32" i="20" s="1"/>
  <c r="V30" i="20"/>
  <c r="S30" i="20"/>
  <c r="O30" i="20"/>
  <c r="N30" i="20"/>
  <c r="M30" i="20"/>
  <c r="L30" i="20"/>
  <c r="R30" i="20" s="1"/>
  <c r="K30" i="20"/>
  <c r="J30" i="20"/>
  <c r="I30" i="20"/>
  <c r="H30" i="20"/>
  <c r="G30" i="20"/>
  <c r="F30" i="20"/>
  <c r="C30" i="20"/>
  <c r="B30" i="20"/>
  <c r="E30" i="20" s="1"/>
  <c r="U29" i="20"/>
  <c r="S29" i="20"/>
  <c r="R29" i="20"/>
  <c r="Q29" i="20"/>
  <c r="P29" i="20"/>
  <c r="E29" i="20"/>
  <c r="T29" i="20" s="1"/>
  <c r="U28" i="20"/>
  <c r="T28" i="20"/>
  <c r="S28" i="20"/>
  <c r="R28" i="20"/>
  <c r="Q28" i="20"/>
  <c r="P28" i="20"/>
  <c r="E28" i="20"/>
  <c r="S27" i="20"/>
  <c r="R27" i="20"/>
  <c r="Q27" i="20"/>
  <c r="P27" i="20"/>
  <c r="E27" i="20"/>
  <c r="U27" i="20" s="1"/>
  <c r="S26" i="20"/>
  <c r="R26" i="20"/>
  <c r="Q26" i="20"/>
  <c r="P26" i="20"/>
  <c r="E26" i="20"/>
  <c r="T26" i="20" s="1"/>
  <c r="V24" i="20"/>
  <c r="O24" i="20"/>
  <c r="N24" i="20"/>
  <c r="M24" i="20"/>
  <c r="L24" i="20"/>
  <c r="R24" i="20" s="1"/>
  <c r="K24" i="20"/>
  <c r="J24" i="20"/>
  <c r="I24" i="20"/>
  <c r="H24" i="20"/>
  <c r="G24" i="20"/>
  <c r="F24" i="20"/>
  <c r="C24" i="20"/>
  <c r="B24" i="20"/>
  <c r="S23" i="20"/>
  <c r="R23" i="20"/>
  <c r="Q23" i="20"/>
  <c r="P23" i="20"/>
  <c r="E23" i="20"/>
  <c r="U23" i="20" s="1"/>
  <c r="S22" i="20"/>
  <c r="R22" i="20"/>
  <c r="Q22" i="20"/>
  <c r="P22" i="20"/>
  <c r="E22" i="20"/>
  <c r="T22" i="20" s="1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S18" i="20"/>
  <c r="R18" i="20"/>
  <c r="Q18" i="20"/>
  <c r="P18" i="20"/>
  <c r="E18" i="20"/>
  <c r="S17" i="20"/>
  <c r="R17" i="20"/>
  <c r="Q17" i="20"/>
  <c r="P17" i="20"/>
  <c r="E17" i="20"/>
  <c r="U17" i="20" s="1"/>
  <c r="V15" i="20"/>
  <c r="O15" i="20"/>
  <c r="N15" i="20"/>
  <c r="M15" i="20"/>
  <c r="S15" i="20" s="1"/>
  <c r="L15" i="20"/>
  <c r="K15" i="20"/>
  <c r="J15" i="20"/>
  <c r="I15" i="20"/>
  <c r="H15" i="20"/>
  <c r="G15" i="20"/>
  <c r="F15" i="20"/>
  <c r="C15" i="20"/>
  <c r="B15" i="20"/>
  <c r="S14" i="20"/>
  <c r="R14" i="20"/>
  <c r="Q14" i="20"/>
  <c r="P14" i="20"/>
  <c r="E14" i="20"/>
  <c r="U13" i="20"/>
  <c r="T13" i="20"/>
  <c r="S13" i="20"/>
  <c r="R13" i="20"/>
  <c r="Q13" i="20"/>
  <c r="P13" i="20"/>
  <c r="E13" i="20"/>
  <c r="U12" i="20"/>
  <c r="T12" i="20"/>
  <c r="S12" i="20"/>
  <c r="R12" i="20"/>
  <c r="Q12" i="20"/>
  <c r="P12" i="20"/>
  <c r="E12" i="20"/>
  <c r="S11" i="20"/>
  <c r="R11" i="20"/>
  <c r="Q11" i="20"/>
  <c r="P11" i="20"/>
  <c r="E11" i="20"/>
  <c r="S10" i="20"/>
  <c r="R10" i="20"/>
  <c r="Q10" i="20"/>
  <c r="P10" i="20"/>
  <c r="E10" i="20"/>
  <c r="T10" i="20" s="1"/>
  <c r="S9" i="20"/>
  <c r="R9" i="20"/>
  <c r="Q9" i="20"/>
  <c r="P9" i="20"/>
  <c r="E9" i="20"/>
  <c r="U9" i="20" s="1"/>
  <c r="S94" i="19"/>
  <c r="R94" i="19"/>
  <c r="Q94" i="19"/>
  <c r="P94" i="19"/>
  <c r="E94" i="19"/>
  <c r="U94" i="19" s="1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U90" i="19"/>
  <c r="S90" i="19"/>
  <c r="R90" i="19"/>
  <c r="Q90" i="19"/>
  <c r="P90" i="19"/>
  <c r="E90" i="19"/>
  <c r="T90" i="19" s="1"/>
  <c r="S89" i="19"/>
  <c r="R89" i="19"/>
  <c r="Q89" i="19"/>
  <c r="P89" i="19"/>
  <c r="E89" i="19"/>
  <c r="S88" i="19"/>
  <c r="R88" i="19"/>
  <c r="Q88" i="19"/>
  <c r="P88" i="19"/>
  <c r="E88" i="19"/>
  <c r="T88" i="19" s="1"/>
  <c r="S87" i="19"/>
  <c r="R87" i="19"/>
  <c r="Q87" i="19"/>
  <c r="P87" i="19"/>
  <c r="E87" i="19"/>
  <c r="U87" i="19" s="1"/>
  <c r="V73" i="19"/>
  <c r="O73" i="19"/>
  <c r="N73" i="19"/>
  <c r="M73" i="19"/>
  <c r="L73" i="19"/>
  <c r="K73" i="19"/>
  <c r="J73" i="19"/>
  <c r="I73" i="19"/>
  <c r="H73" i="19"/>
  <c r="G73" i="19"/>
  <c r="F73" i="19"/>
  <c r="C73" i="19"/>
  <c r="E73" i="19" s="1"/>
  <c r="B73" i="19"/>
  <c r="V72" i="19"/>
  <c r="R72" i="19"/>
  <c r="O72" i="19"/>
  <c r="N72" i="19"/>
  <c r="M72" i="19"/>
  <c r="S72" i="19" s="1"/>
  <c r="L72" i="19"/>
  <c r="K72" i="19"/>
  <c r="J72" i="19"/>
  <c r="I72" i="19"/>
  <c r="Q72" i="19" s="1"/>
  <c r="H72" i="19"/>
  <c r="G72" i="19"/>
  <c r="F72" i="19"/>
  <c r="E72" i="19"/>
  <c r="C72" i="19"/>
  <c r="B72" i="19"/>
  <c r="V71" i="19"/>
  <c r="S71" i="19"/>
  <c r="O71" i="19"/>
  <c r="N71" i="19"/>
  <c r="M71" i="19"/>
  <c r="L71" i="19"/>
  <c r="R71" i="19" s="1"/>
  <c r="K71" i="19"/>
  <c r="J71" i="19"/>
  <c r="I71" i="19"/>
  <c r="H71" i="19"/>
  <c r="P71" i="19" s="1"/>
  <c r="G71" i="19"/>
  <c r="F71" i="19"/>
  <c r="C71" i="19"/>
  <c r="B71" i="19"/>
  <c r="S70" i="19"/>
  <c r="R70" i="19"/>
  <c r="Q70" i="19"/>
  <c r="P70" i="19"/>
  <c r="E70" i="19"/>
  <c r="S69" i="19"/>
  <c r="R69" i="19"/>
  <c r="Q69" i="19"/>
  <c r="P69" i="19"/>
  <c r="E69" i="19"/>
  <c r="V67" i="19"/>
  <c r="O67" i="19"/>
  <c r="N67" i="19"/>
  <c r="M67" i="19"/>
  <c r="S67" i="19" s="1"/>
  <c r="L67" i="19"/>
  <c r="K67" i="19"/>
  <c r="J67" i="19"/>
  <c r="I67" i="19"/>
  <c r="H67" i="19"/>
  <c r="G67" i="19"/>
  <c r="F67" i="19"/>
  <c r="C67" i="19"/>
  <c r="B67" i="19"/>
  <c r="V66" i="19"/>
  <c r="O66" i="19"/>
  <c r="N66" i="19"/>
  <c r="M66" i="19"/>
  <c r="S66" i="19" s="1"/>
  <c r="L66" i="19"/>
  <c r="R66" i="19" s="1"/>
  <c r="K66" i="19"/>
  <c r="J66" i="19"/>
  <c r="I66" i="19"/>
  <c r="H66" i="19"/>
  <c r="G66" i="19"/>
  <c r="F66" i="19"/>
  <c r="E66" i="19"/>
  <c r="C66" i="19"/>
  <c r="B66" i="19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S62" i="19"/>
  <c r="R62" i="19"/>
  <c r="Q62" i="19"/>
  <c r="P62" i="19"/>
  <c r="E62" i="19"/>
  <c r="T61" i="19"/>
  <c r="S61" i="19"/>
  <c r="R61" i="19"/>
  <c r="Q61" i="19"/>
  <c r="P61" i="19"/>
  <c r="E61" i="19"/>
  <c r="U61" i="19" s="1"/>
  <c r="V59" i="19"/>
  <c r="R59" i="19"/>
  <c r="O59" i="19"/>
  <c r="N59" i="19"/>
  <c r="M59" i="19"/>
  <c r="S59" i="19" s="1"/>
  <c r="L59" i="19"/>
  <c r="K59" i="19"/>
  <c r="J59" i="19"/>
  <c r="I59" i="19"/>
  <c r="H59" i="19"/>
  <c r="P59" i="19" s="1"/>
  <c r="G59" i="19"/>
  <c r="F59" i="19"/>
  <c r="C59" i="19"/>
  <c r="B59" i="19"/>
  <c r="U58" i="19"/>
  <c r="T58" i="19"/>
  <c r="S58" i="19"/>
  <c r="R58" i="19"/>
  <c r="Q58" i="19"/>
  <c r="P58" i="19"/>
  <c r="E58" i="19"/>
  <c r="S57" i="19"/>
  <c r="R57" i="19"/>
  <c r="Q57" i="19"/>
  <c r="P57" i="19"/>
  <c r="E57" i="19"/>
  <c r="T57" i="19" s="1"/>
  <c r="S56" i="19"/>
  <c r="R56" i="19"/>
  <c r="Q56" i="19"/>
  <c r="P56" i="19"/>
  <c r="E56" i="19"/>
  <c r="U56" i="19" s="1"/>
  <c r="S55" i="19"/>
  <c r="R55" i="19"/>
  <c r="Q55" i="19"/>
  <c r="P55" i="19"/>
  <c r="E55" i="19"/>
  <c r="T55" i="19" s="1"/>
  <c r="V53" i="19"/>
  <c r="O53" i="19"/>
  <c r="N53" i="19"/>
  <c r="M53" i="19"/>
  <c r="S53" i="19" s="1"/>
  <c r="L53" i="19"/>
  <c r="R53" i="19" s="1"/>
  <c r="K53" i="19"/>
  <c r="J53" i="19"/>
  <c r="I53" i="19"/>
  <c r="H53" i="19"/>
  <c r="G53" i="19"/>
  <c r="F53" i="19"/>
  <c r="C53" i="19"/>
  <c r="E53" i="19" s="1"/>
  <c r="B53" i="19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S50" i="19"/>
  <c r="R50" i="19"/>
  <c r="Q50" i="19"/>
  <c r="P50" i="19"/>
  <c r="E50" i="19"/>
  <c r="U50" i="19" s="1"/>
  <c r="S49" i="19"/>
  <c r="R49" i="19"/>
  <c r="Q49" i="19"/>
  <c r="P49" i="19"/>
  <c r="E49" i="19"/>
  <c r="U49" i="19" s="1"/>
  <c r="S48" i="19"/>
  <c r="R48" i="19"/>
  <c r="Q48" i="19"/>
  <c r="P48" i="19"/>
  <c r="E48" i="19"/>
  <c r="U48" i="19" s="1"/>
  <c r="S47" i="19"/>
  <c r="R47" i="19"/>
  <c r="Q47" i="19"/>
  <c r="P47" i="19"/>
  <c r="E47" i="19"/>
  <c r="U46" i="19"/>
  <c r="S46" i="19"/>
  <c r="R46" i="19"/>
  <c r="Q46" i="19"/>
  <c r="P46" i="19"/>
  <c r="E46" i="19"/>
  <c r="T46" i="19" s="1"/>
  <c r="S45" i="19"/>
  <c r="R45" i="19"/>
  <c r="Q45" i="19"/>
  <c r="P45" i="19"/>
  <c r="E45" i="19"/>
  <c r="S44" i="19"/>
  <c r="R44" i="19"/>
  <c r="Q44" i="19"/>
  <c r="P44" i="19"/>
  <c r="E44" i="19"/>
  <c r="U44" i="19" s="1"/>
  <c r="S43" i="19"/>
  <c r="R43" i="19"/>
  <c r="Q43" i="19"/>
  <c r="P43" i="19"/>
  <c r="E43" i="19"/>
  <c r="U43" i="19" s="1"/>
  <c r="S42" i="19"/>
  <c r="R42" i="19"/>
  <c r="Q42" i="19"/>
  <c r="P42" i="19"/>
  <c r="E42" i="19"/>
  <c r="T42" i="19" s="1"/>
  <c r="V40" i="19"/>
  <c r="O40" i="19"/>
  <c r="S40" i="19" s="1"/>
  <c r="N40" i="19"/>
  <c r="M40" i="19"/>
  <c r="L40" i="19"/>
  <c r="R40" i="19" s="1"/>
  <c r="K40" i="19"/>
  <c r="J40" i="19"/>
  <c r="I40" i="19"/>
  <c r="H40" i="19"/>
  <c r="G40" i="19"/>
  <c r="F40" i="19"/>
  <c r="C40" i="19"/>
  <c r="B40" i="19"/>
  <c r="E40" i="19" s="1"/>
  <c r="S39" i="19"/>
  <c r="R39" i="19"/>
  <c r="Q39" i="19"/>
  <c r="P39" i="19"/>
  <c r="E39" i="19"/>
  <c r="T39" i="19" s="1"/>
  <c r="S38" i="19"/>
  <c r="R38" i="19"/>
  <c r="Q38" i="19"/>
  <c r="P38" i="19"/>
  <c r="E38" i="19"/>
  <c r="U38" i="19" s="1"/>
  <c r="S37" i="19"/>
  <c r="R37" i="19"/>
  <c r="Q37" i="19"/>
  <c r="P37" i="19"/>
  <c r="E37" i="19"/>
  <c r="U37" i="19" s="1"/>
  <c r="S36" i="19"/>
  <c r="R36" i="19"/>
  <c r="Q36" i="19"/>
  <c r="P36" i="19"/>
  <c r="E36" i="19"/>
  <c r="S35" i="19"/>
  <c r="R35" i="19"/>
  <c r="Q35" i="19"/>
  <c r="P35" i="19"/>
  <c r="E35" i="19"/>
  <c r="V33" i="19"/>
  <c r="O33" i="19"/>
  <c r="N33" i="19"/>
  <c r="M33" i="19"/>
  <c r="S33" i="19" s="1"/>
  <c r="L33" i="19"/>
  <c r="K33" i="19"/>
  <c r="J33" i="19"/>
  <c r="I33" i="19"/>
  <c r="H33" i="19"/>
  <c r="P33" i="19" s="1"/>
  <c r="G33" i="19"/>
  <c r="F33" i="19"/>
  <c r="E33" i="19"/>
  <c r="C33" i="19"/>
  <c r="B33" i="19"/>
  <c r="S32" i="19"/>
  <c r="R32" i="19"/>
  <c r="Q32" i="19"/>
  <c r="P32" i="19"/>
  <c r="E32" i="19"/>
  <c r="V30" i="19"/>
  <c r="O30" i="19"/>
  <c r="N30" i="19"/>
  <c r="M30" i="19"/>
  <c r="S30" i="19" s="1"/>
  <c r="L30" i="19"/>
  <c r="R30" i="19" s="1"/>
  <c r="K30" i="19"/>
  <c r="J30" i="19"/>
  <c r="I30" i="19"/>
  <c r="H30" i="19"/>
  <c r="G30" i="19"/>
  <c r="F30" i="19"/>
  <c r="C30" i="19"/>
  <c r="B30" i="19"/>
  <c r="S29" i="19"/>
  <c r="R29" i="19"/>
  <c r="Q29" i="19"/>
  <c r="P29" i="19"/>
  <c r="E29" i="19"/>
  <c r="U29" i="19" s="1"/>
  <c r="S28" i="19"/>
  <c r="R28" i="19"/>
  <c r="Q28" i="19"/>
  <c r="P28" i="19"/>
  <c r="E28" i="19"/>
  <c r="U28" i="19" s="1"/>
  <c r="S27" i="19"/>
  <c r="R27" i="19"/>
  <c r="Q27" i="19"/>
  <c r="P27" i="19"/>
  <c r="E27" i="19"/>
  <c r="U26" i="19"/>
  <c r="T26" i="19"/>
  <c r="S26" i="19"/>
  <c r="R26" i="19"/>
  <c r="Q26" i="19"/>
  <c r="P26" i="19"/>
  <c r="E26" i="19"/>
  <c r="V24" i="19"/>
  <c r="O24" i="19"/>
  <c r="N24" i="19"/>
  <c r="M24" i="19"/>
  <c r="S24" i="19" s="1"/>
  <c r="L24" i="19"/>
  <c r="R24" i="19" s="1"/>
  <c r="K24" i="19"/>
  <c r="J24" i="19"/>
  <c r="I24" i="19"/>
  <c r="H24" i="19"/>
  <c r="G24" i="19"/>
  <c r="F24" i="19"/>
  <c r="C24" i="19"/>
  <c r="B24" i="19"/>
  <c r="S23" i="19"/>
  <c r="R23" i="19"/>
  <c r="Q23" i="19"/>
  <c r="P23" i="19"/>
  <c r="E23" i="19"/>
  <c r="T22" i="19"/>
  <c r="S22" i="19"/>
  <c r="R22" i="19"/>
  <c r="Q22" i="19"/>
  <c r="P22" i="19"/>
  <c r="E22" i="19"/>
  <c r="U22" i="19" s="1"/>
  <c r="U21" i="19"/>
  <c r="S21" i="19"/>
  <c r="R21" i="19"/>
  <c r="Q21" i="19"/>
  <c r="P21" i="19"/>
  <c r="E21" i="19"/>
  <c r="T21" i="19" s="1"/>
  <c r="T20" i="19"/>
  <c r="S20" i="19"/>
  <c r="R20" i="19"/>
  <c r="Q20" i="19"/>
  <c r="P20" i="19"/>
  <c r="E20" i="19"/>
  <c r="S19" i="19"/>
  <c r="R19" i="19"/>
  <c r="Q19" i="19"/>
  <c r="P19" i="19"/>
  <c r="E19" i="19"/>
  <c r="T19" i="19" s="1"/>
  <c r="U18" i="19"/>
  <c r="S18" i="19"/>
  <c r="R18" i="19"/>
  <c r="Q18" i="19"/>
  <c r="P18" i="19"/>
  <c r="E18" i="19"/>
  <c r="T18" i="19" s="1"/>
  <c r="S17" i="19"/>
  <c r="R17" i="19"/>
  <c r="Q17" i="19"/>
  <c r="P17" i="19"/>
  <c r="E17" i="19"/>
  <c r="V15" i="19"/>
  <c r="O15" i="19"/>
  <c r="N15" i="19"/>
  <c r="R15" i="19" s="1"/>
  <c r="M15" i="19"/>
  <c r="S15" i="19" s="1"/>
  <c r="L15" i="19"/>
  <c r="K15" i="19"/>
  <c r="J15" i="19"/>
  <c r="I15" i="19"/>
  <c r="H15" i="19"/>
  <c r="G15" i="19"/>
  <c r="F15" i="19"/>
  <c r="E15" i="19"/>
  <c r="C15" i="19"/>
  <c r="B15" i="19"/>
  <c r="S14" i="19"/>
  <c r="R14" i="19"/>
  <c r="Q14" i="19"/>
  <c r="P14" i="19"/>
  <c r="E14" i="19"/>
  <c r="S13" i="19"/>
  <c r="R13" i="19"/>
  <c r="Q13" i="19"/>
  <c r="P13" i="19"/>
  <c r="E13" i="19"/>
  <c r="S12" i="19"/>
  <c r="R12" i="19"/>
  <c r="Q12" i="19"/>
  <c r="P12" i="19"/>
  <c r="E12" i="19"/>
  <c r="S11" i="19"/>
  <c r="R11" i="19"/>
  <c r="Q11" i="19"/>
  <c r="P11" i="19"/>
  <c r="E11" i="19"/>
  <c r="T11" i="19" s="1"/>
  <c r="U10" i="19"/>
  <c r="S10" i="19"/>
  <c r="R10" i="19"/>
  <c r="Q10" i="19"/>
  <c r="P10" i="19"/>
  <c r="E10" i="19"/>
  <c r="T10" i="19" s="1"/>
  <c r="U9" i="19"/>
  <c r="T9" i="19"/>
  <c r="S9" i="19"/>
  <c r="R9" i="19"/>
  <c r="Q9" i="19"/>
  <c r="P9" i="19"/>
  <c r="E9" i="19"/>
  <c r="S94" i="18"/>
  <c r="R94" i="18"/>
  <c r="Q94" i="18"/>
  <c r="P94" i="18"/>
  <c r="E94" i="18"/>
  <c r="U94" i="18" s="1"/>
  <c r="S93" i="18"/>
  <c r="R93" i="18"/>
  <c r="Q93" i="18"/>
  <c r="P93" i="18"/>
  <c r="E93" i="18"/>
  <c r="S92" i="18"/>
  <c r="R92" i="18"/>
  <c r="Q92" i="18"/>
  <c r="P92" i="18"/>
  <c r="E92" i="18"/>
  <c r="T92" i="18" s="1"/>
  <c r="U91" i="18"/>
  <c r="S91" i="18"/>
  <c r="R91" i="18"/>
  <c r="Q91" i="18"/>
  <c r="P91" i="18"/>
  <c r="E91" i="18"/>
  <c r="T91" i="18" s="1"/>
  <c r="S90" i="18"/>
  <c r="R90" i="18"/>
  <c r="Q90" i="18"/>
  <c r="P90" i="18"/>
  <c r="E90" i="18"/>
  <c r="U89" i="18"/>
  <c r="S89" i="18"/>
  <c r="R89" i="18"/>
  <c r="Q89" i="18"/>
  <c r="P89" i="18"/>
  <c r="E89" i="18"/>
  <c r="T89" i="18" s="1"/>
  <c r="U88" i="18"/>
  <c r="S88" i="18"/>
  <c r="R88" i="18"/>
  <c r="Q88" i="18"/>
  <c r="P88" i="18"/>
  <c r="E88" i="18"/>
  <c r="T88" i="18" s="1"/>
  <c r="S87" i="18"/>
  <c r="R87" i="18"/>
  <c r="Q87" i="18"/>
  <c r="P87" i="18"/>
  <c r="E87" i="18"/>
  <c r="U87" i="18" s="1"/>
  <c r="V73" i="18"/>
  <c r="O73" i="18"/>
  <c r="N73" i="18"/>
  <c r="M73" i="18"/>
  <c r="S73" i="18" s="1"/>
  <c r="L73" i="18"/>
  <c r="K73" i="18"/>
  <c r="J73" i="18"/>
  <c r="I73" i="18"/>
  <c r="H73" i="18"/>
  <c r="G73" i="18"/>
  <c r="F73" i="18"/>
  <c r="C73" i="18"/>
  <c r="B73" i="18"/>
  <c r="V72" i="18"/>
  <c r="O72" i="18"/>
  <c r="N72" i="18"/>
  <c r="M72" i="18"/>
  <c r="S72" i="18" s="1"/>
  <c r="L72" i="18"/>
  <c r="R72" i="18" s="1"/>
  <c r="K72" i="18"/>
  <c r="J72" i="18"/>
  <c r="I72" i="18"/>
  <c r="Q72" i="18" s="1"/>
  <c r="H72" i="18"/>
  <c r="G72" i="18"/>
  <c r="F72" i="18"/>
  <c r="C72" i="18"/>
  <c r="B72" i="18"/>
  <c r="E72" i="18" s="1"/>
  <c r="V71" i="18"/>
  <c r="S71" i="18"/>
  <c r="O71" i="18"/>
  <c r="N71" i="18"/>
  <c r="M71" i="18"/>
  <c r="L71" i="18"/>
  <c r="R71" i="18" s="1"/>
  <c r="K71" i="18"/>
  <c r="J71" i="18"/>
  <c r="I71" i="18"/>
  <c r="H71" i="18"/>
  <c r="G71" i="18"/>
  <c r="F71" i="18"/>
  <c r="C71" i="18"/>
  <c r="B71" i="18"/>
  <c r="E71" i="18" s="1"/>
  <c r="S70" i="18"/>
  <c r="R70" i="18"/>
  <c r="Q70" i="18"/>
  <c r="P70" i="18"/>
  <c r="E70" i="18"/>
  <c r="U70" i="18" s="1"/>
  <c r="S69" i="18"/>
  <c r="R69" i="18"/>
  <c r="Q69" i="18"/>
  <c r="P69" i="18"/>
  <c r="E69" i="18"/>
  <c r="U69" i="18" s="1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V66" i="18"/>
  <c r="R66" i="18"/>
  <c r="O66" i="18"/>
  <c r="N66" i="18"/>
  <c r="M66" i="18"/>
  <c r="S66" i="18" s="1"/>
  <c r="L66" i="18"/>
  <c r="K66" i="18"/>
  <c r="J66" i="18"/>
  <c r="I66" i="18"/>
  <c r="Q66" i="18" s="1"/>
  <c r="H66" i="18"/>
  <c r="G66" i="18"/>
  <c r="F66" i="18"/>
  <c r="C66" i="18"/>
  <c r="B66" i="18"/>
  <c r="E66" i="18" s="1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S63" i="18"/>
  <c r="R63" i="18"/>
  <c r="Q63" i="18"/>
  <c r="P63" i="18"/>
  <c r="E63" i="18"/>
  <c r="U63" i="18" s="1"/>
  <c r="U62" i="18"/>
  <c r="S62" i="18"/>
  <c r="R62" i="18"/>
  <c r="Q62" i="18"/>
  <c r="P62" i="18"/>
  <c r="E62" i="18"/>
  <c r="T62" i="18" s="1"/>
  <c r="S61" i="18"/>
  <c r="R61" i="18"/>
  <c r="Q61" i="18"/>
  <c r="P61" i="18"/>
  <c r="E61" i="18"/>
  <c r="T61" i="18" s="1"/>
  <c r="V59" i="18"/>
  <c r="O59" i="18"/>
  <c r="N59" i="18"/>
  <c r="M59" i="18"/>
  <c r="S59" i="18" s="1"/>
  <c r="L59" i="18"/>
  <c r="R59" i="18" s="1"/>
  <c r="K59" i="18"/>
  <c r="J59" i="18"/>
  <c r="I59" i="18"/>
  <c r="H59" i="18"/>
  <c r="G59" i="18"/>
  <c r="F59" i="18"/>
  <c r="C59" i="18"/>
  <c r="B59" i="18"/>
  <c r="E59" i="18" s="1"/>
  <c r="U58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S55" i="18"/>
  <c r="R55" i="18"/>
  <c r="Q55" i="18"/>
  <c r="P55" i="18"/>
  <c r="E55" i="18"/>
  <c r="V53" i="18"/>
  <c r="O53" i="18"/>
  <c r="S53" i="18" s="1"/>
  <c r="N53" i="18"/>
  <c r="R53" i="18" s="1"/>
  <c r="M53" i="18"/>
  <c r="L53" i="18"/>
  <c r="K53" i="18"/>
  <c r="J53" i="18"/>
  <c r="I53" i="18"/>
  <c r="H53" i="18"/>
  <c r="G53" i="18"/>
  <c r="F53" i="18"/>
  <c r="C53" i="18"/>
  <c r="B53" i="18"/>
  <c r="U52" i="18"/>
  <c r="T52" i="18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U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S46" i="18"/>
  <c r="R46" i="18"/>
  <c r="Q46" i="18"/>
  <c r="P46" i="18"/>
  <c r="E46" i="18"/>
  <c r="T46" i="18" s="1"/>
  <c r="T45" i="18"/>
  <c r="S45" i="18"/>
  <c r="R45" i="18"/>
  <c r="Q45" i="18"/>
  <c r="P45" i="18"/>
  <c r="E45" i="18"/>
  <c r="U45" i="18" s="1"/>
  <c r="S44" i="18"/>
  <c r="R44" i="18"/>
  <c r="Q44" i="18"/>
  <c r="P44" i="18"/>
  <c r="E44" i="18"/>
  <c r="U44" i="18" s="1"/>
  <c r="S43" i="18"/>
  <c r="R43" i="18"/>
  <c r="Q43" i="18"/>
  <c r="P43" i="18"/>
  <c r="E43" i="18"/>
  <c r="S42" i="18"/>
  <c r="R42" i="18"/>
  <c r="Q42" i="18"/>
  <c r="P42" i="18"/>
  <c r="E42" i="18"/>
  <c r="U42" i="18" s="1"/>
  <c r="V40" i="18"/>
  <c r="O40" i="18"/>
  <c r="N40" i="18"/>
  <c r="R40" i="18" s="1"/>
  <c r="M40" i="18"/>
  <c r="S40" i="18" s="1"/>
  <c r="L40" i="18"/>
  <c r="K40" i="18"/>
  <c r="J40" i="18"/>
  <c r="I40" i="18"/>
  <c r="Q40" i="18" s="1"/>
  <c r="H40" i="18"/>
  <c r="G40" i="18"/>
  <c r="F40" i="18"/>
  <c r="E40" i="18"/>
  <c r="C40" i="18"/>
  <c r="B40" i="18"/>
  <c r="S39" i="18"/>
  <c r="R39" i="18"/>
  <c r="Q39" i="18"/>
  <c r="P39" i="18"/>
  <c r="E39" i="18"/>
  <c r="T39" i="18" s="1"/>
  <c r="S38" i="18"/>
  <c r="R38" i="18"/>
  <c r="Q38" i="18"/>
  <c r="P38" i="18"/>
  <c r="E38" i="18"/>
  <c r="U38" i="18" s="1"/>
  <c r="S37" i="18"/>
  <c r="R37" i="18"/>
  <c r="Q37" i="18"/>
  <c r="P37" i="18"/>
  <c r="E37" i="18"/>
  <c r="T37" i="18" s="1"/>
  <c r="S36" i="18"/>
  <c r="R36" i="18"/>
  <c r="Q36" i="18"/>
  <c r="P36" i="18"/>
  <c r="E36" i="18"/>
  <c r="U36" i="18" s="1"/>
  <c r="S35" i="18"/>
  <c r="R35" i="18"/>
  <c r="Q35" i="18"/>
  <c r="P35" i="18"/>
  <c r="E35" i="18"/>
  <c r="V33" i="18"/>
  <c r="O33" i="18"/>
  <c r="N33" i="18"/>
  <c r="M33" i="18"/>
  <c r="L33" i="18"/>
  <c r="R33" i="18" s="1"/>
  <c r="K33" i="18"/>
  <c r="J33" i="18"/>
  <c r="I33" i="18"/>
  <c r="H33" i="18"/>
  <c r="P33" i="18" s="1"/>
  <c r="G33" i="18"/>
  <c r="F33" i="18"/>
  <c r="C33" i="18"/>
  <c r="E33" i="18" s="1"/>
  <c r="B33" i="18"/>
  <c r="S32" i="18"/>
  <c r="R32" i="18"/>
  <c r="Q32" i="18"/>
  <c r="P32" i="18"/>
  <c r="E32" i="18"/>
  <c r="U32" i="18" s="1"/>
  <c r="V30" i="18"/>
  <c r="R30" i="18"/>
  <c r="O30" i="18"/>
  <c r="N30" i="18"/>
  <c r="M30" i="18"/>
  <c r="S30" i="18" s="1"/>
  <c r="L30" i="18"/>
  <c r="K30" i="18"/>
  <c r="J30" i="18"/>
  <c r="I30" i="18"/>
  <c r="H30" i="18"/>
  <c r="G30" i="18"/>
  <c r="F30" i="18"/>
  <c r="C30" i="18"/>
  <c r="B30" i="18"/>
  <c r="E30" i="18" s="1"/>
  <c r="S29" i="18"/>
  <c r="R29" i="18"/>
  <c r="Q29" i="18"/>
  <c r="P29" i="18"/>
  <c r="E29" i="18"/>
  <c r="S28" i="18"/>
  <c r="R28" i="18"/>
  <c r="Q28" i="18"/>
  <c r="P28" i="18"/>
  <c r="E28" i="18"/>
  <c r="U28" i="18" s="1"/>
  <c r="S27" i="18"/>
  <c r="R27" i="18"/>
  <c r="Q27" i="18"/>
  <c r="P27" i="18"/>
  <c r="E27" i="18"/>
  <c r="U27" i="18" s="1"/>
  <c r="S26" i="18"/>
  <c r="R26" i="18"/>
  <c r="Q26" i="18"/>
  <c r="P26" i="18"/>
  <c r="E26" i="18"/>
  <c r="T26" i="18" s="1"/>
  <c r="V24" i="18"/>
  <c r="S24" i="18"/>
  <c r="O24" i="18"/>
  <c r="N24" i="18"/>
  <c r="M24" i="18"/>
  <c r="L24" i="18"/>
  <c r="R24" i="18" s="1"/>
  <c r="K24" i="18"/>
  <c r="J24" i="18"/>
  <c r="I24" i="18"/>
  <c r="H24" i="18"/>
  <c r="G24" i="18"/>
  <c r="F24" i="18"/>
  <c r="C24" i="18"/>
  <c r="B24" i="18"/>
  <c r="E24" i="18" s="1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S21" i="18"/>
  <c r="R21" i="18"/>
  <c r="Q21" i="18"/>
  <c r="P21" i="18"/>
  <c r="E21" i="18"/>
  <c r="U21" i="18" s="1"/>
  <c r="S20" i="18"/>
  <c r="R20" i="18"/>
  <c r="Q20" i="18"/>
  <c r="P20" i="18"/>
  <c r="T20" i="18" s="1"/>
  <c r="E20" i="18"/>
  <c r="T19" i="18"/>
  <c r="S19" i="18"/>
  <c r="R19" i="18"/>
  <c r="Q19" i="18"/>
  <c r="P19" i="18"/>
  <c r="E19" i="18"/>
  <c r="U19" i="18" s="1"/>
  <c r="S18" i="18"/>
  <c r="R18" i="18"/>
  <c r="Q18" i="18"/>
  <c r="P18" i="18"/>
  <c r="E18" i="18"/>
  <c r="U18" i="18" s="1"/>
  <c r="U17" i="18"/>
  <c r="S17" i="18"/>
  <c r="R17" i="18"/>
  <c r="Q17" i="18"/>
  <c r="P17" i="18"/>
  <c r="E17" i="18"/>
  <c r="T17" i="18" s="1"/>
  <c r="V15" i="18"/>
  <c r="O15" i="18"/>
  <c r="S15" i="18" s="1"/>
  <c r="N15" i="18"/>
  <c r="M15" i="18"/>
  <c r="L15" i="18"/>
  <c r="K15" i="18"/>
  <c r="J15" i="18"/>
  <c r="I15" i="18"/>
  <c r="H15" i="18"/>
  <c r="G15" i="18"/>
  <c r="F15" i="18"/>
  <c r="C15" i="18"/>
  <c r="B15" i="18"/>
  <c r="E15" i="18" s="1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S94" i="17"/>
  <c r="R94" i="17"/>
  <c r="Q94" i="17"/>
  <c r="P94" i="17"/>
  <c r="E94" i="17"/>
  <c r="T93" i="17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U90" i="17" s="1"/>
  <c r="S89" i="17"/>
  <c r="R89" i="17"/>
  <c r="Q89" i="17"/>
  <c r="P89" i="17"/>
  <c r="E89" i="17"/>
  <c r="U89" i="17" s="1"/>
  <c r="S88" i="17"/>
  <c r="R88" i="17"/>
  <c r="Q88" i="17"/>
  <c r="P88" i="17"/>
  <c r="E88" i="17"/>
  <c r="T88" i="17" s="1"/>
  <c r="U87" i="17"/>
  <c r="S87" i="17"/>
  <c r="R87" i="17"/>
  <c r="Q87" i="17"/>
  <c r="P87" i="17"/>
  <c r="E87" i="17"/>
  <c r="T87" i="17" s="1"/>
  <c r="V73" i="17"/>
  <c r="O73" i="17"/>
  <c r="N73" i="17"/>
  <c r="M73" i="17"/>
  <c r="S73" i="17" s="1"/>
  <c r="L73" i="17"/>
  <c r="K73" i="17"/>
  <c r="J73" i="17"/>
  <c r="I73" i="17"/>
  <c r="H73" i="17"/>
  <c r="G73" i="17"/>
  <c r="F73" i="17"/>
  <c r="C73" i="17"/>
  <c r="B73" i="17"/>
  <c r="E73" i="17" s="1"/>
  <c r="V72" i="17"/>
  <c r="O72" i="17"/>
  <c r="N72" i="17"/>
  <c r="M72" i="17"/>
  <c r="S72" i="17" s="1"/>
  <c r="L72" i="17"/>
  <c r="R72" i="17" s="1"/>
  <c r="K72" i="17"/>
  <c r="J72" i="17"/>
  <c r="I72" i="17"/>
  <c r="H72" i="17"/>
  <c r="G72" i="17"/>
  <c r="F72" i="17"/>
  <c r="C72" i="17"/>
  <c r="B72" i="17"/>
  <c r="V71" i="17"/>
  <c r="O71" i="17"/>
  <c r="N71" i="17"/>
  <c r="M71" i="17"/>
  <c r="S71" i="17" s="1"/>
  <c r="L71" i="17"/>
  <c r="R71" i="17" s="1"/>
  <c r="K71" i="17"/>
  <c r="J71" i="17"/>
  <c r="I71" i="17"/>
  <c r="H71" i="17"/>
  <c r="G71" i="17"/>
  <c r="F71" i="17"/>
  <c r="C71" i="17"/>
  <c r="B71" i="17"/>
  <c r="E71" i="17" s="1"/>
  <c r="S70" i="17"/>
  <c r="R70" i="17"/>
  <c r="Q70" i="17"/>
  <c r="P70" i="17"/>
  <c r="E70" i="17"/>
  <c r="U70" i="17" s="1"/>
  <c r="S69" i="17"/>
  <c r="R69" i="17"/>
  <c r="Q69" i="17"/>
  <c r="P69" i="17"/>
  <c r="E69" i="17"/>
  <c r="U69" i="17" s="1"/>
  <c r="V67" i="17"/>
  <c r="O67" i="17"/>
  <c r="N67" i="17"/>
  <c r="M67" i="17"/>
  <c r="S67" i="17" s="1"/>
  <c r="L67" i="17"/>
  <c r="K67" i="17"/>
  <c r="J67" i="17"/>
  <c r="I67" i="17"/>
  <c r="H67" i="17"/>
  <c r="G67" i="17"/>
  <c r="F67" i="17"/>
  <c r="C67" i="17"/>
  <c r="B67" i="17"/>
  <c r="V66" i="17"/>
  <c r="O66" i="17"/>
  <c r="N66" i="17"/>
  <c r="M66" i="17"/>
  <c r="S66" i="17" s="1"/>
  <c r="L66" i="17"/>
  <c r="R66" i="17" s="1"/>
  <c r="K66" i="17"/>
  <c r="J66" i="17"/>
  <c r="I66" i="17"/>
  <c r="H66" i="17"/>
  <c r="G66" i="17"/>
  <c r="F66" i="17"/>
  <c r="C66" i="17"/>
  <c r="B66" i="17"/>
  <c r="E66" i="17" s="1"/>
  <c r="S65" i="17"/>
  <c r="R65" i="17"/>
  <c r="Q65" i="17"/>
  <c r="P65" i="17"/>
  <c r="E65" i="17"/>
  <c r="S64" i="17"/>
  <c r="R64" i="17"/>
  <c r="Q64" i="17"/>
  <c r="P64" i="17"/>
  <c r="E64" i="17"/>
  <c r="U64" i="17" s="1"/>
  <c r="S63" i="17"/>
  <c r="R63" i="17"/>
  <c r="Q63" i="17"/>
  <c r="P63" i="17"/>
  <c r="E63" i="17"/>
  <c r="U63" i="17" s="1"/>
  <c r="S62" i="17"/>
  <c r="R62" i="17"/>
  <c r="Q62" i="17"/>
  <c r="P62" i="17"/>
  <c r="E62" i="17"/>
  <c r="S61" i="17"/>
  <c r="R61" i="17"/>
  <c r="Q61" i="17"/>
  <c r="P61" i="17"/>
  <c r="E61" i="17"/>
  <c r="U61" i="17" s="1"/>
  <c r="V59" i="17"/>
  <c r="O59" i="17"/>
  <c r="N59" i="17"/>
  <c r="M59" i="17"/>
  <c r="S59" i="17" s="1"/>
  <c r="L59" i="17"/>
  <c r="R59" i="17" s="1"/>
  <c r="K59" i="17"/>
  <c r="J59" i="17"/>
  <c r="I59" i="17"/>
  <c r="H59" i="17"/>
  <c r="G59" i="17"/>
  <c r="F59" i="17"/>
  <c r="C59" i="17"/>
  <c r="B59" i="17"/>
  <c r="E59" i="17" s="1"/>
  <c r="S58" i="17"/>
  <c r="R58" i="17"/>
  <c r="Q58" i="17"/>
  <c r="P58" i="17"/>
  <c r="E58" i="17"/>
  <c r="S57" i="17"/>
  <c r="R57" i="17"/>
  <c r="Q57" i="17"/>
  <c r="P57" i="17"/>
  <c r="E57" i="17"/>
  <c r="U57" i="17" s="1"/>
  <c r="S56" i="17"/>
  <c r="R56" i="17"/>
  <c r="Q56" i="17"/>
  <c r="P56" i="17"/>
  <c r="E56" i="17"/>
  <c r="U56" i="17" s="1"/>
  <c r="S55" i="17"/>
  <c r="R55" i="17"/>
  <c r="Q55" i="17"/>
  <c r="P55" i="17"/>
  <c r="E55" i="17"/>
  <c r="T55" i="17" s="1"/>
  <c r="V53" i="17"/>
  <c r="O53" i="17"/>
  <c r="N53" i="17"/>
  <c r="M53" i="17"/>
  <c r="S53" i="17" s="1"/>
  <c r="L53" i="17"/>
  <c r="R53" i="17" s="1"/>
  <c r="K53" i="17"/>
  <c r="J53" i="17"/>
  <c r="I53" i="17"/>
  <c r="H53" i="17"/>
  <c r="G53" i="17"/>
  <c r="F53" i="17"/>
  <c r="C53" i="17"/>
  <c r="B53" i="17"/>
  <c r="T52" i="17"/>
  <c r="S52" i="17"/>
  <c r="R52" i="17"/>
  <c r="Q52" i="17"/>
  <c r="P52" i="17"/>
  <c r="E52" i="17"/>
  <c r="U52" i="17" s="1"/>
  <c r="S51" i="17"/>
  <c r="R51" i="17"/>
  <c r="Q51" i="17"/>
  <c r="P51" i="17"/>
  <c r="E51" i="17"/>
  <c r="U50" i="17"/>
  <c r="T50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S45" i="17"/>
  <c r="R45" i="17"/>
  <c r="Q45" i="17"/>
  <c r="P45" i="17"/>
  <c r="E45" i="17"/>
  <c r="U45" i="17" s="1"/>
  <c r="S44" i="17"/>
  <c r="R44" i="17"/>
  <c r="Q44" i="17"/>
  <c r="P44" i="17"/>
  <c r="E44" i="17"/>
  <c r="U44" i="17" s="1"/>
  <c r="S43" i="17"/>
  <c r="R43" i="17"/>
  <c r="Q43" i="17"/>
  <c r="P43" i="17"/>
  <c r="E43" i="17"/>
  <c r="U43" i="17" s="1"/>
  <c r="U42" i="17"/>
  <c r="S42" i="17"/>
  <c r="R42" i="17"/>
  <c r="Q42" i="17"/>
  <c r="P42" i="17"/>
  <c r="E42" i="17"/>
  <c r="T42" i="17" s="1"/>
  <c r="V40" i="17"/>
  <c r="S40" i="17"/>
  <c r="O40" i="17"/>
  <c r="N40" i="17"/>
  <c r="M40" i="17"/>
  <c r="L40" i="17"/>
  <c r="R40" i="17" s="1"/>
  <c r="K40" i="17"/>
  <c r="J40" i="17"/>
  <c r="I40" i="17"/>
  <c r="Q40" i="17" s="1"/>
  <c r="H40" i="17"/>
  <c r="G40" i="17"/>
  <c r="F40" i="17"/>
  <c r="C40" i="17"/>
  <c r="B40" i="17"/>
  <c r="E40" i="17" s="1"/>
  <c r="U39" i="17"/>
  <c r="S39" i="17"/>
  <c r="R39" i="17"/>
  <c r="Q39" i="17"/>
  <c r="P39" i="17"/>
  <c r="E39" i="17"/>
  <c r="T39" i="17" s="1"/>
  <c r="U38" i="17"/>
  <c r="T38" i="17"/>
  <c r="S38" i="17"/>
  <c r="R38" i="17"/>
  <c r="Q38" i="17"/>
  <c r="P38" i="17"/>
  <c r="E38" i="17"/>
  <c r="S37" i="17"/>
  <c r="R37" i="17"/>
  <c r="Q37" i="17"/>
  <c r="P37" i="17"/>
  <c r="E37" i="17"/>
  <c r="U37" i="17" s="1"/>
  <c r="S36" i="17"/>
  <c r="R36" i="17"/>
  <c r="Q36" i="17"/>
  <c r="P36" i="17"/>
  <c r="E36" i="17"/>
  <c r="U36" i="17" s="1"/>
  <c r="S35" i="17"/>
  <c r="R35" i="17"/>
  <c r="Q35" i="17"/>
  <c r="P35" i="17"/>
  <c r="E35" i="17"/>
  <c r="V33" i="17"/>
  <c r="O33" i="17"/>
  <c r="N33" i="17"/>
  <c r="M33" i="17"/>
  <c r="S33" i="17" s="1"/>
  <c r="L33" i="17"/>
  <c r="K33" i="17"/>
  <c r="J33" i="17"/>
  <c r="I33" i="17"/>
  <c r="H33" i="17"/>
  <c r="G33" i="17"/>
  <c r="F33" i="17"/>
  <c r="C33" i="17"/>
  <c r="B33" i="17"/>
  <c r="E33" i="17" s="1"/>
  <c r="S32" i="17"/>
  <c r="R32" i="17"/>
  <c r="Q32" i="17"/>
  <c r="P32" i="17"/>
  <c r="E32" i="17"/>
  <c r="U32" i="17" s="1"/>
  <c r="V30" i="17"/>
  <c r="R30" i="17"/>
  <c r="O30" i="17"/>
  <c r="N30" i="17"/>
  <c r="M30" i="17"/>
  <c r="S30" i="17" s="1"/>
  <c r="L30" i="17"/>
  <c r="K30" i="17"/>
  <c r="J30" i="17"/>
  <c r="I30" i="17"/>
  <c r="H30" i="17"/>
  <c r="G30" i="17"/>
  <c r="F30" i="17"/>
  <c r="C30" i="17"/>
  <c r="B30" i="17"/>
  <c r="E30" i="17" s="1"/>
  <c r="U29" i="17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S27" i="17"/>
  <c r="R27" i="17"/>
  <c r="Q27" i="17"/>
  <c r="P27" i="17"/>
  <c r="E27" i="17"/>
  <c r="U27" i="17" s="1"/>
  <c r="S26" i="17"/>
  <c r="R26" i="17"/>
  <c r="Q26" i="17"/>
  <c r="P26" i="17"/>
  <c r="E26" i="17"/>
  <c r="T26" i="17" s="1"/>
  <c r="V24" i="17"/>
  <c r="S24" i="17"/>
  <c r="O24" i="17"/>
  <c r="N24" i="17"/>
  <c r="M24" i="17"/>
  <c r="L24" i="17"/>
  <c r="R24" i="17" s="1"/>
  <c r="K24" i="17"/>
  <c r="J24" i="17"/>
  <c r="I24" i="17"/>
  <c r="Q24" i="17" s="1"/>
  <c r="H24" i="17"/>
  <c r="G24" i="17"/>
  <c r="F24" i="17"/>
  <c r="C24" i="17"/>
  <c r="B24" i="17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S20" i="17"/>
  <c r="R20" i="17"/>
  <c r="Q20" i="17"/>
  <c r="P20" i="17"/>
  <c r="E20" i="17"/>
  <c r="U19" i="17"/>
  <c r="S19" i="17"/>
  <c r="R19" i="17"/>
  <c r="Q19" i="17"/>
  <c r="P19" i="17"/>
  <c r="E19" i="17"/>
  <c r="T19" i="17" s="1"/>
  <c r="T18" i="17"/>
  <c r="S18" i="17"/>
  <c r="R18" i="17"/>
  <c r="Q18" i="17"/>
  <c r="P18" i="17"/>
  <c r="E18" i="17"/>
  <c r="U18" i="17" s="1"/>
  <c r="U17" i="17"/>
  <c r="S17" i="17"/>
  <c r="R17" i="17"/>
  <c r="Q17" i="17"/>
  <c r="P17" i="17"/>
  <c r="E17" i="17"/>
  <c r="T17" i="17" s="1"/>
  <c r="V15" i="17"/>
  <c r="S15" i="17"/>
  <c r="O15" i="17"/>
  <c r="N15" i="17"/>
  <c r="M15" i="17"/>
  <c r="L15" i="17"/>
  <c r="R15" i="17" s="1"/>
  <c r="K15" i="17"/>
  <c r="Q15" i="17" s="1"/>
  <c r="J15" i="17"/>
  <c r="I15" i="17"/>
  <c r="H15" i="17"/>
  <c r="G15" i="17"/>
  <c r="F15" i="17"/>
  <c r="C15" i="17"/>
  <c r="B15" i="17"/>
  <c r="U14" i="17"/>
  <c r="T14" i="17"/>
  <c r="S14" i="17"/>
  <c r="R14" i="17"/>
  <c r="Q14" i="17"/>
  <c r="P14" i="17"/>
  <c r="E14" i="17"/>
  <c r="U13" i="17"/>
  <c r="T13" i="17"/>
  <c r="S13" i="17"/>
  <c r="R13" i="17"/>
  <c r="Q13" i="17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S94" i="16"/>
  <c r="R94" i="16"/>
  <c r="Q94" i="16"/>
  <c r="P94" i="16"/>
  <c r="E94" i="16"/>
  <c r="U93" i="16"/>
  <c r="T93" i="16"/>
  <c r="S93" i="16"/>
  <c r="R93" i="16"/>
  <c r="Q93" i="16"/>
  <c r="P93" i="16"/>
  <c r="E93" i="16"/>
  <c r="S92" i="16"/>
  <c r="R92" i="16"/>
  <c r="Q92" i="16"/>
  <c r="P92" i="16"/>
  <c r="E92" i="16"/>
  <c r="U92" i="16" s="1"/>
  <c r="S91" i="16"/>
  <c r="R91" i="16"/>
  <c r="Q91" i="16"/>
  <c r="P91" i="16"/>
  <c r="E91" i="16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S87" i="16"/>
  <c r="R87" i="16"/>
  <c r="Q87" i="16"/>
  <c r="P87" i="16"/>
  <c r="E87" i="16"/>
  <c r="V73" i="16"/>
  <c r="O73" i="16"/>
  <c r="N73" i="16"/>
  <c r="M73" i="16"/>
  <c r="S73" i="16" s="1"/>
  <c r="L73" i="16"/>
  <c r="R73" i="16" s="1"/>
  <c r="K73" i="16"/>
  <c r="J73" i="16"/>
  <c r="I73" i="16"/>
  <c r="H73" i="16"/>
  <c r="G73" i="16"/>
  <c r="F73" i="16"/>
  <c r="C73" i="16"/>
  <c r="B73" i="16"/>
  <c r="V72" i="16"/>
  <c r="O72" i="16"/>
  <c r="N72" i="16"/>
  <c r="M72" i="16"/>
  <c r="S72" i="16" s="1"/>
  <c r="L72" i="16"/>
  <c r="R72" i="16" s="1"/>
  <c r="K72" i="16"/>
  <c r="J72" i="16"/>
  <c r="I72" i="16"/>
  <c r="H72" i="16"/>
  <c r="G72" i="16"/>
  <c r="F72" i="16"/>
  <c r="C72" i="16"/>
  <c r="E72" i="16" s="1"/>
  <c r="B72" i="16"/>
  <c r="V71" i="16"/>
  <c r="O71" i="16"/>
  <c r="N71" i="16"/>
  <c r="M71" i="16"/>
  <c r="L71" i="16"/>
  <c r="R71" i="16" s="1"/>
  <c r="K71" i="16"/>
  <c r="J71" i="16"/>
  <c r="I71" i="16"/>
  <c r="H71" i="16"/>
  <c r="G71" i="16"/>
  <c r="F71" i="16"/>
  <c r="C71" i="16"/>
  <c r="B71" i="16"/>
  <c r="E71" i="16" s="1"/>
  <c r="U70" i="16"/>
  <c r="S70" i="16"/>
  <c r="R70" i="16"/>
  <c r="Q70" i="16"/>
  <c r="P70" i="16"/>
  <c r="E70" i="16"/>
  <c r="T70" i="16" s="1"/>
  <c r="T69" i="16"/>
  <c r="S69" i="16"/>
  <c r="R69" i="16"/>
  <c r="Q69" i="16"/>
  <c r="U69" i="16" s="1"/>
  <c r="P69" i="16"/>
  <c r="E69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V66" i="16"/>
  <c r="S66" i="16"/>
  <c r="O66" i="16"/>
  <c r="N66" i="16"/>
  <c r="M66" i="16"/>
  <c r="L66" i="16"/>
  <c r="R66" i="16" s="1"/>
  <c r="K66" i="16"/>
  <c r="J66" i="16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S64" i="16"/>
  <c r="R64" i="16"/>
  <c r="Q64" i="16"/>
  <c r="P64" i="16"/>
  <c r="E64" i="16"/>
  <c r="U64" i="16" s="1"/>
  <c r="S63" i="16"/>
  <c r="R63" i="16"/>
  <c r="Q63" i="16"/>
  <c r="P63" i="16"/>
  <c r="E63" i="16"/>
  <c r="U62" i="16"/>
  <c r="S62" i="16"/>
  <c r="R62" i="16"/>
  <c r="Q62" i="16"/>
  <c r="P62" i="16"/>
  <c r="E62" i="16"/>
  <c r="T62" i="16" s="1"/>
  <c r="S61" i="16"/>
  <c r="R61" i="16"/>
  <c r="Q61" i="16"/>
  <c r="P61" i="16"/>
  <c r="E61" i="16"/>
  <c r="U61" i="16" s="1"/>
  <c r="V59" i="16"/>
  <c r="O59" i="16"/>
  <c r="N59" i="16"/>
  <c r="M59" i="16"/>
  <c r="S59" i="16" s="1"/>
  <c r="L59" i="16"/>
  <c r="R59" i="16" s="1"/>
  <c r="K59" i="16"/>
  <c r="J59" i="16"/>
  <c r="I59" i="16"/>
  <c r="H59" i="16"/>
  <c r="G59" i="16"/>
  <c r="F59" i="16"/>
  <c r="E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R56" i="16"/>
  <c r="Q56" i="16"/>
  <c r="P56" i="16"/>
  <c r="E56" i="16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J53" i="16"/>
  <c r="I53" i="16"/>
  <c r="H53" i="16"/>
  <c r="G53" i="16"/>
  <c r="F53" i="16"/>
  <c r="C53" i="16"/>
  <c r="B53" i="16"/>
  <c r="S52" i="16"/>
  <c r="R52" i="16"/>
  <c r="Q52" i="16"/>
  <c r="P52" i="16"/>
  <c r="E52" i="16"/>
  <c r="S51" i="16"/>
  <c r="R51" i="16"/>
  <c r="Q51" i="16"/>
  <c r="P51" i="16"/>
  <c r="E51" i="16"/>
  <c r="U51" i="16" s="1"/>
  <c r="U50" i="16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U48" i="16"/>
  <c r="S48" i="16"/>
  <c r="R48" i="16"/>
  <c r="Q48" i="16"/>
  <c r="P48" i="16"/>
  <c r="E48" i="16"/>
  <c r="T48" i="16" s="1"/>
  <c r="U47" i="16"/>
  <c r="S47" i="16"/>
  <c r="R47" i="16"/>
  <c r="Q47" i="16"/>
  <c r="P47" i="16"/>
  <c r="E47" i="16"/>
  <c r="T47" i="16" s="1"/>
  <c r="T46" i="16"/>
  <c r="S46" i="16"/>
  <c r="R46" i="16"/>
  <c r="Q46" i="16"/>
  <c r="P46" i="16"/>
  <c r="E46" i="16"/>
  <c r="U46" i="16" s="1"/>
  <c r="S45" i="16"/>
  <c r="R45" i="16"/>
  <c r="Q45" i="16"/>
  <c r="P45" i="16"/>
  <c r="E45" i="16"/>
  <c r="U45" i="16" s="1"/>
  <c r="S44" i="16"/>
  <c r="R44" i="16"/>
  <c r="Q44" i="16"/>
  <c r="P44" i="16"/>
  <c r="E44" i="16"/>
  <c r="S43" i="16"/>
  <c r="R43" i="16"/>
  <c r="Q43" i="16"/>
  <c r="P43" i="16"/>
  <c r="E43" i="16"/>
  <c r="U43" i="16" s="1"/>
  <c r="U42" i="16"/>
  <c r="S42" i="16"/>
  <c r="R42" i="16"/>
  <c r="Q42" i="16"/>
  <c r="P42" i="16"/>
  <c r="E42" i="16"/>
  <c r="T42" i="16" s="1"/>
  <c r="V40" i="16"/>
  <c r="O40" i="16"/>
  <c r="N40" i="16"/>
  <c r="M40" i="16"/>
  <c r="S40" i="16" s="1"/>
  <c r="L40" i="16"/>
  <c r="K40" i="16"/>
  <c r="J40" i="16"/>
  <c r="I40" i="16"/>
  <c r="H40" i="16"/>
  <c r="G40" i="16"/>
  <c r="F40" i="16"/>
  <c r="C40" i="16"/>
  <c r="B40" i="16"/>
  <c r="E40" i="16" s="1"/>
  <c r="S39" i="16"/>
  <c r="R39" i="16"/>
  <c r="Q39" i="16"/>
  <c r="P39" i="16"/>
  <c r="E39" i="16"/>
  <c r="U39" i="16" s="1"/>
  <c r="U38" i="16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U35" i="16" s="1"/>
  <c r="P35" i="16"/>
  <c r="E35" i="16"/>
  <c r="T35" i="16" s="1"/>
  <c r="V33" i="16"/>
  <c r="O33" i="16"/>
  <c r="N33" i="16"/>
  <c r="M33" i="16"/>
  <c r="S33" i="16" s="1"/>
  <c r="L33" i="16"/>
  <c r="R33" i="16" s="1"/>
  <c r="K33" i="16"/>
  <c r="J33" i="16"/>
  <c r="I33" i="16"/>
  <c r="H33" i="16"/>
  <c r="G33" i="16"/>
  <c r="F33" i="16"/>
  <c r="C33" i="16"/>
  <c r="B33" i="16"/>
  <c r="T32" i="16"/>
  <c r="S32" i="16"/>
  <c r="R32" i="16"/>
  <c r="Q32" i="16"/>
  <c r="P32" i="16"/>
  <c r="E32" i="16"/>
  <c r="U32" i="16" s="1"/>
  <c r="V30" i="16"/>
  <c r="O30" i="16"/>
  <c r="N30" i="16"/>
  <c r="M30" i="16"/>
  <c r="S30" i="16" s="1"/>
  <c r="L30" i="16"/>
  <c r="R30" i="16" s="1"/>
  <c r="K30" i="16"/>
  <c r="J30" i="16"/>
  <c r="I30" i="16"/>
  <c r="H30" i="16"/>
  <c r="G30" i="16"/>
  <c r="F30" i="16"/>
  <c r="C30" i="16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U27" i="16"/>
  <c r="S27" i="16"/>
  <c r="R27" i="16"/>
  <c r="Q27" i="16"/>
  <c r="P27" i="16"/>
  <c r="E27" i="16"/>
  <c r="T27" i="16" s="1"/>
  <c r="S26" i="16"/>
  <c r="R26" i="16"/>
  <c r="Q26" i="16"/>
  <c r="P26" i="16"/>
  <c r="E26" i="16"/>
  <c r="T26" i="16" s="1"/>
  <c r="V24" i="16"/>
  <c r="S24" i="16"/>
  <c r="O24" i="16"/>
  <c r="N24" i="16"/>
  <c r="M24" i="16"/>
  <c r="L24" i="16"/>
  <c r="R24" i="16" s="1"/>
  <c r="K24" i="16"/>
  <c r="J24" i="16"/>
  <c r="I24" i="16"/>
  <c r="Q24" i="16" s="1"/>
  <c r="H24" i="16"/>
  <c r="G24" i="16"/>
  <c r="F24" i="16"/>
  <c r="C24" i="16"/>
  <c r="B24" i="16"/>
  <c r="E24" i="16" s="1"/>
  <c r="S23" i="16"/>
  <c r="R23" i="16"/>
  <c r="Q23" i="16"/>
  <c r="P23" i="16"/>
  <c r="E23" i="16"/>
  <c r="U22" i="16"/>
  <c r="S22" i="16"/>
  <c r="R22" i="16"/>
  <c r="Q22" i="16"/>
  <c r="P22" i="16"/>
  <c r="E22" i="16"/>
  <c r="T22" i="16" s="1"/>
  <c r="S21" i="16"/>
  <c r="R21" i="16"/>
  <c r="Q21" i="16"/>
  <c r="P21" i="16"/>
  <c r="E21" i="16"/>
  <c r="U21" i="16" s="1"/>
  <c r="S20" i="16"/>
  <c r="R20" i="16"/>
  <c r="Q20" i="16"/>
  <c r="P20" i="16"/>
  <c r="E20" i="16"/>
  <c r="S19" i="16"/>
  <c r="R19" i="16"/>
  <c r="Q19" i="16"/>
  <c r="P19" i="16"/>
  <c r="E19" i="16"/>
  <c r="U19" i="16" s="1"/>
  <c r="S18" i="16"/>
  <c r="R18" i="16"/>
  <c r="Q18" i="16"/>
  <c r="P18" i="16"/>
  <c r="E18" i="16"/>
  <c r="T18" i="16" s="1"/>
  <c r="S17" i="16"/>
  <c r="R17" i="16"/>
  <c r="Q17" i="16"/>
  <c r="P17" i="16"/>
  <c r="E17" i="16"/>
  <c r="U17" i="16" s="1"/>
  <c r="V15" i="16"/>
  <c r="O15" i="16"/>
  <c r="N15" i="16"/>
  <c r="M15" i="16"/>
  <c r="L15" i="16"/>
  <c r="R15" i="16" s="1"/>
  <c r="K15" i="16"/>
  <c r="J15" i="16"/>
  <c r="I15" i="16"/>
  <c r="H15" i="16"/>
  <c r="G15" i="16"/>
  <c r="F15" i="16"/>
  <c r="C15" i="16"/>
  <c r="E15" i="16" s="1"/>
  <c r="B15" i="16"/>
  <c r="S14" i="16"/>
  <c r="R14" i="16"/>
  <c r="Q14" i="16"/>
  <c r="P14" i="16"/>
  <c r="E14" i="16"/>
  <c r="T14" i="16" s="1"/>
  <c r="S13" i="16"/>
  <c r="R13" i="16"/>
  <c r="Q13" i="16"/>
  <c r="P13" i="16"/>
  <c r="E13" i="16"/>
  <c r="U12" i="16"/>
  <c r="S12" i="16"/>
  <c r="R12" i="16"/>
  <c r="Q12" i="16"/>
  <c r="P12" i="16"/>
  <c r="E12" i="16"/>
  <c r="T12" i="16" s="1"/>
  <c r="S11" i="16"/>
  <c r="R11" i="16"/>
  <c r="Q11" i="16"/>
  <c r="P11" i="16"/>
  <c r="E11" i="16"/>
  <c r="U11" i="16" s="1"/>
  <c r="T10" i="16"/>
  <c r="S10" i="16"/>
  <c r="R10" i="16"/>
  <c r="Q10" i="16"/>
  <c r="U10" i="16" s="1"/>
  <c r="P10" i="16"/>
  <c r="E10" i="16"/>
  <c r="S9" i="16"/>
  <c r="R9" i="16"/>
  <c r="Q9" i="16"/>
  <c r="P9" i="16"/>
  <c r="E9" i="16"/>
  <c r="U9" i="16" s="1"/>
  <c r="S94" i="15"/>
  <c r="R94" i="15"/>
  <c r="Q94" i="15"/>
  <c r="P94" i="15"/>
  <c r="E94" i="15"/>
  <c r="S93" i="15"/>
  <c r="R93" i="15"/>
  <c r="Q93" i="15"/>
  <c r="P93" i="15"/>
  <c r="E93" i="15"/>
  <c r="S92" i="15"/>
  <c r="R92" i="15"/>
  <c r="Q92" i="15"/>
  <c r="P92" i="15"/>
  <c r="E92" i="15"/>
  <c r="T92" i="15" s="1"/>
  <c r="S91" i="15"/>
  <c r="R91" i="15"/>
  <c r="Q91" i="15"/>
  <c r="P91" i="15"/>
  <c r="E91" i="15"/>
  <c r="T91" i="15" s="1"/>
  <c r="U90" i="15"/>
  <c r="S90" i="15"/>
  <c r="R90" i="15"/>
  <c r="Q90" i="15"/>
  <c r="P90" i="15"/>
  <c r="E90" i="15"/>
  <c r="T90" i="15" s="1"/>
  <c r="U89" i="15"/>
  <c r="T89" i="15"/>
  <c r="S89" i="15"/>
  <c r="R89" i="15"/>
  <c r="Q89" i="15"/>
  <c r="P89" i="15"/>
  <c r="E89" i="15"/>
  <c r="U88" i="15"/>
  <c r="T88" i="15"/>
  <c r="S88" i="15"/>
  <c r="R88" i="15"/>
  <c r="Q88" i="15"/>
  <c r="P88" i="15"/>
  <c r="E88" i="15"/>
  <c r="S87" i="15"/>
  <c r="R87" i="15"/>
  <c r="Q87" i="15"/>
  <c r="P87" i="15"/>
  <c r="E87" i="15"/>
  <c r="V73" i="15"/>
  <c r="O73" i="15"/>
  <c r="N73" i="15"/>
  <c r="M73" i="15"/>
  <c r="L73" i="15"/>
  <c r="K73" i="15"/>
  <c r="J73" i="15"/>
  <c r="I73" i="15"/>
  <c r="H73" i="15"/>
  <c r="G73" i="15"/>
  <c r="F73" i="15"/>
  <c r="C73" i="15"/>
  <c r="B73" i="15"/>
  <c r="E73" i="15" s="1"/>
  <c r="V72" i="15"/>
  <c r="O72" i="15"/>
  <c r="S72" i="15" s="1"/>
  <c r="N72" i="15"/>
  <c r="M72" i="15"/>
  <c r="L72" i="15"/>
  <c r="R72" i="15" s="1"/>
  <c r="K72" i="15"/>
  <c r="J72" i="15"/>
  <c r="I72" i="15"/>
  <c r="Q72" i="15" s="1"/>
  <c r="H72" i="15"/>
  <c r="G72" i="15"/>
  <c r="F72" i="15"/>
  <c r="C72" i="15"/>
  <c r="B72" i="15"/>
  <c r="E72" i="15" s="1"/>
  <c r="V71" i="15"/>
  <c r="S71" i="15"/>
  <c r="O71" i="15"/>
  <c r="N71" i="15"/>
  <c r="M71" i="15"/>
  <c r="L71" i="15"/>
  <c r="K71" i="15"/>
  <c r="J71" i="15"/>
  <c r="I71" i="15"/>
  <c r="H71" i="15"/>
  <c r="G71" i="15"/>
  <c r="F71" i="15"/>
  <c r="C71" i="15"/>
  <c r="B71" i="15"/>
  <c r="S70" i="15"/>
  <c r="R70" i="15"/>
  <c r="Q70" i="15"/>
  <c r="P70" i="15"/>
  <c r="E70" i="15"/>
  <c r="S69" i="15"/>
  <c r="R69" i="15"/>
  <c r="Q69" i="15"/>
  <c r="P69" i="15"/>
  <c r="T69" i="15" s="1"/>
  <c r="E69" i="15"/>
  <c r="U69" i="15" s="1"/>
  <c r="V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V66" i="15"/>
  <c r="O66" i="15"/>
  <c r="N66" i="15"/>
  <c r="M66" i="15"/>
  <c r="S66" i="15" s="1"/>
  <c r="L66" i="15"/>
  <c r="R66" i="15" s="1"/>
  <c r="K66" i="15"/>
  <c r="J66" i="15"/>
  <c r="I66" i="15"/>
  <c r="H66" i="15"/>
  <c r="G66" i="15"/>
  <c r="F66" i="15"/>
  <c r="C66" i="15"/>
  <c r="B66" i="15"/>
  <c r="E66" i="15" s="1"/>
  <c r="S65" i="15"/>
  <c r="R65" i="15"/>
  <c r="Q65" i="15"/>
  <c r="P65" i="15"/>
  <c r="E65" i="15"/>
  <c r="S64" i="15"/>
  <c r="R64" i="15"/>
  <c r="Q64" i="15"/>
  <c r="P64" i="15"/>
  <c r="E64" i="15"/>
  <c r="T64" i="15" s="1"/>
  <c r="T63" i="15"/>
  <c r="S63" i="15"/>
  <c r="R63" i="15"/>
  <c r="Q63" i="15"/>
  <c r="P63" i="15"/>
  <c r="E63" i="15"/>
  <c r="U63" i="15" s="1"/>
  <c r="S62" i="15"/>
  <c r="R62" i="15"/>
  <c r="Q62" i="15"/>
  <c r="P62" i="15"/>
  <c r="E62" i="15"/>
  <c r="S61" i="15"/>
  <c r="R61" i="15"/>
  <c r="Q61" i="15"/>
  <c r="P61" i="15"/>
  <c r="E61" i="15"/>
  <c r="V59" i="15"/>
  <c r="R59" i="15"/>
  <c r="O59" i="15"/>
  <c r="N59" i="15"/>
  <c r="M59" i="15"/>
  <c r="S59" i="15" s="1"/>
  <c r="L59" i="15"/>
  <c r="K59" i="15"/>
  <c r="J59" i="15"/>
  <c r="I59" i="15"/>
  <c r="H59" i="15"/>
  <c r="G59" i="15"/>
  <c r="F59" i="15"/>
  <c r="C59" i="15"/>
  <c r="B59" i="15"/>
  <c r="T58" i="15"/>
  <c r="S58" i="15"/>
  <c r="R58" i="15"/>
  <c r="Q58" i="15"/>
  <c r="P58" i="15"/>
  <c r="E58" i="15"/>
  <c r="U58" i="15" s="1"/>
  <c r="U57" i="15"/>
  <c r="S57" i="15"/>
  <c r="R57" i="15"/>
  <c r="Q57" i="15"/>
  <c r="P57" i="15"/>
  <c r="E57" i="15"/>
  <c r="T57" i="15" s="1"/>
  <c r="U56" i="15"/>
  <c r="T56" i="15"/>
  <c r="S56" i="15"/>
  <c r="R56" i="15"/>
  <c r="Q56" i="15"/>
  <c r="P56" i="15"/>
  <c r="E56" i="15"/>
  <c r="U55" i="15"/>
  <c r="T55" i="15"/>
  <c r="S55" i="15"/>
  <c r="R55" i="15"/>
  <c r="Q55" i="15"/>
  <c r="P55" i="15"/>
  <c r="E55" i="15"/>
  <c r="V53" i="15"/>
  <c r="O53" i="15"/>
  <c r="N53" i="15"/>
  <c r="M53" i="15"/>
  <c r="L53" i="15"/>
  <c r="R53" i="15" s="1"/>
  <c r="K53" i="15"/>
  <c r="J53" i="15"/>
  <c r="I53" i="15"/>
  <c r="H53" i="15"/>
  <c r="G53" i="15"/>
  <c r="F53" i="15"/>
  <c r="C53" i="15"/>
  <c r="B53" i="15"/>
  <c r="U52" i="15"/>
  <c r="T52" i="15"/>
  <c r="S52" i="15"/>
  <c r="R52" i="15"/>
  <c r="Q52" i="15"/>
  <c r="P52" i="15"/>
  <c r="E52" i="15"/>
  <c r="S51" i="15"/>
  <c r="R51" i="15"/>
  <c r="Q51" i="15"/>
  <c r="P51" i="15"/>
  <c r="T51" i="15" s="1"/>
  <c r="E51" i="15"/>
  <c r="T50" i="15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T48" i="15" s="1"/>
  <c r="S47" i="15"/>
  <c r="R47" i="15"/>
  <c r="Q47" i="15"/>
  <c r="P47" i="15"/>
  <c r="E47" i="15"/>
  <c r="U47" i="15" s="1"/>
  <c r="U46" i="15"/>
  <c r="S46" i="15"/>
  <c r="R46" i="15"/>
  <c r="Q46" i="15"/>
  <c r="P46" i="15"/>
  <c r="E46" i="15"/>
  <c r="T46" i="15" s="1"/>
  <c r="U45" i="15"/>
  <c r="T45" i="15"/>
  <c r="S45" i="15"/>
  <c r="R45" i="15"/>
  <c r="Q45" i="15"/>
  <c r="P45" i="15"/>
  <c r="E45" i="15"/>
  <c r="S44" i="15"/>
  <c r="R44" i="15"/>
  <c r="Q44" i="15"/>
  <c r="P44" i="15"/>
  <c r="E44" i="15"/>
  <c r="U44" i="15" s="1"/>
  <c r="U43" i="15"/>
  <c r="S43" i="15"/>
  <c r="R43" i="15"/>
  <c r="Q43" i="15"/>
  <c r="P43" i="15"/>
  <c r="E43" i="15"/>
  <c r="T43" i="15" s="1"/>
  <c r="S42" i="15"/>
  <c r="R42" i="15"/>
  <c r="Q42" i="15"/>
  <c r="P42" i="15"/>
  <c r="E42" i="15"/>
  <c r="V40" i="15"/>
  <c r="O40" i="15"/>
  <c r="N40" i="15"/>
  <c r="M40" i="15"/>
  <c r="L40" i="15"/>
  <c r="R40" i="15" s="1"/>
  <c r="K40" i="15"/>
  <c r="J40" i="15"/>
  <c r="I40" i="15"/>
  <c r="H40" i="15"/>
  <c r="G40" i="15"/>
  <c r="F40" i="15"/>
  <c r="C40" i="15"/>
  <c r="B40" i="15"/>
  <c r="T39" i="15"/>
  <c r="S39" i="15"/>
  <c r="R39" i="15"/>
  <c r="Q39" i="15"/>
  <c r="P39" i="15"/>
  <c r="E39" i="15"/>
  <c r="U39" i="15" s="1"/>
  <c r="S38" i="15"/>
  <c r="R38" i="15"/>
  <c r="Q38" i="15"/>
  <c r="P38" i="15"/>
  <c r="T38" i="15" s="1"/>
  <c r="E38" i="15"/>
  <c r="S37" i="15"/>
  <c r="R37" i="15"/>
  <c r="Q37" i="15"/>
  <c r="P37" i="15"/>
  <c r="E37" i="15"/>
  <c r="U37" i="15" s="1"/>
  <c r="S36" i="15"/>
  <c r="R36" i="15"/>
  <c r="Q36" i="15"/>
  <c r="P36" i="15"/>
  <c r="E36" i="15"/>
  <c r="S35" i="15"/>
  <c r="R35" i="15"/>
  <c r="Q35" i="15"/>
  <c r="U35" i="15" s="1"/>
  <c r="P35" i="15"/>
  <c r="T35" i="15" s="1"/>
  <c r="E35" i="15"/>
  <c r="V33" i="15"/>
  <c r="O33" i="15"/>
  <c r="N33" i="15"/>
  <c r="M33" i="15"/>
  <c r="L33" i="15"/>
  <c r="R33" i="15" s="1"/>
  <c r="K33" i="15"/>
  <c r="J33" i="15"/>
  <c r="I33" i="15"/>
  <c r="H33" i="15"/>
  <c r="G33" i="15"/>
  <c r="F33" i="15"/>
  <c r="C33" i="15"/>
  <c r="B33" i="15"/>
  <c r="E33" i="15" s="1"/>
  <c r="S32" i="15"/>
  <c r="R32" i="15"/>
  <c r="Q32" i="15"/>
  <c r="P32" i="15"/>
  <c r="E32" i="15"/>
  <c r="V30" i="15"/>
  <c r="S30" i="15"/>
  <c r="O30" i="15"/>
  <c r="N30" i="15"/>
  <c r="M30" i="15"/>
  <c r="L30" i="15"/>
  <c r="K30" i="15"/>
  <c r="J30" i="15"/>
  <c r="I30" i="15"/>
  <c r="Q30" i="15" s="1"/>
  <c r="H30" i="15"/>
  <c r="G30" i="15"/>
  <c r="F30" i="15"/>
  <c r="C30" i="15"/>
  <c r="B30" i="15"/>
  <c r="S29" i="15"/>
  <c r="R29" i="15"/>
  <c r="Q29" i="15"/>
  <c r="P29" i="15"/>
  <c r="E29" i="15"/>
  <c r="S28" i="15"/>
  <c r="R28" i="15"/>
  <c r="Q28" i="15"/>
  <c r="P28" i="15"/>
  <c r="E28" i="15"/>
  <c r="S27" i="15"/>
  <c r="R27" i="15"/>
  <c r="Q27" i="15"/>
  <c r="P27" i="15"/>
  <c r="E27" i="15"/>
  <c r="U27" i="15" s="1"/>
  <c r="S26" i="15"/>
  <c r="R26" i="15"/>
  <c r="Q26" i="15"/>
  <c r="P26" i="15"/>
  <c r="E26" i="15"/>
  <c r="U26" i="15" s="1"/>
  <c r="V24" i="15"/>
  <c r="O24" i="15"/>
  <c r="N24" i="15"/>
  <c r="M24" i="15"/>
  <c r="S24" i="15" s="1"/>
  <c r="L24" i="15"/>
  <c r="R24" i="15" s="1"/>
  <c r="K24" i="15"/>
  <c r="Q24" i="15" s="1"/>
  <c r="J24" i="15"/>
  <c r="I24" i="15"/>
  <c r="H24" i="15"/>
  <c r="G24" i="15"/>
  <c r="F24" i="15"/>
  <c r="C24" i="15"/>
  <c r="B24" i="15"/>
  <c r="E24" i="15" s="1"/>
  <c r="S23" i="15"/>
  <c r="R23" i="15"/>
  <c r="Q23" i="15"/>
  <c r="P23" i="15"/>
  <c r="E23" i="15"/>
  <c r="U23" i="15" s="1"/>
  <c r="U22" i="15"/>
  <c r="S22" i="15"/>
  <c r="R22" i="15"/>
  <c r="Q22" i="15"/>
  <c r="P22" i="15"/>
  <c r="E22" i="15"/>
  <c r="T22" i="15" s="1"/>
  <c r="S21" i="15"/>
  <c r="R21" i="15"/>
  <c r="Q21" i="15"/>
  <c r="P21" i="15"/>
  <c r="E21" i="15"/>
  <c r="T21" i="15" s="1"/>
  <c r="T20" i="15"/>
  <c r="S20" i="15"/>
  <c r="R20" i="15"/>
  <c r="Q20" i="15"/>
  <c r="P20" i="15"/>
  <c r="E20" i="15"/>
  <c r="U20" i="15" s="1"/>
  <c r="S19" i="15"/>
  <c r="R19" i="15"/>
  <c r="Q19" i="15"/>
  <c r="P19" i="15"/>
  <c r="E19" i="15"/>
  <c r="T19" i="15" s="1"/>
  <c r="U18" i="15"/>
  <c r="T18" i="15"/>
  <c r="S18" i="15"/>
  <c r="R18" i="15"/>
  <c r="Q18" i="15"/>
  <c r="P18" i="15"/>
  <c r="E18" i="15"/>
  <c r="S17" i="15"/>
  <c r="R17" i="15"/>
  <c r="Q17" i="15"/>
  <c r="P17" i="15"/>
  <c r="E17" i="15"/>
  <c r="U17" i="15" s="1"/>
  <c r="V15" i="15"/>
  <c r="O15" i="15"/>
  <c r="N15" i="15"/>
  <c r="M15" i="15"/>
  <c r="S15" i="15" s="1"/>
  <c r="L15" i="15"/>
  <c r="R15" i="15" s="1"/>
  <c r="K15" i="15"/>
  <c r="J15" i="15"/>
  <c r="I15" i="15"/>
  <c r="Q15" i="15" s="1"/>
  <c r="H15" i="15"/>
  <c r="P15" i="15" s="1"/>
  <c r="G15" i="15"/>
  <c r="F15" i="15"/>
  <c r="C15" i="15"/>
  <c r="E15" i="15" s="1"/>
  <c r="B15" i="15"/>
  <c r="S14" i="15"/>
  <c r="R14" i="15"/>
  <c r="Q14" i="15"/>
  <c r="P14" i="15"/>
  <c r="E14" i="15"/>
  <c r="U14" i="15" s="1"/>
  <c r="S13" i="15"/>
  <c r="R13" i="15"/>
  <c r="Q13" i="15"/>
  <c r="P13" i="15"/>
  <c r="E13" i="15"/>
  <c r="U12" i="15"/>
  <c r="T12" i="15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U94" i="14"/>
  <c r="T94" i="14"/>
  <c r="S94" i="14"/>
  <c r="R94" i="14"/>
  <c r="Q94" i="14"/>
  <c r="P94" i="14"/>
  <c r="E94" i="14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U91" i="14"/>
  <c r="S91" i="14"/>
  <c r="R91" i="14"/>
  <c r="Q91" i="14"/>
  <c r="P91" i="14"/>
  <c r="E91" i="14"/>
  <c r="T91" i="14" s="1"/>
  <c r="U90" i="14"/>
  <c r="T90" i="14"/>
  <c r="S90" i="14"/>
  <c r="R90" i="14"/>
  <c r="Q90" i="14"/>
  <c r="P90" i="14"/>
  <c r="E90" i="14"/>
  <c r="T89" i="14"/>
  <c r="S89" i="14"/>
  <c r="R89" i="14"/>
  <c r="Q89" i="14"/>
  <c r="P89" i="14"/>
  <c r="E89" i="14"/>
  <c r="U89" i="14" s="1"/>
  <c r="U88" i="14"/>
  <c r="S88" i="14"/>
  <c r="R88" i="14"/>
  <c r="Q88" i="14"/>
  <c r="P88" i="14"/>
  <c r="E88" i="14"/>
  <c r="T88" i="14" s="1"/>
  <c r="S87" i="14"/>
  <c r="R87" i="14"/>
  <c r="Q87" i="14"/>
  <c r="P87" i="14"/>
  <c r="E87" i="14"/>
  <c r="V73" i="14"/>
  <c r="O73" i="14"/>
  <c r="N73" i="14"/>
  <c r="M73" i="14"/>
  <c r="L73" i="14"/>
  <c r="K73" i="14"/>
  <c r="J73" i="14"/>
  <c r="I73" i="14"/>
  <c r="Q73" i="14" s="1"/>
  <c r="H73" i="14"/>
  <c r="G73" i="14"/>
  <c r="F73" i="14"/>
  <c r="C73" i="14"/>
  <c r="B73" i="14"/>
  <c r="V72" i="14"/>
  <c r="O72" i="14"/>
  <c r="S72" i="14" s="1"/>
  <c r="N72" i="14"/>
  <c r="M72" i="14"/>
  <c r="L72" i="14"/>
  <c r="K72" i="14"/>
  <c r="J72" i="14"/>
  <c r="I72" i="14"/>
  <c r="H72" i="14"/>
  <c r="P72" i="14" s="1"/>
  <c r="G72" i="14"/>
  <c r="F72" i="14"/>
  <c r="C72" i="14"/>
  <c r="B72" i="14"/>
  <c r="V71" i="14"/>
  <c r="O71" i="14"/>
  <c r="N71" i="14"/>
  <c r="M71" i="14"/>
  <c r="L71" i="14"/>
  <c r="K71" i="14"/>
  <c r="J71" i="14"/>
  <c r="I71" i="14"/>
  <c r="H71" i="14"/>
  <c r="G71" i="14"/>
  <c r="F71" i="14"/>
  <c r="C71" i="14"/>
  <c r="B71" i="14"/>
  <c r="S70" i="14"/>
  <c r="R70" i="14"/>
  <c r="Q70" i="14"/>
  <c r="P70" i="14"/>
  <c r="E70" i="14"/>
  <c r="U70" i="14" s="1"/>
  <c r="U69" i="14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V66" i="14"/>
  <c r="O66" i="14"/>
  <c r="N66" i="14"/>
  <c r="M66" i="14"/>
  <c r="S66" i="14" s="1"/>
  <c r="L66" i="14"/>
  <c r="R66" i="14" s="1"/>
  <c r="K66" i="14"/>
  <c r="J66" i="14"/>
  <c r="I66" i="14"/>
  <c r="H66" i="14"/>
  <c r="G66" i="14"/>
  <c r="F66" i="14"/>
  <c r="C66" i="14"/>
  <c r="E66" i="14" s="1"/>
  <c r="B66" i="14"/>
  <c r="S65" i="14"/>
  <c r="R65" i="14"/>
  <c r="Q65" i="14"/>
  <c r="P65" i="14"/>
  <c r="E65" i="14"/>
  <c r="S64" i="14"/>
  <c r="R64" i="14"/>
  <c r="Q64" i="14"/>
  <c r="P64" i="14"/>
  <c r="E64" i="14"/>
  <c r="S63" i="14"/>
  <c r="R63" i="14"/>
  <c r="Q63" i="14"/>
  <c r="P63" i="14"/>
  <c r="E63" i="14"/>
  <c r="U63" i="14" s="1"/>
  <c r="S62" i="14"/>
  <c r="R62" i="14"/>
  <c r="Q62" i="14"/>
  <c r="P62" i="14"/>
  <c r="E62" i="14"/>
  <c r="T61" i="14"/>
  <c r="S61" i="14"/>
  <c r="R61" i="14"/>
  <c r="Q61" i="14"/>
  <c r="P61" i="14"/>
  <c r="E61" i="14"/>
  <c r="U61" i="14" s="1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S58" i="14"/>
  <c r="R58" i="14"/>
  <c r="Q58" i="14"/>
  <c r="P58" i="14"/>
  <c r="E58" i="14"/>
  <c r="S57" i="14"/>
  <c r="R57" i="14"/>
  <c r="Q57" i="14"/>
  <c r="P57" i="14"/>
  <c r="E57" i="14"/>
  <c r="U57" i="14" s="1"/>
  <c r="U56" i="14"/>
  <c r="S56" i="14"/>
  <c r="R56" i="14"/>
  <c r="Q56" i="14"/>
  <c r="P56" i="14"/>
  <c r="E56" i="14"/>
  <c r="T56" i="14" s="1"/>
  <c r="S55" i="14"/>
  <c r="R55" i="14"/>
  <c r="Q55" i="14"/>
  <c r="P55" i="14"/>
  <c r="E55" i="14"/>
  <c r="U55" i="14" s="1"/>
  <c r="V53" i="14"/>
  <c r="O53" i="14"/>
  <c r="N53" i="14"/>
  <c r="M53" i="14"/>
  <c r="S53" i="14" s="1"/>
  <c r="L53" i="14"/>
  <c r="R53" i="14" s="1"/>
  <c r="K53" i="14"/>
  <c r="J53" i="14"/>
  <c r="I53" i="14"/>
  <c r="H53" i="14"/>
  <c r="G53" i="14"/>
  <c r="F53" i="14"/>
  <c r="C53" i="14"/>
  <c r="E53" i="14" s="1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T50" i="14"/>
  <c r="S50" i="14"/>
  <c r="R50" i="14"/>
  <c r="Q50" i="14"/>
  <c r="P50" i="14"/>
  <c r="E50" i="14"/>
  <c r="U50" i="14" s="1"/>
  <c r="U49" i="14"/>
  <c r="S49" i="14"/>
  <c r="R49" i="14"/>
  <c r="Q49" i="14"/>
  <c r="P49" i="14"/>
  <c r="E49" i="14"/>
  <c r="T49" i="14" s="1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S46" i="14"/>
  <c r="R46" i="14"/>
  <c r="Q46" i="14"/>
  <c r="P46" i="14"/>
  <c r="E46" i="14"/>
  <c r="T46" i="14" s="1"/>
  <c r="T45" i="14"/>
  <c r="S45" i="14"/>
  <c r="R45" i="14"/>
  <c r="Q45" i="14"/>
  <c r="P45" i="14"/>
  <c r="E45" i="14"/>
  <c r="U45" i="14" s="1"/>
  <c r="S44" i="14"/>
  <c r="R44" i="14"/>
  <c r="Q44" i="14"/>
  <c r="U44" i="14" s="1"/>
  <c r="P44" i="14"/>
  <c r="T44" i="14" s="1"/>
  <c r="E44" i="14"/>
  <c r="S43" i="14"/>
  <c r="R43" i="14"/>
  <c r="Q43" i="14"/>
  <c r="P43" i="14"/>
  <c r="E43" i="14"/>
  <c r="U43" i="14" s="1"/>
  <c r="U42" i="14"/>
  <c r="T42" i="14"/>
  <c r="S42" i="14"/>
  <c r="R42" i="14"/>
  <c r="Q42" i="14"/>
  <c r="P42" i="14"/>
  <c r="E42" i="14"/>
  <c r="V40" i="14"/>
  <c r="O40" i="14"/>
  <c r="S40" i="14" s="1"/>
  <c r="N40" i="14"/>
  <c r="M40" i="14"/>
  <c r="L40" i="14"/>
  <c r="K40" i="14"/>
  <c r="J40" i="14"/>
  <c r="I40" i="14"/>
  <c r="H40" i="14"/>
  <c r="P40" i="14" s="1"/>
  <c r="G40" i="14"/>
  <c r="F40" i="14"/>
  <c r="C40" i="14"/>
  <c r="B40" i="14"/>
  <c r="E40" i="14" s="1"/>
  <c r="S39" i="14"/>
  <c r="R39" i="14"/>
  <c r="Q39" i="14"/>
  <c r="P39" i="14"/>
  <c r="E39" i="14"/>
  <c r="U39" i="14" s="1"/>
  <c r="S38" i="14"/>
  <c r="R38" i="14"/>
  <c r="Q38" i="14"/>
  <c r="P38" i="14"/>
  <c r="E38" i="14"/>
  <c r="T38" i="14" s="1"/>
  <c r="U37" i="14"/>
  <c r="T37" i="14"/>
  <c r="S37" i="14"/>
  <c r="R37" i="14"/>
  <c r="Q37" i="14"/>
  <c r="P37" i="14"/>
  <c r="E37" i="14"/>
  <c r="T36" i="14"/>
  <c r="S36" i="14"/>
  <c r="R36" i="14"/>
  <c r="Q36" i="14"/>
  <c r="P36" i="14"/>
  <c r="E36" i="14"/>
  <c r="U36" i="14" s="1"/>
  <c r="S35" i="14"/>
  <c r="R35" i="14"/>
  <c r="Q35" i="14"/>
  <c r="P35" i="14"/>
  <c r="E35" i="14"/>
  <c r="V33" i="14"/>
  <c r="O33" i="14"/>
  <c r="N33" i="14"/>
  <c r="M33" i="14"/>
  <c r="S33" i="14" s="1"/>
  <c r="L33" i="14"/>
  <c r="R33" i="14" s="1"/>
  <c r="K33" i="14"/>
  <c r="J33" i="14"/>
  <c r="I33" i="14"/>
  <c r="Q33" i="14" s="1"/>
  <c r="H33" i="14"/>
  <c r="G33" i="14"/>
  <c r="F33" i="14"/>
  <c r="C33" i="14"/>
  <c r="E33" i="14" s="1"/>
  <c r="B33" i="14"/>
  <c r="T32" i="14"/>
  <c r="S32" i="14"/>
  <c r="R32" i="14"/>
  <c r="Q32" i="14"/>
  <c r="P32" i="14"/>
  <c r="E32" i="14"/>
  <c r="U32" i="14" s="1"/>
  <c r="V30" i="14"/>
  <c r="R30" i="14"/>
  <c r="O30" i="14"/>
  <c r="N30" i="14"/>
  <c r="M30" i="14"/>
  <c r="S30" i="14" s="1"/>
  <c r="L30" i="14"/>
  <c r="K30" i="14"/>
  <c r="J30" i="14"/>
  <c r="I30" i="14"/>
  <c r="Q30" i="14" s="1"/>
  <c r="H30" i="14"/>
  <c r="G30" i="14"/>
  <c r="F30" i="14"/>
  <c r="E30" i="14"/>
  <c r="C30" i="14"/>
  <c r="B30" i="14"/>
  <c r="U29" i="14"/>
  <c r="T29" i="14"/>
  <c r="S29" i="14"/>
  <c r="R29" i="14"/>
  <c r="Q29" i="14"/>
  <c r="P29" i="14"/>
  <c r="E29" i="14"/>
  <c r="S28" i="14"/>
  <c r="R28" i="14"/>
  <c r="Q28" i="14"/>
  <c r="P28" i="14"/>
  <c r="E28" i="14"/>
  <c r="U28" i="14" s="1"/>
  <c r="S27" i="14"/>
  <c r="R27" i="14"/>
  <c r="Q27" i="14"/>
  <c r="P27" i="14"/>
  <c r="E27" i="14"/>
  <c r="U27" i="14" s="1"/>
  <c r="U26" i="14"/>
  <c r="S26" i="14"/>
  <c r="R26" i="14"/>
  <c r="Q26" i="14"/>
  <c r="P26" i="14"/>
  <c r="E26" i="14"/>
  <c r="T26" i="14" s="1"/>
  <c r="V24" i="14"/>
  <c r="O24" i="14"/>
  <c r="N24" i="14"/>
  <c r="M24" i="14"/>
  <c r="S24" i="14" s="1"/>
  <c r="L24" i="14"/>
  <c r="R24" i="14" s="1"/>
  <c r="K24" i="14"/>
  <c r="J24" i="14"/>
  <c r="I24" i="14"/>
  <c r="H24" i="14"/>
  <c r="G24" i="14"/>
  <c r="F24" i="14"/>
  <c r="C24" i="14"/>
  <c r="B24" i="14"/>
  <c r="E24" i="14" s="1"/>
  <c r="S23" i="14"/>
  <c r="R23" i="14"/>
  <c r="Q23" i="14"/>
  <c r="P23" i="14"/>
  <c r="E23" i="14"/>
  <c r="U23" i="14" s="1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T17" i="14"/>
  <c r="S17" i="14"/>
  <c r="R17" i="14"/>
  <c r="Q17" i="14"/>
  <c r="P17" i="14"/>
  <c r="E17" i="14"/>
  <c r="U17" i="14" s="1"/>
  <c r="V15" i="14"/>
  <c r="O15" i="14"/>
  <c r="N15" i="14"/>
  <c r="R15" i="14" s="1"/>
  <c r="M15" i="14"/>
  <c r="L15" i="14"/>
  <c r="K15" i="14"/>
  <c r="J15" i="14"/>
  <c r="I15" i="14"/>
  <c r="H15" i="14"/>
  <c r="G15" i="14"/>
  <c r="F15" i="14"/>
  <c r="C15" i="14"/>
  <c r="B15" i="14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U12" i="14" s="1"/>
  <c r="S11" i="14"/>
  <c r="R11" i="14"/>
  <c r="Q11" i="14"/>
  <c r="P11" i="14"/>
  <c r="E11" i="14"/>
  <c r="U11" i="14" s="1"/>
  <c r="S10" i="14"/>
  <c r="R10" i="14"/>
  <c r="Q10" i="14"/>
  <c r="P10" i="14"/>
  <c r="E10" i="14"/>
  <c r="U9" i="14"/>
  <c r="S9" i="14"/>
  <c r="R9" i="14"/>
  <c r="Q9" i="14"/>
  <c r="P9" i="14"/>
  <c r="E9" i="14"/>
  <c r="T9" i="14" s="1"/>
  <c r="U94" i="13"/>
  <c r="T94" i="13"/>
  <c r="S94" i="13"/>
  <c r="R94" i="13"/>
  <c r="Q94" i="13"/>
  <c r="P94" i="13"/>
  <c r="E94" i="13"/>
  <c r="S93" i="13"/>
  <c r="R93" i="13"/>
  <c r="Q93" i="13"/>
  <c r="P93" i="13"/>
  <c r="E93" i="13"/>
  <c r="U93" i="13" s="1"/>
  <c r="U92" i="13"/>
  <c r="T92" i="13"/>
  <c r="S92" i="13"/>
  <c r="R92" i="13"/>
  <c r="Q92" i="13"/>
  <c r="P92" i="13"/>
  <c r="E92" i="13"/>
  <c r="S91" i="13"/>
  <c r="R91" i="13"/>
  <c r="Q91" i="13"/>
  <c r="P91" i="13"/>
  <c r="E91" i="13"/>
  <c r="S90" i="13"/>
  <c r="R90" i="13"/>
  <c r="Q90" i="13"/>
  <c r="P90" i="13"/>
  <c r="E90" i="13"/>
  <c r="S89" i="13"/>
  <c r="R89" i="13"/>
  <c r="Q89" i="13"/>
  <c r="P89" i="13"/>
  <c r="E89" i="13"/>
  <c r="U89" i="13" s="1"/>
  <c r="S88" i="13"/>
  <c r="R88" i="13"/>
  <c r="Q88" i="13"/>
  <c r="P88" i="13"/>
  <c r="E88" i="13"/>
  <c r="S87" i="13"/>
  <c r="R87" i="13"/>
  <c r="Q87" i="13"/>
  <c r="P87" i="13"/>
  <c r="E87" i="13"/>
  <c r="V73" i="13"/>
  <c r="O73" i="13"/>
  <c r="N73" i="13"/>
  <c r="M73" i="13"/>
  <c r="L73" i="13"/>
  <c r="R73" i="13" s="1"/>
  <c r="K73" i="13"/>
  <c r="J73" i="13"/>
  <c r="I73" i="13"/>
  <c r="H73" i="13"/>
  <c r="G73" i="13"/>
  <c r="F73" i="13"/>
  <c r="C73" i="13"/>
  <c r="B73" i="13"/>
  <c r="V72" i="13"/>
  <c r="O72" i="13"/>
  <c r="N72" i="13"/>
  <c r="M72" i="13"/>
  <c r="S72" i="13" s="1"/>
  <c r="L72" i="13"/>
  <c r="R72" i="13" s="1"/>
  <c r="K72" i="13"/>
  <c r="J72" i="13"/>
  <c r="I72" i="13"/>
  <c r="H72" i="13"/>
  <c r="G72" i="13"/>
  <c r="F72" i="13"/>
  <c r="C72" i="13"/>
  <c r="E72" i="13" s="1"/>
  <c r="B72" i="13"/>
  <c r="V71" i="13"/>
  <c r="O71" i="13"/>
  <c r="N71" i="13"/>
  <c r="M71" i="13"/>
  <c r="S71" i="13" s="1"/>
  <c r="L71" i="13"/>
  <c r="R71" i="13" s="1"/>
  <c r="K71" i="13"/>
  <c r="J71" i="13"/>
  <c r="I71" i="13"/>
  <c r="H71" i="13"/>
  <c r="G71" i="13"/>
  <c r="F71" i="13"/>
  <c r="C71" i="13"/>
  <c r="B71" i="13"/>
  <c r="E71" i="13" s="1"/>
  <c r="S70" i="13"/>
  <c r="R70" i="13"/>
  <c r="Q70" i="13"/>
  <c r="P70" i="13"/>
  <c r="E70" i="13"/>
  <c r="U69" i="13"/>
  <c r="S69" i="13"/>
  <c r="R69" i="13"/>
  <c r="Q69" i="13"/>
  <c r="P69" i="13"/>
  <c r="E69" i="13"/>
  <c r="T69" i="13" s="1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V66" i="13"/>
  <c r="R66" i="13"/>
  <c r="O66" i="13"/>
  <c r="N66" i="13"/>
  <c r="M66" i="13"/>
  <c r="S66" i="13" s="1"/>
  <c r="L66" i="13"/>
  <c r="K66" i="13"/>
  <c r="J66" i="13"/>
  <c r="I66" i="13"/>
  <c r="Q66" i="13" s="1"/>
  <c r="H66" i="13"/>
  <c r="G66" i="13"/>
  <c r="F66" i="13"/>
  <c r="E66" i="13"/>
  <c r="C66" i="13"/>
  <c r="B66" i="13"/>
  <c r="U65" i="13"/>
  <c r="T65" i="13"/>
  <c r="S65" i="13"/>
  <c r="R65" i="13"/>
  <c r="Q65" i="13"/>
  <c r="P65" i="13"/>
  <c r="E65" i="13"/>
  <c r="S64" i="13"/>
  <c r="R64" i="13"/>
  <c r="Q64" i="13"/>
  <c r="P64" i="13"/>
  <c r="E64" i="13"/>
  <c r="U63" i="13"/>
  <c r="T63" i="13"/>
  <c r="S63" i="13"/>
  <c r="R63" i="13"/>
  <c r="Q63" i="13"/>
  <c r="P63" i="13"/>
  <c r="E63" i="13"/>
  <c r="S62" i="13"/>
  <c r="R62" i="13"/>
  <c r="Q62" i="13"/>
  <c r="P62" i="13"/>
  <c r="E62" i="13"/>
  <c r="S61" i="13"/>
  <c r="R61" i="13"/>
  <c r="Q61" i="13"/>
  <c r="P61" i="13"/>
  <c r="E61" i="13"/>
  <c r="T61" i="13" s="1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E59" i="13"/>
  <c r="C59" i="13"/>
  <c r="B59" i="13"/>
  <c r="S58" i="13"/>
  <c r="R58" i="13"/>
  <c r="Q58" i="13"/>
  <c r="P58" i="13"/>
  <c r="E58" i="13"/>
  <c r="T57" i="13"/>
  <c r="S57" i="13"/>
  <c r="R57" i="13"/>
  <c r="Q57" i="13"/>
  <c r="P57" i="13"/>
  <c r="E57" i="13"/>
  <c r="U57" i="13" s="1"/>
  <c r="S56" i="13"/>
  <c r="R56" i="13"/>
  <c r="Q56" i="13"/>
  <c r="P56" i="13"/>
  <c r="E56" i="13"/>
  <c r="U56" i="13" s="1"/>
  <c r="S55" i="13"/>
  <c r="R55" i="13"/>
  <c r="Q55" i="13"/>
  <c r="P55" i="13"/>
  <c r="E55" i="13"/>
  <c r="V53" i="13"/>
  <c r="O53" i="13"/>
  <c r="N53" i="13"/>
  <c r="M53" i="13"/>
  <c r="S53" i="13" s="1"/>
  <c r="L53" i="13"/>
  <c r="K53" i="13"/>
  <c r="J53" i="13"/>
  <c r="I53" i="13"/>
  <c r="H53" i="13"/>
  <c r="G53" i="13"/>
  <c r="F53" i="13"/>
  <c r="C53" i="13"/>
  <c r="B53" i="13"/>
  <c r="S52" i="13"/>
  <c r="R52" i="13"/>
  <c r="Q52" i="13"/>
  <c r="P52" i="13"/>
  <c r="E52" i="13"/>
  <c r="S51" i="13"/>
  <c r="R51" i="13"/>
  <c r="Q51" i="13"/>
  <c r="P51" i="13"/>
  <c r="E51" i="13"/>
  <c r="S50" i="13"/>
  <c r="R50" i="13"/>
  <c r="Q50" i="13"/>
  <c r="P50" i="13"/>
  <c r="E50" i="13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U47" i="13"/>
  <c r="S47" i="13"/>
  <c r="R47" i="13"/>
  <c r="Q47" i="13"/>
  <c r="P47" i="13"/>
  <c r="E47" i="13"/>
  <c r="T47" i="13" s="1"/>
  <c r="S46" i="13"/>
  <c r="R46" i="13"/>
  <c r="Q46" i="13"/>
  <c r="P46" i="13"/>
  <c r="E46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S42" i="13"/>
  <c r="R42" i="13"/>
  <c r="Q42" i="13"/>
  <c r="P42" i="13"/>
  <c r="E42" i="13"/>
  <c r="V40" i="13"/>
  <c r="O40" i="13"/>
  <c r="N40" i="13"/>
  <c r="M40" i="13"/>
  <c r="L40" i="13"/>
  <c r="R40" i="13" s="1"/>
  <c r="K40" i="13"/>
  <c r="J40" i="13"/>
  <c r="I40" i="13"/>
  <c r="H40" i="13"/>
  <c r="G40" i="13"/>
  <c r="F40" i="13"/>
  <c r="C40" i="13"/>
  <c r="B40" i="13"/>
  <c r="U39" i="13"/>
  <c r="S39" i="13"/>
  <c r="R39" i="13"/>
  <c r="Q39" i="13"/>
  <c r="P39" i="13"/>
  <c r="E39" i="13"/>
  <c r="T39" i="13" s="1"/>
  <c r="T38" i="13"/>
  <c r="S38" i="13"/>
  <c r="R38" i="13"/>
  <c r="Q38" i="13"/>
  <c r="U38" i="13" s="1"/>
  <c r="P38" i="13"/>
  <c r="E38" i="13"/>
  <c r="S37" i="13"/>
  <c r="R37" i="13"/>
  <c r="Q37" i="13"/>
  <c r="P37" i="13"/>
  <c r="E37" i="13"/>
  <c r="S36" i="13"/>
  <c r="R36" i="13"/>
  <c r="Q36" i="13"/>
  <c r="P36" i="13"/>
  <c r="E36" i="13"/>
  <c r="T35" i="13"/>
  <c r="S35" i="13"/>
  <c r="R35" i="13"/>
  <c r="Q35" i="13"/>
  <c r="P35" i="13"/>
  <c r="E35" i="13"/>
  <c r="V33" i="13"/>
  <c r="O33" i="13"/>
  <c r="N33" i="13"/>
  <c r="M33" i="13"/>
  <c r="S33" i="13" s="1"/>
  <c r="L33" i="13"/>
  <c r="R33" i="13" s="1"/>
  <c r="K33" i="13"/>
  <c r="J33" i="13"/>
  <c r="I33" i="13"/>
  <c r="H33" i="13"/>
  <c r="G33" i="13"/>
  <c r="F33" i="13"/>
  <c r="C33" i="13"/>
  <c r="B33" i="13"/>
  <c r="S32" i="13"/>
  <c r="R32" i="13"/>
  <c r="Q32" i="13"/>
  <c r="P32" i="13"/>
  <c r="E32" i="13"/>
  <c r="V30" i="13"/>
  <c r="O30" i="13"/>
  <c r="N30" i="13"/>
  <c r="M30" i="13"/>
  <c r="S30" i="13" s="1"/>
  <c r="L30" i="13"/>
  <c r="R30" i="13" s="1"/>
  <c r="K30" i="13"/>
  <c r="J30" i="13"/>
  <c r="I30" i="13"/>
  <c r="H30" i="13"/>
  <c r="G30" i="13"/>
  <c r="F30" i="13"/>
  <c r="C30" i="13"/>
  <c r="E30" i="13" s="1"/>
  <c r="B30" i="13"/>
  <c r="U29" i="13"/>
  <c r="T29" i="13"/>
  <c r="S29" i="13"/>
  <c r="R29" i="13"/>
  <c r="Q29" i="13"/>
  <c r="P29" i="13"/>
  <c r="E29" i="13"/>
  <c r="S28" i="13"/>
  <c r="R28" i="13"/>
  <c r="Q28" i="13"/>
  <c r="P28" i="13"/>
  <c r="E28" i="13"/>
  <c r="S27" i="13"/>
  <c r="R27" i="13"/>
  <c r="Q27" i="13"/>
  <c r="P27" i="13"/>
  <c r="E27" i="13"/>
  <c r="S26" i="13"/>
  <c r="R26" i="13"/>
  <c r="Q26" i="13"/>
  <c r="P26" i="13"/>
  <c r="E26" i="13"/>
  <c r="V24" i="13"/>
  <c r="O24" i="13"/>
  <c r="N24" i="13"/>
  <c r="R24" i="13" s="1"/>
  <c r="M24" i="13"/>
  <c r="S24" i="13" s="1"/>
  <c r="L24" i="13"/>
  <c r="K24" i="13"/>
  <c r="J24" i="13"/>
  <c r="I24" i="13"/>
  <c r="H24" i="13"/>
  <c r="G24" i="13"/>
  <c r="F24" i="13"/>
  <c r="C24" i="13"/>
  <c r="B24" i="13"/>
  <c r="S23" i="13"/>
  <c r="R23" i="13"/>
  <c r="Q23" i="13"/>
  <c r="P23" i="13"/>
  <c r="E23" i="13"/>
  <c r="T22" i="13"/>
  <c r="S22" i="13"/>
  <c r="R22" i="13"/>
  <c r="Q22" i="13"/>
  <c r="P22" i="13"/>
  <c r="E22" i="13"/>
  <c r="U22" i="13" s="1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U19" i="13"/>
  <c r="S19" i="13"/>
  <c r="R19" i="13"/>
  <c r="Q19" i="13"/>
  <c r="P19" i="13"/>
  <c r="E19" i="13"/>
  <c r="T19" i="13" s="1"/>
  <c r="U18" i="13"/>
  <c r="S18" i="13"/>
  <c r="R18" i="13"/>
  <c r="Q18" i="13"/>
  <c r="P18" i="13"/>
  <c r="E18" i="13"/>
  <c r="T18" i="13" s="1"/>
  <c r="S17" i="13"/>
  <c r="R17" i="13"/>
  <c r="Q17" i="13"/>
  <c r="P17" i="13"/>
  <c r="T17" i="13" s="1"/>
  <c r="E17" i="13"/>
  <c r="V15" i="13"/>
  <c r="S15" i="13"/>
  <c r="O15" i="13"/>
  <c r="N15" i="13"/>
  <c r="M15" i="13"/>
  <c r="L15" i="13"/>
  <c r="K15" i="13"/>
  <c r="J15" i="13"/>
  <c r="I15" i="13"/>
  <c r="H15" i="13"/>
  <c r="G15" i="13"/>
  <c r="F15" i="13"/>
  <c r="C15" i="13"/>
  <c r="B15" i="13"/>
  <c r="E15" i="13" s="1"/>
  <c r="U14" i="13"/>
  <c r="T14" i="13"/>
  <c r="S14" i="13"/>
  <c r="R14" i="13"/>
  <c r="Q14" i="13"/>
  <c r="P14" i="13"/>
  <c r="E14" i="13"/>
  <c r="U13" i="13"/>
  <c r="T13" i="13"/>
  <c r="S13" i="13"/>
  <c r="R13" i="13"/>
  <c r="Q13" i="13"/>
  <c r="P13" i="13"/>
  <c r="E13" i="13"/>
  <c r="S12" i="13"/>
  <c r="R12" i="13"/>
  <c r="Q12" i="13"/>
  <c r="P12" i="13"/>
  <c r="E12" i="13"/>
  <c r="S11" i="13"/>
  <c r="R11" i="13"/>
  <c r="Q11" i="13"/>
  <c r="P11" i="13"/>
  <c r="E11" i="13"/>
  <c r="T11" i="13" s="1"/>
  <c r="U10" i="13"/>
  <c r="S10" i="13"/>
  <c r="R10" i="13"/>
  <c r="Q10" i="13"/>
  <c r="P10" i="13"/>
  <c r="T10" i="13" s="1"/>
  <c r="E10" i="13"/>
  <c r="S9" i="13"/>
  <c r="R9" i="13"/>
  <c r="Q9" i="13"/>
  <c r="P9" i="13"/>
  <c r="E9" i="13"/>
  <c r="S94" i="12"/>
  <c r="R94" i="12"/>
  <c r="Q94" i="12"/>
  <c r="P94" i="12"/>
  <c r="E94" i="12"/>
  <c r="U94" i="12" s="1"/>
  <c r="U93" i="12"/>
  <c r="S93" i="12"/>
  <c r="R93" i="12"/>
  <c r="Q93" i="12"/>
  <c r="P93" i="12"/>
  <c r="E93" i="12"/>
  <c r="T93" i="12" s="1"/>
  <c r="T92" i="12"/>
  <c r="S92" i="12"/>
  <c r="R92" i="12"/>
  <c r="Q92" i="12"/>
  <c r="P92" i="12"/>
  <c r="E92" i="12"/>
  <c r="U92" i="12" s="1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S89" i="12"/>
  <c r="R89" i="12"/>
  <c r="Q89" i="12"/>
  <c r="P89" i="12"/>
  <c r="E89" i="12"/>
  <c r="S88" i="12"/>
  <c r="R88" i="12"/>
  <c r="Q88" i="12"/>
  <c r="P88" i="12"/>
  <c r="E88" i="12"/>
  <c r="T88" i="12" s="1"/>
  <c r="S87" i="12"/>
  <c r="R87" i="12"/>
  <c r="Q87" i="12"/>
  <c r="P87" i="12"/>
  <c r="E87" i="12"/>
  <c r="V73" i="12"/>
  <c r="O73" i="12"/>
  <c r="N73" i="12"/>
  <c r="M73" i="12"/>
  <c r="S73" i="12" s="1"/>
  <c r="L73" i="12"/>
  <c r="K73" i="12"/>
  <c r="J73" i="12"/>
  <c r="I73" i="12"/>
  <c r="H73" i="12"/>
  <c r="G73" i="12"/>
  <c r="F73" i="12"/>
  <c r="C73" i="12"/>
  <c r="B73" i="12"/>
  <c r="V72" i="12"/>
  <c r="O72" i="12"/>
  <c r="S72" i="12" s="1"/>
  <c r="N72" i="12"/>
  <c r="M72" i="12"/>
  <c r="L72" i="12"/>
  <c r="K72" i="12"/>
  <c r="J72" i="12"/>
  <c r="I72" i="12"/>
  <c r="H72" i="12"/>
  <c r="G72" i="12"/>
  <c r="F72" i="12"/>
  <c r="C72" i="12"/>
  <c r="B72" i="12"/>
  <c r="V71" i="12"/>
  <c r="S71" i="12"/>
  <c r="O71" i="12"/>
  <c r="N71" i="12"/>
  <c r="R71" i="12" s="1"/>
  <c r="M71" i="12"/>
  <c r="L71" i="12"/>
  <c r="K71" i="12"/>
  <c r="J71" i="12"/>
  <c r="I71" i="12"/>
  <c r="H71" i="12"/>
  <c r="G71" i="12"/>
  <c r="F71" i="12"/>
  <c r="C71" i="12"/>
  <c r="B71" i="12"/>
  <c r="S70" i="12"/>
  <c r="R70" i="12"/>
  <c r="Q70" i="12"/>
  <c r="P70" i="12"/>
  <c r="E70" i="12"/>
  <c r="T69" i="12"/>
  <c r="S69" i="12"/>
  <c r="R69" i="12"/>
  <c r="Q69" i="12"/>
  <c r="P69" i="12"/>
  <c r="E69" i="12"/>
  <c r="U69" i="12" s="1"/>
  <c r="V67" i="12"/>
  <c r="O67" i="12"/>
  <c r="N67" i="12"/>
  <c r="M67" i="12"/>
  <c r="S67" i="12" s="1"/>
  <c r="L67" i="12"/>
  <c r="K67" i="12"/>
  <c r="J67" i="12"/>
  <c r="I67" i="12"/>
  <c r="H67" i="12"/>
  <c r="G67" i="12"/>
  <c r="F67" i="12"/>
  <c r="C67" i="12"/>
  <c r="B67" i="12"/>
  <c r="V66" i="12"/>
  <c r="S66" i="12"/>
  <c r="O66" i="12"/>
  <c r="N66" i="12"/>
  <c r="M66" i="12"/>
  <c r="L66" i="12"/>
  <c r="R66" i="12" s="1"/>
  <c r="K66" i="12"/>
  <c r="J66" i="12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U64" i="12"/>
  <c r="S64" i="12"/>
  <c r="R64" i="12"/>
  <c r="Q64" i="12"/>
  <c r="P64" i="12"/>
  <c r="E64" i="12"/>
  <c r="T64" i="12" s="1"/>
  <c r="S63" i="12"/>
  <c r="R63" i="12"/>
  <c r="Q63" i="12"/>
  <c r="P63" i="12"/>
  <c r="E63" i="12"/>
  <c r="S62" i="12"/>
  <c r="R62" i="12"/>
  <c r="Q62" i="12"/>
  <c r="P62" i="12"/>
  <c r="E62" i="12"/>
  <c r="S61" i="12"/>
  <c r="R61" i="12"/>
  <c r="Q61" i="12"/>
  <c r="P61" i="12"/>
  <c r="E61" i="12"/>
  <c r="U61" i="12" s="1"/>
  <c r="V59" i="12"/>
  <c r="O59" i="12"/>
  <c r="N59" i="12"/>
  <c r="M59" i="12"/>
  <c r="S59" i="12" s="1"/>
  <c r="L59" i="12"/>
  <c r="R59" i="12" s="1"/>
  <c r="K59" i="12"/>
  <c r="J59" i="12"/>
  <c r="I59" i="12"/>
  <c r="H59" i="12"/>
  <c r="G59" i="12"/>
  <c r="F59" i="12"/>
  <c r="E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T56" i="12"/>
  <c r="S56" i="12"/>
  <c r="R56" i="12"/>
  <c r="Q56" i="12"/>
  <c r="P56" i="12"/>
  <c r="E56" i="12"/>
  <c r="U56" i="12" s="1"/>
  <c r="U55" i="12"/>
  <c r="S55" i="12"/>
  <c r="R55" i="12"/>
  <c r="Q55" i="12"/>
  <c r="P55" i="12"/>
  <c r="E55" i="12"/>
  <c r="T55" i="12" s="1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C53" i="12"/>
  <c r="B53" i="12"/>
  <c r="E53" i="12" s="1"/>
  <c r="U52" i="12"/>
  <c r="S52" i="12"/>
  <c r="R52" i="12"/>
  <c r="Q52" i="12"/>
  <c r="P52" i="12"/>
  <c r="E52" i="12"/>
  <c r="T52" i="12" s="1"/>
  <c r="U51" i="12"/>
  <c r="T51" i="12"/>
  <c r="S51" i="12"/>
  <c r="R51" i="12"/>
  <c r="Q51" i="12"/>
  <c r="P51" i="12"/>
  <c r="E51" i="12"/>
  <c r="S50" i="12"/>
  <c r="R50" i="12"/>
  <c r="Q50" i="12"/>
  <c r="P50" i="12"/>
  <c r="E50" i="12"/>
  <c r="U50" i="12" s="1"/>
  <c r="S49" i="12"/>
  <c r="R49" i="12"/>
  <c r="Q49" i="12"/>
  <c r="P49" i="12"/>
  <c r="E49" i="12"/>
  <c r="U48" i="12"/>
  <c r="S48" i="12"/>
  <c r="R48" i="12"/>
  <c r="Q48" i="12"/>
  <c r="P48" i="12"/>
  <c r="E48" i="12"/>
  <c r="T48" i="12" s="1"/>
  <c r="S47" i="12"/>
  <c r="R47" i="12"/>
  <c r="Q47" i="12"/>
  <c r="P47" i="12"/>
  <c r="E47" i="12"/>
  <c r="U47" i="12" s="1"/>
  <c r="S46" i="12"/>
  <c r="R46" i="12"/>
  <c r="Q46" i="12"/>
  <c r="P46" i="12"/>
  <c r="E46" i="12"/>
  <c r="T46" i="12" s="1"/>
  <c r="U45" i="12"/>
  <c r="S45" i="12"/>
  <c r="R45" i="12"/>
  <c r="Q45" i="12"/>
  <c r="P45" i="12"/>
  <c r="E45" i="12"/>
  <c r="T45" i="12" s="1"/>
  <c r="S44" i="12"/>
  <c r="R44" i="12"/>
  <c r="Q44" i="12"/>
  <c r="P44" i="12"/>
  <c r="E44" i="12"/>
  <c r="T43" i="12"/>
  <c r="S43" i="12"/>
  <c r="R43" i="12"/>
  <c r="Q43" i="12"/>
  <c r="P43" i="12"/>
  <c r="E43" i="12"/>
  <c r="U43" i="12" s="1"/>
  <c r="T42" i="12"/>
  <c r="S42" i="12"/>
  <c r="R42" i="12"/>
  <c r="Q42" i="12"/>
  <c r="P42" i="12"/>
  <c r="E42" i="12"/>
  <c r="U42" i="12" s="1"/>
  <c r="V40" i="12"/>
  <c r="O40" i="12"/>
  <c r="N40" i="12"/>
  <c r="M40" i="12"/>
  <c r="L40" i="12"/>
  <c r="K40" i="12"/>
  <c r="J40" i="12"/>
  <c r="I40" i="12"/>
  <c r="H40" i="12"/>
  <c r="G40" i="12"/>
  <c r="F40" i="12"/>
  <c r="C40" i="12"/>
  <c r="B40" i="12"/>
  <c r="E40" i="12" s="1"/>
  <c r="S39" i="12"/>
  <c r="R39" i="12"/>
  <c r="Q39" i="12"/>
  <c r="P39" i="12"/>
  <c r="E39" i="12"/>
  <c r="T39" i="12" s="1"/>
  <c r="S38" i="12"/>
  <c r="R38" i="12"/>
  <c r="Q38" i="12"/>
  <c r="P38" i="12"/>
  <c r="E38" i="12"/>
  <c r="U38" i="12" s="1"/>
  <c r="S37" i="12"/>
  <c r="R37" i="12"/>
  <c r="Q37" i="12"/>
  <c r="P37" i="12"/>
  <c r="E37" i="12"/>
  <c r="S36" i="12"/>
  <c r="R36" i="12"/>
  <c r="Q36" i="12"/>
  <c r="P36" i="12"/>
  <c r="E36" i="12"/>
  <c r="T35" i="12"/>
  <c r="S35" i="12"/>
  <c r="R35" i="12"/>
  <c r="Q35" i="12"/>
  <c r="P35" i="12"/>
  <c r="E35" i="12"/>
  <c r="U35" i="12" s="1"/>
  <c r="V33" i="12"/>
  <c r="R33" i="12"/>
  <c r="O33" i="12"/>
  <c r="N33" i="12"/>
  <c r="M33" i="12"/>
  <c r="S33" i="12" s="1"/>
  <c r="L33" i="12"/>
  <c r="K33" i="12"/>
  <c r="J33" i="12"/>
  <c r="I33" i="12"/>
  <c r="H33" i="12"/>
  <c r="G33" i="12"/>
  <c r="F33" i="12"/>
  <c r="E33" i="12"/>
  <c r="C33" i="12"/>
  <c r="B33" i="12"/>
  <c r="S32" i="12"/>
  <c r="R32" i="12"/>
  <c r="Q32" i="12"/>
  <c r="P32" i="12"/>
  <c r="E32" i="12"/>
  <c r="V30" i="12"/>
  <c r="O30" i="12"/>
  <c r="N30" i="12"/>
  <c r="M30" i="12"/>
  <c r="S30" i="12" s="1"/>
  <c r="L30" i="12"/>
  <c r="R30" i="12" s="1"/>
  <c r="K30" i="12"/>
  <c r="J30" i="12"/>
  <c r="I30" i="12"/>
  <c r="H30" i="12"/>
  <c r="P30" i="12" s="1"/>
  <c r="G30" i="12"/>
  <c r="F30" i="12"/>
  <c r="C30" i="12"/>
  <c r="B30" i="12"/>
  <c r="E30" i="12" s="1"/>
  <c r="S29" i="12"/>
  <c r="R29" i="12"/>
  <c r="Q29" i="12"/>
  <c r="P29" i="12"/>
  <c r="E29" i="12"/>
  <c r="S28" i="12"/>
  <c r="R28" i="12"/>
  <c r="Q28" i="12"/>
  <c r="P28" i="12"/>
  <c r="E28" i="12"/>
  <c r="T28" i="12" s="1"/>
  <c r="S27" i="12"/>
  <c r="R27" i="12"/>
  <c r="Q27" i="12"/>
  <c r="P27" i="12"/>
  <c r="E27" i="12"/>
  <c r="U27" i="12" s="1"/>
  <c r="T26" i="12"/>
  <c r="S26" i="12"/>
  <c r="R26" i="12"/>
  <c r="Q26" i="12"/>
  <c r="P26" i="12"/>
  <c r="E26" i="12"/>
  <c r="U26" i="12" s="1"/>
  <c r="V24" i="12"/>
  <c r="R24" i="12"/>
  <c r="O24" i="12"/>
  <c r="N24" i="12"/>
  <c r="M24" i="12"/>
  <c r="S24" i="12" s="1"/>
  <c r="L24" i="12"/>
  <c r="K24" i="12"/>
  <c r="J24" i="12"/>
  <c r="I24" i="12"/>
  <c r="H24" i="12"/>
  <c r="G24" i="12"/>
  <c r="F24" i="12"/>
  <c r="E24" i="12"/>
  <c r="C24" i="12"/>
  <c r="B24" i="12"/>
  <c r="U23" i="12"/>
  <c r="T23" i="12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T21" i="12" s="1"/>
  <c r="S20" i="12"/>
  <c r="R20" i="12"/>
  <c r="Q20" i="12"/>
  <c r="U20" i="12" s="1"/>
  <c r="P20" i="12"/>
  <c r="E20" i="12"/>
  <c r="T20" i="12" s="1"/>
  <c r="U19" i="12"/>
  <c r="T19" i="12"/>
  <c r="S19" i="12"/>
  <c r="R19" i="12"/>
  <c r="Q19" i="12"/>
  <c r="P19" i="12"/>
  <c r="E19" i="12"/>
  <c r="S18" i="12"/>
  <c r="R18" i="12"/>
  <c r="Q18" i="12"/>
  <c r="P18" i="12"/>
  <c r="E18" i="12"/>
  <c r="U18" i="12" s="1"/>
  <c r="S17" i="12"/>
  <c r="R17" i="12"/>
  <c r="Q17" i="12"/>
  <c r="P17" i="12"/>
  <c r="E17" i="12"/>
  <c r="V15" i="12"/>
  <c r="O15" i="12"/>
  <c r="N15" i="12"/>
  <c r="M15" i="12"/>
  <c r="S15" i="12" s="1"/>
  <c r="L15" i="12"/>
  <c r="K15" i="12"/>
  <c r="J15" i="12"/>
  <c r="I15" i="12"/>
  <c r="H15" i="12"/>
  <c r="G15" i="12"/>
  <c r="F15" i="12"/>
  <c r="C15" i="12"/>
  <c r="B15" i="12"/>
  <c r="S14" i="12"/>
  <c r="R14" i="12"/>
  <c r="Q14" i="12"/>
  <c r="P14" i="12"/>
  <c r="E14" i="12"/>
  <c r="U14" i="12" s="1"/>
  <c r="S13" i="12"/>
  <c r="R13" i="12"/>
  <c r="Q13" i="12"/>
  <c r="P13" i="12"/>
  <c r="E13" i="12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P10" i="12"/>
  <c r="E10" i="12"/>
  <c r="T10" i="12" s="1"/>
  <c r="S9" i="12"/>
  <c r="R9" i="12"/>
  <c r="Q9" i="12"/>
  <c r="P9" i="12"/>
  <c r="E9" i="12"/>
  <c r="S94" i="11"/>
  <c r="R94" i="11"/>
  <c r="Q94" i="11"/>
  <c r="P94" i="11"/>
  <c r="E94" i="11"/>
  <c r="S93" i="11"/>
  <c r="R93" i="11"/>
  <c r="Q93" i="11"/>
  <c r="P93" i="11"/>
  <c r="E93" i="11"/>
  <c r="T92" i="11"/>
  <c r="S92" i="11"/>
  <c r="R92" i="11"/>
  <c r="Q92" i="11"/>
  <c r="P92" i="11"/>
  <c r="E92" i="11"/>
  <c r="U92" i="11" s="1"/>
  <c r="S91" i="11"/>
  <c r="R91" i="11"/>
  <c r="Q91" i="11"/>
  <c r="P91" i="11"/>
  <c r="E91" i="11"/>
  <c r="S90" i="11"/>
  <c r="R90" i="11"/>
  <c r="Q90" i="11"/>
  <c r="P90" i="11"/>
  <c r="E90" i="11"/>
  <c r="U89" i="11"/>
  <c r="S89" i="11"/>
  <c r="R89" i="11"/>
  <c r="Q89" i="11"/>
  <c r="P89" i="11"/>
  <c r="E89" i="11"/>
  <c r="T89" i="11" s="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V73" i="11"/>
  <c r="O73" i="11"/>
  <c r="N73" i="11"/>
  <c r="M73" i="11"/>
  <c r="S73" i="11" s="1"/>
  <c r="L73" i="11"/>
  <c r="K73" i="11"/>
  <c r="J73" i="11"/>
  <c r="I73" i="11"/>
  <c r="H73" i="11"/>
  <c r="G73" i="11"/>
  <c r="F73" i="11"/>
  <c r="C73" i="11"/>
  <c r="B73" i="11"/>
  <c r="V72" i="11"/>
  <c r="S72" i="11"/>
  <c r="R72" i="11"/>
  <c r="O72" i="11"/>
  <c r="N72" i="11"/>
  <c r="M72" i="11"/>
  <c r="L72" i="11"/>
  <c r="K72" i="11"/>
  <c r="J72" i="11"/>
  <c r="I72" i="11"/>
  <c r="H72" i="11"/>
  <c r="P72" i="11" s="1"/>
  <c r="G72" i="11"/>
  <c r="F72" i="11"/>
  <c r="C72" i="11"/>
  <c r="B72" i="11"/>
  <c r="V71" i="11"/>
  <c r="R71" i="11"/>
  <c r="O71" i="11"/>
  <c r="N71" i="11"/>
  <c r="M71" i="11"/>
  <c r="S71" i="11" s="1"/>
  <c r="L71" i="11"/>
  <c r="K71" i="11"/>
  <c r="J71" i="11"/>
  <c r="I71" i="11"/>
  <c r="H71" i="11"/>
  <c r="G71" i="11"/>
  <c r="F71" i="11"/>
  <c r="C71" i="11"/>
  <c r="B71" i="11"/>
  <c r="E71" i="11" s="1"/>
  <c r="U70" i="11"/>
  <c r="S70" i="11"/>
  <c r="R70" i="11"/>
  <c r="Q70" i="11"/>
  <c r="P70" i="11"/>
  <c r="E70" i="11"/>
  <c r="T70" i="11" s="1"/>
  <c r="S69" i="11"/>
  <c r="R69" i="11"/>
  <c r="Q69" i="11"/>
  <c r="P69" i="11"/>
  <c r="E69" i="11"/>
  <c r="T69" i="11" s="1"/>
  <c r="V67" i="11"/>
  <c r="O67" i="11"/>
  <c r="N67" i="11"/>
  <c r="M67" i="11"/>
  <c r="S67" i="11" s="1"/>
  <c r="L67" i="11"/>
  <c r="R67" i="11" s="1"/>
  <c r="K67" i="11"/>
  <c r="J67" i="11"/>
  <c r="I67" i="11"/>
  <c r="H67" i="11"/>
  <c r="G67" i="11"/>
  <c r="F67" i="11"/>
  <c r="C67" i="11"/>
  <c r="B67" i="11"/>
  <c r="V66" i="11"/>
  <c r="S66" i="11"/>
  <c r="R66" i="11"/>
  <c r="O66" i="11"/>
  <c r="N66" i="11"/>
  <c r="M66" i="11"/>
  <c r="L66" i="11"/>
  <c r="K66" i="11"/>
  <c r="J66" i="11"/>
  <c r="I66" i="11"/>
  <c r="Q66" i="11" s="1"/>
  <c r="H66" i="11"/>
  <c r="P66" i="11" s="1"/>
  <c r="G66" i="11"/>
  <c r="F66" i="11"/>
  <c r="C66" i="11"/>
  <c r="B66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U63" i="11"/>
  <c r="T63" i="11"/>
  <c r="S63" i="11"/>
  <c r="R63" i="11"/>
  <c r="Q63" i="11"/>
  <c r="P63" i="11"/>
  <c r="E63" i="1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S59" i="11" s="1"/>
  <c r="L59" i="11"/>
  <c r="R59" i="11" s="1"/>
  <c r="K59" i="11"/>
  <c r="J59" i="11"/>
  <c r="I59" i="11"/>
  <c r="Q59" i="11" s="1"/>
  <c r="H59" i="11"/>
  <c r="G59" i="11"/>
  <c r="F59" i="11"/>
  <c r="C59" i="11"/>
  <c r="B59" i="11"/>
  <c r="E59" i="11" s="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U56" i="11"/>
  <c r="S56" i="11"/>
  <c r="R56" i="11"/>
  <c r="Q56" i="11"/>
  <c r="P56" i="11"/>
  <c r="E56" i="11"/>
  <c r="T56" i="11" s="1"/>
  <c r="U55" i="11"/>
  <c r="S55" i="11"/>
  <c r="R55" i="11"/>
  <c r="Q55" i="11"/>
  <c r="P55" i="11"/>
  <c r="E55" i="11"/>
  <c r="T55" i="11" s="1"/>
  <c r="V53" i="11"/>
  <c r="S53" i="11"/>
  <c r="O53" i="11"/>
  <c r="N53" i="11"/>
  <c r="R53" i="11" s="1"/>
  <c r="M53" i="11"/>
  <c r="L53" i="11"/>
  <c r="K53" i="11"/>
  <c r="J53" i="11"/>
  <c r="I53" i="11"/>
  <c r="Q53" i="11" s="1"/>
  <c r="H53" i="11"/>
  <c r="G53" i="11"/>
  <c r="F53" i="11"/>
  <c r="C53" i="11"/>
  <c r="B53" i="11"/>
  <c r="S52" i="11"/>
  <c r="R52" i="11"/>
  <c r="Q52" i="11"/>
  <c r="P52" i="11"/>
  <c r="E52" i="11"/>
  <c r="S51" i="11"/>
  <c r="R51" i="11"/>
  <c r="Q51" i="11"/>
  <c r="P51" i="11"/>
  <c r="E51" i="11"/>
  <c r="U50" i="11"/>
  <c r="T50" i="1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T47" i="1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U44" i="11"/>
  <c r="S44" i="11"/>
  <c r="R44" i="11"/>
  <c r="Q44" i="11"/>
  <c r="P44" i="11"/>
  <c r="E44" i="11"/>
  <c r="T44" i="11" s="1"/>
  <c r="U43" i="11"/>
  <c r="T43" i="11"/>
  <c r="S43" i="11"/>
  <c r="R43" i="11"/>
  <c r="Q43" i="11"/>
  <c r="P43" i="11"/>
  <c r="E43" i="11"/>
  <c r="T42" i="11"/>
  <c r="S42" i="11"/>
  <c r="R42" i="11"/>
  <c r="Q42" i="11"/>
  <c r="P42" i="11"/>
  <c r="E42" i="11"/>
  <c r="U42" i="11" s="1"/>
  <c r="V40" i="11"/>
  <c r="S40" i="11"/>
  <c r="O40" i="11"/>
  <c r="N40" i="11"/>
  <c r="R40" i="11" s="1"/>
  <c r="M40" i="11"/>
  <c r="L40" i="11"/>
  <c r="K40" i="11"/>
  <c r="J40" i="11"/>
  <c r="I40" i="11"/>
  <c r="H40" i="11"/>
  <c r="G40" i="11"/>
  <c r="F40" i="11"/>
  <c r="C40" i="11"/>
  <c r="B40" i="11"/>
  <c r="E40" i="11" s="1"/>
  <c r="U39" i="11"/>
  <c r="T39" i="11"/>
  <c r="S39" i="11"/>
  <c r="R39" i="11"/>
  <c r="Q39" i="11"/>
  <c r="P39" i="11"/>
  <c r="E39" i="11"/>
  <c r="S38" i="11"/>
  <c r="R38" i="11"/>
  <c r="Q38" i="11"/>
  <c r="P38" i="11"/>
  <c r="E38" i="1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T35" i="11" s="1"/>
  <c r="E35" i="11"/>
  <c r="V33" i="11"/>
  <c r="O33" i="11"/>
  <c r="N33" i="11"/>
  <c r="M33" i="11"/>
  <c r="S33" i="11" s="1"/>
  <c r="L33" i="11"/>
  <c r="K33" i="11"/>
  <c r="J33" i="11"/>
  <c r="I33" i="11"/>
  <c r="H33" i="11"/>
  <c r="G33" i="11"/>
  <c r="F33" i="11"/>
  <c r="C33" i="11"/>
  <c r="B33" i="11"/>
  <c r="S32" i="11"/>
  <c r="R32" i="11"/>
  <c r="Q32" i="11"/>
  <c r="P32" i="11"/>
  <c r="E32" i="11"/>
  <c r="V30" i="11"/>
  <c r="O30" i="11"/>
  <c r="N30" i="11"/>
  <c r="M30" i="11"/>
  <c r="S30" i="11" s="1"/>
  <c r="L30" i="11"/>
  <c r="R30" i="11" s="1"/>
  <c r="K30" i="11"/>
  <c r="J30" i="11"/>
  <c r="I30" i="11"/>
  <c r="H30" i="11"/>
  <c r="G30" i="11"/>
  <c r="F30" i="11"/>
  <c r="C30" i="11"/>
  <c r="B30" i="11"/>
  <c r="E30" i="11" s="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S27" i="11"/>
  <c r="R27" i="11"/>
  <c r="Q27" i="11"/>
  <c r="P27" i="11"/>
  <c r="E27" i="11"/>
  <c r="S26" i="11"/>
  <c r="R26" i="11"/>
  <c r="Q26" i="11"/>
  <c r="P26" i="11"/>
  <c r="E26" i="11"/>
  <c r="V24" i="11"/>
  <c r="O24" i="11"/>
  <c r="N24" i="11"/>
  <c r="M24" i="11"/>
  <c r="S24" i="11" s="1"/>
  <c r="L24" i="11"/>
  <c r="K24" i="11"/>
  <c r="J24" i="11"/>
  <c r="I24" i="11"/>
  <c r="Q24" i="11" s="1"/>
  <c r="H24" i="11"/>
  <c r="P24" i="11" s="1"/>
  <c r="G24" i="11"/>
  <c r="F24" i="11"/>
  <c r="C24" i="11"/>
  <c r="B24" i="11"/>
  <c r="E24" i="11" s="1"/>
  <c r="T23" i="11"/>
  <c r="S23" i="11"/>
  <c r="R23" i="11"/>
  <c r="Q23" i="11"/>
  <c r="P23" i="11"/>
  <c r="E23" i="11"/>
  <c r="U23" i="11" s="1"/>
  <c r="T22" i="11"/>
  <c r="S22" i="11"/>
  <c r="R22" i="11"/>
  <c r="Q22" i="11"/>
  <c r="P22" i="11"/>
  <c r="E22" i="11"/>
  <c r="U22" i="11" s="1"/>
  <c r="S21" i="11"/>
  <c r="R21" i="11"/>
  <c r="Q21" i="11"/>
  <c r="P21" i="11"/>
  <c r="E21" i="11"/>
  <c r="T21" i="11" s="1"/>
  <c r="S20" i="11"/>
  <c r="R20" i="11"/>
  <c r="Q20" i="11"/>
  <c r="P20" i="11"/>
  <c r="E20" i="11"/>
  <c r="T20" i="11" s="1"/>
  <c r="T19" i="11"/>
  <c r="S19" i="11"/>
  <c r="R19" i="11"/>
  <c r="Q19" i="11"/>
  <c r="P19" i="11"/>
  <c r="E19" i="11"/>
  <c r="U19" i="11" s="1"/>
  <c r="U18" i="11"/>
  <c r="S18" i="11"/>
  <c r="R18" i="11"/>
  <c r="Q18" i="11"/>
  <c r="P18" i="11"/>
  <c r="E18" i="11"/>
  <c r="T18" i="11" s="1"/>
  <c r="S17" i="11"/>
  <c r="R17" i="11"/>
  <c r="Q17" i="11"/>
  <c r="P17" i="11"/>
  <c r="E17" i="11"/>
  <c r="U17" i="11" s="1"/>
  <c r="V15" i="11"/>
  <c r="O15" i="11"/>
  <c r="N15" i="11"/>
  <c r="M15" i="11"/>
  <c r="S15" i="11" s="1"/>
  <c r="L15" i="11"/>
  <c r="R15" i="11" s="1"/>
  <c r="K15" i="11"/>
  <c r="J15" i="11"/>
  <c r="I15" i="11"/>
  <c r="H15" i="11"/>
  <c r="G15" i="11"/>
  <c r="F15" i="11"/>
  <c r="C15" i="11"/>
  <c r="B15" i="11"/>
  <c r="E15" i="11" s="1"/>
  <c r="U14" i="11"/>
  <c r="T14" i="11"/>
  <c r="S14" i="11"/>
  <c r="R14" i="11"/>
  <c r="Q14" i="11"/>
  <c r="P14" i="11"/>
  <c r="E14" i="11"/>
  <c r="S13" i="11"/>
  <c r="R13" i="11"/>
  <c r="Q13" i="11"/>
  <c r="P13" i="11"/>
  <c r="E13" i="11"/>
  <c r="U13" i="11" s="1"/>
  <c r="S12" i="11"/>
  <c r="R12" i="11"/>
  <c r="Q12" i="11"/>
  <c r="P12" i="11"/>
  <c r="E12" i="11"/>
  <c r="U12" i="11" s="1"/>
  <c r="S11" i="11"/>
  <c r="R11" i="11"/>
  <c r="Q11" i="11"/>
  <c r="P11" i="11"/>
  <c r="E11" i="11"/>
  <c r="T11" i="11" s="1"/>
  <c r="S10" i="11"/>
  <c r="R10" i="11"/>
  <c r="Q10" i="11"/>
  <c r="P10" i="11"/>
  <c r="E10" i="11"/>
  <c r="U10" i="11" s="1"/>
  <c r="S9" i="11"/>
  <c r="R9" i="11"/>
  <c r="Q9" i="11"/>
  <c r="P9" i="11"/>
  <c r="E9" i="11"/>
  <c r="U9" i="11" s="1"/>
  <c r="S94" i="10"/>
  <c r="R94" i="10"/>
  <c r="Q94" i="10"/>
  <c r="P94" i="10"/>
  <c r="E94" i="10"/>
  <c r="U93" i="10"/>
  <c r="T93" i="10"/>
  <c r="S93" i="10"/>
  <c r="R93" i="10"/>
  <c r="Q93" i="10"/>
  <c r="P93" i="10"/>
  <c r="E93" i="10"/>
  <c r="S92" i="10"/>
  <c r="R92" i="10"/>
  <c r="Q92" i="10"/>
  <c r="P92" i="10"/>
  <c r="E92" i="10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U89" i="10"/>
  <c r="T89" i="10"/>
  <c r="S89" i="10"/>
  <c r="R89" i="10"/>
  <c r="Q89" i="10"/>
  <c r="P89" i="10"/>
  <c r="E89" i="10"/>
  <c r="T88" i="10"/>
  <c r="S88" i="10"/>
  <c r="R88" i="10"/>
  <c r="Q88" i="10"/>
  <c r="P88" i="10"/>
  <c r="E88" i="10"/>
  <c r="U88" i="10" s="1"/>
  <c r="S87" i="10"/>
  <c r="R87" i="10"/>
  <c r="Q87" i="10"/>
  <c r="P87" i="10"/>
  <c r="E87" i="10"/>
  <c r="T87" i="10" s="1"/>
  <c r="V73" i="10"/>
  <c r="O73" i="10"/>
  <c r="N73" i="10"/>
  <c r="M73" i="10"/>
  <c r="S73" i="10" s="1"/>
  <c r="L73" i="10"/>
  <c r="K73" i="10"/>
  <c r="J73" i="10"/>
  <c r="I73" i="10"/>
  <c r="H73" i="10"/>
  <c r="G73" i="10"/>
  <c r="F73" i="10"/>
  <c r="C73" i="10"/>
  <c r="B73" i="10"/>
  <c r="V72" i="10"/>
  <c r="O72" i="10"/>
  <c r="S72" i="10" s="1"/>
  <c r="N72" i="10"/>
  <c r="M72" i="10"/>
  <c r="L72" i="10"/>
  <c r="K72" i="10"/>
  <c r="J72" i="10"/>
  <c r="I72" i="10"/>
  <c r="H72" i="10"/>
  <c r="G72" i="10"/>
  <c r="F72" i="10"/>
  <c r="C72" i="10"/>
  <c r="B72" i="10"/>
  <c r="E72" i="10" s="1"/>
  <c r="V71" i="10"/>
  <c r="R71" i="10"/>
  <c r="O71" i="10"/>
  <c r="N71" i="10"/>
  <c r="M71" i="10"/>
  <c r="S71" i="10" s="1"/>
  <c r="L71" i="10"/>
  <c r="K71" i="10"/>
  <c r="J71" i="10"/>
  <c r="I71" i="10"/>
  <c r="H71" i="10"/>
  <c r="P71" i="10" s="1"/>
  <c r="G71" i="10"/>
  <c r="F71" i="10"/>
  <c r="C71" i="10"/>
  <c r="E71" i="10" s="1"/>
  <c r="B71" i="10"/>
  <c r="S70" i="10"/>
  <c r="R70" i="10"/>
  <c r="Q70" i="10"/>
  <c r="P70" i="10"/>
  <c r="E70" i="10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V66" i="10"/>
  <c r="R66" i="10"/>
  <c r="O66" i="10"/>
  <c r="N66" i="10"/>
  <c r="M66" i="10"/>
  <c r="S66" i="10" s="1"/>
  <c r="L66" i="10"/>
  <c r="K66" i="10"/>
  <c r="J66" i="10"/>
  <c r="I66" i="10"/>
  <c r="H66" i="10"/>
  <c r="G66" i="10"/>
  <c r="F66" i="10"/>
  <c r="C66" i="10"/>
  <c r="B66" i="10"/>
  <c r="S65" i="10"/>
  <c r="R65" i="10"/>
  <c r="Q65" i="10"/>
  <c r="P65" i="10"/>
  <c r="E65" i="10"/>
  <c r="U64" i="10"/>
  <c r="S64" i="10"/>
  <c r="R64" i="10"/>
  <c r="Q64" i="10"/>
  <c r="P64" i="10"/>
  <c r="E64" i="10"/>
  <c r="T64" i="10" s="1"/>
  <c r="U63" i="10"/>
  <c r="T63" i="10"/>
  <c r="S63" i="10"/>
  <c r="R63" i="10"/>
  <c r="Q63" i="10"/>
  <c r="P63" i="10"/>
  <c r="E63" i="10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S59" i="10" s="1"/>
  <c r="L59" i="10"/>
  <c r="R59" i="10" s="1"/>
  <c r="K59" i="10"/>
  <c r="J59" i="10"/>
  <c r="I59" i="10"/>
  <c r="H59" i="10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U56" i="10"/>
  <c r="T56" i="10"/>
  <c r="S56" i="10"/>
  <c r="R56" i="10"/>
  <c r="Q56" i="10"/>
  <c r="P56" i="10"/>
  <c r="E56" i="10"/>
  <c r="T55" i="10"/>
  <c r="S55" i="10"/>
  <c r="R55" i="10"/>
  <c r="Q55" i="10"/>
  <c r="P55" i="10"/>
  <c r="E55" i="10"/>
  <c r="U55" i="10" s="1"/>
  <c r="V53" i="10"/>
  <c r="O53" i="10"/>
  <c r="N53" i="10"/>
  <c r="M53" i="10"/>
  <c r="S53" i="10" s="1"/>
  <c r="L53" i="10"/>
  <c r="K53" i="10"/>
  <c r="J53" i="10"/>
  <c r="I53" i="10"/>
  <c r="H53" i="10"/>
  <c r="G53" i="10"/>
  <c r="F53" i="10"/>
  <c r="C53" i="10"/>
  <c r="E53" i="10" s="1"/>
  <c r="B53" i="10"/>
  <c r="S52" i="10"/>
  <c r="R52" i="10"/>
  <c r="Q52" i="10"/>
  <c r="P52" i="10"/>
  <c r="E52" i="10"/>
  <c r="S51" i="10"/>
  <c r="R51" i="10"/>
  <c r="Q51" i="10"/>
  <c r="P51" i="10"/>
  <c r="T51" i="10" s="1"/>
  <c r="E51" i="10"/>
  <c r="S50" i="10"/>
  <c r="R50" i="10"/>
  <c r="Q50" i="10"/>
  <c r="P50" i="10"/>
  <c r="E50" i="10"/>
  <c r="T50" i="10" s="1"/>
  <c r="S49" i="10"/>
  <c r="R49" i="10"/>
  <c r="Q49" i="10"/>
  <c r="P49" i="10"/>
  <c r="E49" i="10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S45" i="10"/>
  <c r="R45" i="10"/>
  <c r="Q45" i="10"/>
  <c r="P45" i="10"/>
  <c r="E45" i="10"/>
  <c r="U44" i="10"/>
  <c r="S44" i="10"/>
  <c r="R44" i="10"/>
  <c r="Q44" i="10"/>
  <c r="P44" i="10"/>
  <c r="E44" i="10"/>
  <c r="T44" i="10" s="1"/>
  <c r="S43" i="10"/>
  <c r="R43" i="10"/>
  <c r="Q43" i="10"/>
  <c r="P43" i="10"/>
  <c r="E43" i="10"/>
  <c r="T43" i="10" s="1"/>
  <c r="S42" i="10"/>
  <c r="R42" i="10"/>
  <c r="Q42" i="10"/>
  <c r="P42" i="10"/>
  <c r="E42" i="10"/>
  <c r="V40" i="10"/>
  <c r="O40" i="10"/>
  <c r="N40" i="10"/>
  <c r="M40" i="10"/>
  <c r="L40" i="10"/>
  <c r="K40" i="10"/>
  <c r="J40" i="10"/>
  <c r="I40" i="10"/>
  <c r="H40" i="10"/>
  <c r="G40" i="10"/>
  <c r="F40" i="10"/>
  <c r="C40" i="10"/>
  <c r="B40" i="10"/>
  <c r="E40" i="10" s="1"/>
  <c r="T39" i="10"/>
  <c r="S39" i="10"/>
  <c r="R39" i="10"/>
  <c r="Q39" i="10"/>
  <c r="P39" i="10"/>
  <c r="E39" i="10"/>
  <c r="U39" i="10" s="1"/>
  <c r="S38" i="10"/>
  <c r="R38" i="10"/>
  <c r="Q38" i="10"/>
  <c r="P38" i="10"/>
  <c r="E38" i="10"/>
  <c r="S37" i="10"/>
  <c r="R37" i="10"/>
  <c r="Q37" i="10"/>
  <c r="P37" i="10"/>
  <c r="E37" i="10"/>
  <c r="S36" i="10"/>
  <c r="R36" i="10"/>
  <c r="Q36" i="10"/>
  <c r="P36" i="10"/>
  <c r="E36" i="10"/>
  <c r="T36" i="10" s="1"/>
  <c r="S35" i="10"/>
  <c r="R35" i="10"/>
  <c r="Q35" i="10"/>
  <c r="P35" i="10"/>
  <c r="E35" i="10"/>
  <c r="U35" i="10" s="1"/>
  <c r="V33" i="10"/>
  <c r="R33" i="10"/>
  <c r="O33" i="10"/>
  <c r="N33" i="10"/>
  <c r="M33" i="10"/>
  <c r="S33" i="10" s="1"/>
  <c r="L33" i="10"/>
  <c r="K33" i="10"/>
  <c r="J33" i="10"/>
  <c r="I33" i="10"/>
  <c r="H33" i="10"/>
  <c r="G33" i="10"/>
  <c r="F33" i="10"/>
  <c r="E33" i="10"/>
  <c r="C33" i="10"/>
  <c r="B33" i="10"/>
  <c r="S32" i="10"/>
  <c r="R32" i="10"/>
  <c r="Q32" i="10"/>
  <c r="U32" i="10" s="1"/>
  <c r="P32" i="10"/>
  <c r="T32" i="10" s="1"/>
  <c r="E32" i="10"/>
  <c r="V30" i="10"/>
  <c r="R30" i="10"/>
  <c r="O30" i="10"/>
  <c r="N30" i="10"/>
  <c r="M30" i="10"/>
  <c r="S30" i="10" s="1"/>
  <c r="L30" i="10"/>
  <c r="K30" i="10"/>
  <c r="J30" i="10"/>
  <c r="I30" i="10"/>
  <c r="H30" i="10"/>
  <c r="P30" i="10" s="1"/>
  <c r="G30" i="10"/>
  <c r="F30" i="10"/>
  <c r="C30" i="10"/>
  <c r="B30" i="10"/>
  <c r="E30" i="10" s="1"/>
  <c r="S29" i="10"/>
  <c r="R29" i="10"/>
  <c r="Q29" i="10"/>
  <c r="P29" i="10"/>
  <c r="E29" i="10"/>
  <c r="U28" i="10"/>
  <c r="T28" i="10"/>
  <c r="S28" i="10"/>
  <c r="R28" i="10"/>
  <c r="Q28" i="10"/>
  <c r="P28" i="10"/>
  <c r="E28" i="10"/>
  <c r="T27" i="10"/>
  <c r="S27" i="10"/>
  <c r="R27" i="10"/>
  <c r="Q27" i="10"/>
  <c r="P27" i="10"/>
  <c r="E27" i="10"/>
  <c r="U27" i="10" s="1"/>
  <c r="S26" i="10"/>
  <c r="R26" i="10"/>
  <c r="Q26" i="10"/>
  <c r="P26" i="10"/>
  <c r="E26" i="10"/>
  <c r="V24" i="10"/>
  <c r="O24" i="10"/>
  <c r="N24" i="10"/>
  <c r="M24" i="10"/>
  <c r="S24" i="10" s="1"/>
  <c r="L24" i="10"/>
  <c r="R24" i="10" s="1"/>
  <c r="K24" i="10"/>
  <c r="J24" i="10"/>
  <c r="I24" i="10"/>
  <c r="H24" i="10"/>
  <c r="G24" i="10"/>
  <c r="F24" i="10"/>
  <c r="C24" i="10"/>
  <c r="B24" i="10"/>
  <c r="E24" i="10" s="1"/>
  <c r="T23" i="10"/>
  <c r="S23" i="10"/>
  <c r="R23" i="10"/>
  <c r="Q23" i="10"/>
  <c r="P23" i="10"/>
  <c r="E23" i="10"/>
  <c r="U23" i="10" s="1"/>
  <c r="S22" i="10"/>
  <c r="R22" i="10"/>
  <c r="Q22" i="10"/>
  <c r="P22" i="10"/>
  <c r="E22" i="10"/>
  <c r="S21" i="10"/>
  <c r="R21" i="10"/>
  <c r="Q21" i="10"/>
  <c r="P21" i="10"/>
  <c r="E21" i="10"/>
  <c r="S20" i="10"/>
  <c r="R20" i="10"/>
  <c r="Q20" i="10"/>
  <c r="P20" i="10"/>
  <c r="E20" i="10"/>
  <c r="T19" i="10"/>
  <c r="S19" i="10"/>
  <c r="R19" i="10"/>
  <c r="Q19" i="10"/>
  <c r="P19" i="10"/>
  <c r="E19" i="10"/>
  <c r="U19" i="10" s="1"/>
  <c r="S18" i="10"/>
  <c r="R18" i="10"/>
  <c r="Q18" i="10"/>
  <c r="P18" i="10"/>
  <c r="E18" i="10"/>
  <c r="U17" i="10"/>
  <c r="S17" i="10"/>
  <c r="R17" i="10"/>
  <c r="Q17" i="10"/>
  <c r="P17" i="10"/>
  <c r="E17" i="10"/>
  <c r="T17" i="10" s="1"/>
  <c r="V15" i="10"/>
  <c r="S15" i="10"/>
  <c r="O15" i="10"/>
  <c r="N15" i="10"/>
  <c r="M15" i="10"/>
  <c r="L15" i="10"/>
  <c r="R15" i="10" s="1"/>
  <c r="K15" i="10"/>
  <c r="J15" i="10"/>
  <c r="I15" i="10"/>
  <c r="Q15" i="10" s="1"/>
  <c r="H15" i="10"/>
  <c r="P15" i="10" s="1"/>
  <c r="G15" i="10"/>
  <c r="F15" i="10"/>
  <c r="C15" i="10"/>
  <c r="B15" i="10"/>
  <c r="S14" i="10"/>
  <c r="R14" i="10"/>
  <c r="Q14" i="10"/>
  <c r="P14" i="10"/>
  <c r="E14" i="10"/>
  <c r="S13" i="10"/>
  <c r="R13" i="10"/>
  <c r="Q13" i="10"/>
  <c r="P13" i="10"/>
  <c r="E13" i="10"/>
  <c r="U12" i="10"/>
  <c r="T12" i="10"/>
  <c r="S12" i="10"/>
  <c r="R12" i="10"/>
  <c r="Q12" i="10"/>
  <c r="P12" i="10"/>
  <c r="E12" i="10"/>
  <c r="T11" i="10"/>
  <c r="S11" i="10"/>
  <c r="R11" i="10"/>
  <c r="Q11" i="10"/>
  <c r="P11" i="10"/>
  <c r="E11" i="10"/>
  <c r="U11" i="10" s="1"/>
  <c r="S10" i="10"/>
  <c r="R10" i="10"/>
  <c r="Q10" i="10"/>
  <c r="P10" i="10"/>
  <c r="E10" i="10"/>
  <c r="S9" i="10"/>
  <c r="R9" i="10"/>
  <c r="Q9" i="10"/>
  <c r="P9" i="10"/>
  <c r="E9" i="10"/>
  <c r="U94" i="9"/>
  <c r="T94" i="9"/>
  <c r="S94" i="9"/>
  <c r="R94" i="9"/>
  <c r="Q94" i="9"/>
  <c r="P94" i="9"/>
  <c r="E94" i="9"/>
  <c r="S93" i="9"/>
  <c r="R93" i="9"/>
  <c r="Q93" i="9"/>
  <c r="P93" i="9"/>
  <c r="E93" i="9"/>
  <c r="U93" i="9" s="1"/>
  <c r="S92" i="9"/>
  <c r="R92" i="9"/>
  <c r="Q92" i="9"/>
  <c r="P92" i="9"/>
  <c r="E92" i="9"/>
  <c r="U91" i="9"/>
  <c r="S91" i="9"/>
  <c r="R91" i="9"/>
  <c r="Q91" i="9"/>
  <c r="P91" i="9"/>
  <c r="E91" i="9"/>
  <c r="T91" i="9" s="1"/>
  <c r="S90" i="9"/>
  <c r="R90" i="9"/>
  <c r="Q90" i="9"/>
  <c r="P90" i="9"/>
  <c r="E90" i="9"/>
  <c r="U90" i="9" s="1"/>
  <c r="T89" i="9"/>
  <c r="S89" i="9"/>
  <c r="R89" i="9"/>
  <c r="Q89" i="9"/>
  <c r="P89" i="9"/>
  <c r="E89" i="9"/>
  <c r="U89" i="9" s="1"/>
  <c r="S88" i="9"/>
  <c r="R88" i="9"/>
  <c r="Q88" i="9"/>
  <c r="P88" i="9"/>
  <c r="E88" i="9"/>
  <c r="U87" i="9"/>
  <c r="S87" i="9"/>
  <c r="R87" i="9"/>
  <c r="Q87" i="9"/>
  <c r="P87" i="9"/>
  <c r="E87" i="9"/>
  <c r="T87" i="9" s="1"/>
  <c r="V73" i="9"/>
  <c r="O73" i="9"/>
  <c r="S73" i="9" s="1"/>
  <c r="N73" i="9"/>
  <c r="M73" i="9"/>
  <c r="L73" i="9"/>
  <c r="K73" i="9"/>
  <c r="J73" i="9"/>
  <c r="I73" i="9"/>
  <c r="H73" i="9"/>
  <c r="G73" i="9"/>
  <c r="F73" i="9"/>
  <c r="C73" i="9"/>
  <c r="B73" i="9"/>
  <c r="E73" i="9" s="1"/>
  <c r="V72" i="9"/>
  <c r="R72" i="9"/>
  <c r="O72" i="9"/>
  <c r="N72" i="9"/>
  <c r="M72" i="9"/>
  <c r="L72" i="9"/>
  <c r="K72" i="9"/>
  <c r="J72" i="9"/>
  <c r="I72" i="9"/>
  <c r="H72" i="9"/>
  <c r="G72" i="9"/>
  <c r="F72" i="9"/>
  <c r="E72" i="9"/>
  <c r="C72" i="9"/>
  <c r="B72" i="9"/>
  <c r="V71" i="9"/>
  <c r="O71" i="9"/>
  <c r="N71" i="9"/>
  <c r="M71" i="9"/>
  <c r="S71" i="9" s="1"/>
  <c r="L71" i="9"/>
  <c r="R71" i="9" s="1"/>
  <c r="K71" i="9"/>
  <c r="J71" i="9"/>
  <c r="I71" i="9"/>
  <c r="H71" i="9"/>
  <c r="G71" i="9"/>
  <c r="F71" i="9"/>
  <c r="C71" i="9"/>
  <c r="B71" i="9"/>
  <c r="S70" i="9"/>
  <c r="R70" i="9"/>
  <c r="Q70" i="9"/>
  <c r="P70" i="9"/>
  <c r="E70" i="9"/>
  <c r="U69" i="9"/>
  <c r="S69" i="9"/>
  <c r="R69" i="9"/>
  <c r="Q69" i="9"/>
  <c r="P69" i="9"/>
  <c r="E69" i="9"/>
  <c r="T69" i="9" s="1"/>
  <c r="V67" i="9"/>
  <c r="O67" i="9"/>
  <c r="N67" i="9"/>
  <c r="M67" i="9"/>
  <c r="S67" i="9" s="1"/>
  <c r="L67" i="9"/>
  <c r="K67" i="9"/>
  <c r="J67" i="9"/>
  <c r="I67" i="9"/>
  <c r="H67" i="9"/>
  <c r="G67" i="9"/>
  <c r="F67" i="9"/>
  <c r="C67" i="9"/>
  <c r="B67" i="9"/>
  <c r="V66" i="9"/>
  <c r="O66" i="9"/>
  <c r="N66" i="9"/>
  <c r="M66" i="9"/>
  <c r="S66" i="9" s="1"/>
  <c r="L66" i="9"/>
  <c r="R66" i="9" s="1"/>
  <c r="K66" i="9"/>
  <c r="J66" i="9"/>
  <c r="I66" i="9"/>
  <c r="H66" i="9"/>
  <c r="G66" i="9"/>
  <c r="F66" i="9"/>
  <c r="C66" i="9"/>
  <c r="B66" i="9"/>
  <c r="E66" i="9" s="1"/>
  <c r="U65" i="9"/>
  <c r="S65" i="9"/>
  <c r="R65" i="9"/>
  <c r="Q65" i="9"/>
  <c r="P65" i="9"/>
  <c r="E65" i="9"/>
  <c r="T65" i="9" s="1"/>
  <c r="S64" i="9"/>
  <c r="R64" i="9"/>
  <c r="Q64" i="9"/>
  <c r="P64" i="9"/>
  <c r="E64" i="9"/>
  <c r="S63" i="9"/>
  <c r="R63" i="9"/>
  <c r="Q63" i="9"/>
  <c r="P63" i="9"/>
  <c r="E63" i="9"/>
  <c r="S62" i="9"/>
  <c r="R62" i="9"/>
  <c r="Q62" i="9"/>
  <c r="P62" i="9"/>
  <c r="E62" i="9"/>
  <c r="S61" i="9"/>
  <c r="R61" i="9"/>
  <c r="Q61" i="9"/>
  <c r="P61" i="9"/>
  <c r="E61" i="9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E59" i="9" s="1"/>
  <c r="U58" i="9"/>
  <c r="S58" i="9"/>
  <c r="R58" i="9"/>
  <c r="Q58" i="9"/>
  <c r="P58" i="9"/>
  <c r="E58" i="9"/>
  <c r="T58" i="9" s="1"/>
  <c r="S57" i="9"/>
  <c r="R57" i="9"/>
  <c r="Q57" i="9"/>
  <c r="P57" i="9"/>
  <c r="E57" i="9"/>
  <c r="S56" i="9"/>
  <c r="R56" i="9"/>
  <c r="Q56" i="9"/>
  <c r="P56" i="9"/>
  <c r="E56" i="9"/>
  <c r="S55" i="9"/>
  <c r="R55" i="9"/>
  <c r="Q55" i="9"/>
  <c r="P55" i="9"/>
  <c r="E55" i="9"/>
  <c r="V53" i="9"/>
  <c r="O53" i="9"/>
  <c r="N53" i="9"/>
  <c r="M53" i="9"/>
  <c r="S53" i="9" s="1"/>
  <c r="L53" i="9"/>
  <c r="R53" i="9" s="1"/>
  <c r="K53" i="9"/>
  <c r="J53" i="9"/>
  <c r="I53" i="9"/>
  <c r="H53" i="9"/>
  <c r="G53" i="9"/>
  <c r="F53" i="9"/>
  <c r="C53" i="9"/>
  <c r="E53" i="9" s="1"/>
  <c r="B53" i="9"/>
  <c r="S52" i="9"/>
  <c r="R52" i="9"/>
  <c r="Q52" i="9"/>
  <c r="P52" i="9"/>
  <c r="E52" i="9"/>
  <c r="S51" i="9"/>
  <c r="R51" i="9"/>
  <c r="Q51" i="9"/>
  <c r="P51" i="9"/>
  <c r="E51" i="9"/>
  <c r="U50" i="9"/>
  <c r="S50" i="9"/>
  <c r="R50" i="9"/>
  <c r="Q50" i="9"/>
  <c r="P50" i="9"/>
  <c r="E50" i="9"/>
  <c r="T50" i="9" s="1"/>
  <c r="U49" i="9"/>
  <c r="T49" i="9"/>
  <c r="S49" i="9"/>
  <c r="R49" i="9"/>
  <c r="Q49" i="9"/>
  <c r="P49" i="9"/>
  <c r="E49" i="9"/>
  <c r="S48" i="9"/>
  <c r="R48" i="9"/>
  <c r="Q48" i="9"/>
  <c r="P48" i="9"/>
  <c r="E48" i="9"/>
  <c r="U48" i="9" s="1"/>
  <c r="S47" i="9"/>
  <c r="R47" i="9"/>
  <c r="Q47" i="9"/>
  <c r="P47" i="9"/>
  <c r="E47" i="9"/>
  <c r="U46" i="9"/>
  <c r="S46" i="9"/>
  <c r="R46" i="9"/>
  <c r="Q46" i="9"/>
  <c r="P46" i="9"/>
  <c r="E46" i="9"/>
  <c r="T46" i="9" s="1"/>
  <c r="S45" i="9"/>
  <c r="R45" i="9"/>
  <c r="Q45" i="9"/>
  <c r="P45" i="9"/>
  <c r="E45" i="9"/>
  <c r="S44" i="9"/>
  <c r="R44" i="9"/>
  <c r="Q44" i="9"/>
  <c r="P44" i="9"/>
  <c r="T44" i="9" s="1"/>
  <c r="E44" i="9"/>
  <c r="S43" i="9"/>
  <c r="R43" i="9"/>
  <c r="Q43" i="9"/>
  <c r="P43" i="9"/>
  <c r="E43" i="9"/>
  <c r="S42" i="9"/>
  <c r="R42" i="9"/>
  <c r="Q42" i="9"/>
  <c r="P42" i="9"/>
  <c r="E42" i="9"/>
  <c r="V40" i="9"/>
  <c r="O40" i="9"/>
  <c r="N40" i="9"/>
  <c r="M40" i="9"/>
  <c r="L40" i="9"/>
  <c r="K40" i="9"/>
  <c r="J40" i="9"/>
  <c r="I40" i="9"/>
  <c r="H40" i="9"/>
  <c r="G40" i="9"/>
  <c r="F40" i="9"/>
  <c r="C40" i="9"/>
  <c r="B40" i="9"/>
  <c r="S39" i="9"/>
  <c r="R39" i="9"/>
  <c r="Q39" i="9"/>
  <c r="P39" i="9"/>
  <c r="E39" i="9"/>
  <c r="S38" i="9"/>
  <c r="R38" i="9"/>
  <c r="Q38" i="9"/>
  <c r="P38" i="9"/>
  <c r="E38" i="9"/>
  <c r="S37" i="9"/>
  <c r="R37" i="9"/>
  <c r="Q37" i="9"/>
  <c r="P37" i="9"/>
  <c r="E37" i="9"/>
  <c r="T36" i="9"/>
  <c r="S36" i="9"/>
  <c r="R36" i="9"/>
  <c r="Q36" i="9"/>
  <c r="P36" i="9"/>
  <c r="E36" i="9"/>
  <c r="S35" i="9"/>
  <c r="R35" i="9"/>
  <c r="Q35" i="9"/>
  <c r="P35" i="9"/>
  <c r="E35" i="9"/>
  <c r="V33" i="9"/>
  <c r="O33" i="9"/>
  <c r="N33" i="9"/>
  <c r="M33" i="9"/>
  <c r="S33" i="9" s="1"/>
  <c r="L33" i="9"/>
  <c r="R33" i="9" s="1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V30" i="9"/>
  <c r="R30" i="9"/>
  <c r="O30" i="9"/>
  <c r="N30" i="9"/>
  <c r="M30" i="9"/>
  <c r="S30" i="9" s="1"/>
  <c r="L30" i="9"/>
  <c r="K30" i="9"/>
  <c r="J30" i="9"/>
  <c r="I30" i="9"/>
  <c r="H30" i="9"/>
  <c r="G30" i="9"/>
  <c r="F30" i="9"/>
  <c r="C30" i="9"/>
  <c r="B30" i="9"/>
  <c r="E30" i="9" s="1"/>
  <c r="T29" i="9"/>
  <c r="S29" i="9"/>
  <c r="R29" i="9"/>
  <c r="Q29" i="9"/>
  <c r="P29" i="9"/>
  <c r="E29" i="9"/>
  <c r="U29" i="9" s="1"/>
  <c r="T28" i="9"/>
  <c r="S28" i="9"/>
  <c r="R28" i="9"/>
  <c r="Q28" i="9"/>
  <c r="P28" i="9"/>
  <c r="E28" i="9"/>
  <c r="U28" i="9" s="1"/>
  <c r="S27" i="9"/>
  <c r="R27" i="9"/>
  <c r="Q27" i="9"/>
  <c r="P27" i="9"/>
  <c r="E27" i="9"/>
  <c r="U26" i="9"/>
  <c r="S26" i="9"/>
  <c r="R26" i="9"/>
  <c r="Q26" i="9"/>
  <c r="P26" i="9"/>
  <c r="E26" i="9"/>
  <c r="T26" i="9" s="1"/>
  <c r="V24" i="9"/>
  <c r="O24" i="9"/>
  <c r="S24" i="9" s="1"/>
  <c r="N24" i="9"/>
  <c r="M24" i="9"/>
  <c r="L24" i="9"/>
  <c r="R24" i="9" s="1"/>
  <c r="K24" i="9"/>
  <c r="J24" i="9"/>
  <c r="I24" i="9"/>
  <c r="H24" i="9"/>
  <c r="G24" i="9"/>
  <c r="F24" i="9"/>
  <c r="C24" i="9"/>
  <c r="B24" i="9"/>
  <c r="S23" i="9"/>
  <c r="R23" i="9"/>
  <c r="Q23" i="9"/>
  <c r="P23" i="9"/>
  <c r="E23" i="9"/>
  <c r="U22" i="9"/>
  <c r="S22" i="9"/>
  <c r="R22" i="9"/>
  <c r="Q22" i="9"/>
  <c r="P22" i="9"/>
  <c r="E22" i="9"/>
  <c r="T22" i="9" s="1"/>
  <c r="S21" i="9"/>
  <c r="R21" i="9"/>
  <c r="Q21" i="9"/>
  <c r="U21" i="9" s="1"/>
  <c r="P21" i="9"/>
  <c r="T21" i="9" s="1"/>
  <c r="E21" i="9"/>
  <c r="S20" i="9"/>
  <c r="R20" i="9"/>
  <c r="Q20" i="9"/>
  <c r="P20" i="9"/>
  <c r="E20" i="9"/>
  <c r="U20" i="9" s="1"/>
  <c r="S19" i="9"/>
  <c r="R19" i="9"/>
  <c r="Q19" i="9"/>
  <c r="P19" i="9"/>
  <c r="E19" i="9"/>
  <c r="U18" i="9"/>
  <c r="S18" i="9"/>
  <c r="R18" i="9"/>
  <c r="Q18" i="9"/>
  <c r="P18" i="9"/>
  <c r="E18" i="9"/>
  <c r="T18" i="9" s="1"/>
  <c r="S17" i="9"/>
  <c r="R17" i="9"/>
  <c r="Q17" i="9"/>
  <c r="P17" i="9"/>
  <c r="E17" i="9"/>
  <c r="V15" i="9"/>
  <c r="O15" i="9"/>
  <c r="N15" i="9"/>
  <c r="R15" i="9" s="1"/>
  <c r="M15" i="9"/>
  <c r="L15" i="9"/>
  <c r="K15" i="9"/>
  <c r="J15" i="9"/>
  <c r="I15" i="9"/>
  <c r="H15" i="9"/>
  <c r="G15" i="9"/>
  <c r="F15" i="9"/>
  <c r="C15" i="9"/>
  <c r="B15" i="9"/>
  <c r="U14" i="9"/>
  <c r="S14" i="9"/>
  <c r="R14" i="9"/>
  <c r="Q14" i="9"/>
  <c r="P14" i="9"/>
  <c r="E14" i="9"/>
  <c r="T14" i="9" s="1"/>
  <c r="U13" i="9"/>
  <c r="T13" i="9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S10" i="9"/>
  <c r="R10" i="9"/>
  <c r="Q10" i="9"/>
  <c r="P10" i="9"/>
  <c r="E10" i="9"/>
  <c r="T9" i="9"/>
  <c r="S9" i="9"/>
  <c r="R9" i="9"/>
  <c r="Q9" i="9"/>
  <c r="P9" i="9"/>
  <c r="E9" i="9"/>
  <c r="U9" i="9" s="1"/>
  <c r="S94" i="8"/>
  <c r="R94" i="8"/>
  <c r="Q94" i="8"/>
  <c r="P94" i="8"/>
  <c r="E94" i="8"/>
  <c r="T93" i="8"/>
  <c r="S93" i="8"/>
  <c r="R93" i="8"/>
  <c r="Q93" i="8"/>
  <c r="P93" i="8"/>
  <c r="E93" i="8"/>
  <c r="U93" i="8" s="1"/>
  <c r="S92" i="8"/>
  <c r="R92" i="8"/>
  <c r="Q92" i="8"/>
  <c r="P92" i="8"/>
  <c r="E92" i="8"/>
  <c r="T92" i="8" s="1"/>
  <c r="S91" i="8"/>
  <c r="R91" i="8"/>
  <c r="Q91" i="8"/>
  <c r="P91" i="8"/>
  <c r="E91" i="8"/>
  <c r="S90" i="8"/>
  <c r="R90" i="8"/>
  <c r="Q90" i="8"/>
  <c r="P90" i="8"/>
  <c r="E90" i="8"/>
  <c r="S89" i="8"/>
  <c r="R89" i="8"/>
  <c r="Q89" i="8"/>
  <c r="P89" i="8"/>
  <c r="E89" i="8"/>
  <c r="U89" i="8" s="1"/>
  <c r="U88" i="8"/>
  <c r="S88" i="8"/>
  <c r="R88" i="8"/>
  <c r="Q88" i="8"/>
  <c r="P88" i="8"/>
  <c r="E88" i="8"/>
  <c r="T88" i="8" s="1"/>
  <c r="U87" i="8"/>
  <c r="T87" i="8"/>
  <c r="S87" i="8"/>
  <c r="R87" i="8"/>
  <c r="Q87" i="8"/>
  <c r="P87" i="8"/>
  <c r="E87" i="8"/>
  <c r="V73" i="8"/>
  <c r="O73" i="8"/>
  <c r="N73" i="8"/>
  <c r="M73" i="8"/>
  <c r="S73" i="8" s="1"/>
  <c r="L73" i="8"/>
  <c r="K73" i="8"/>
  <c r="J73" i="8"/>
  <c r="I73" i="8"/>
  <c r="H73" i="8"/>
  <c r="G73" i="8"/>
  <c r="F73" i="8"/>
  <c r="C73" i="8"/>
  <c r="B73" i="8"/>
  <c r="V72" i="8"/>
  <c r="O72" i="8"/>
  <c r="N72" i="8"/>
  <c r="M72" i="8"/>
  <c r="S72" i="8" s="1"/>
  <c r="L72" i="8"/>
  <c r="R72" i="8" s="1"/>
  <c r="K72" i="8"/>
  <c r="J72" i="8"/>
  <c r="I72" i="8"/>
  <c r="H72" i="8"/>
  <c r="G72" i="8"/>
  <c r="F72" i="8"/>
  <c r="C72" i="8"/>
  <c r="B72" i="8"/>
  <c r="E72" i="8" s="1"/>
  <c r="V71" i="8"/>
  <c r="O71" i="8"/>
  <c r="N71" i="8"/>
  <c r="M71" i="8"/>
  <c r="S71" i="8" s="1"/>
  <c r="L71" i="8"/>
  <c r="R71" i="8" s="1"/>
  <c r="K71" i="8"/>
  <c r="J71" i="8"/>
  <c r="I71" i="8"/>
  <c r="H71" i="8"/>
  <c r="G71" i="8"/>
  <c r="F71" i="8"/>
  <c r="C71" i="8"/>
  <c r="B71" i="8"/>
  <c r="S70" i="8"/>
  <c r="R70" i="8"/>
  <c r="Q70" i="8"/>
  <c r="P70" i="8"/>
  <c r="E70" i="8"/>
  <c r="T70" i="8" s="1"/>
  <c r="U69" i="8"/>
  <c r="T69" i="8"/>
  <c r="S69" i="8"/>
  <c r="R69" i="8"/>
  <c r="Q69" i="8"/>
  <c r="P69" i="8"/>
  <c r="E69" i="8"/>
  <c r="V67" i="8"/>
  <c r="O67" i="8"/>
  <c r="S67" i="8" s="1"/>
  <c r="N67" i="8"/>
  <c r="M67" i="8"/>
  <c r="L67" i="8"/>
  <c r="K67" i="8"/>
  <c r="J67" i="8"/>
  <c r="I67" i="8"/>
  <c r="H67" i="8"/>
  <c r="G67" i="8"/>
  <c r="F67" i="8"/>
  <c r="C67" i="8"/>
  <c r="B67" i="8"/>
  <c r="E67" i="8" s="1"/>
  <c r="V66" i="8"/>
  <c r="O66" i="8"/>
  <c r="N66" i="8"/>
  <c r="M66" i="8"/>
  <c r="S66" i="8" s="1"/>
  <c r="L66" i="8"/>
  <c r="R66" i="8" s="1"/>
  <c r="K66" i="8"/>
  <c r="J66" i="8"/>
  <c r="I66" i="8"/>
  <c r="Q66" i="8" s="1"/>
  <c r="H66" i="8"/>
  <c r="P66" i="8" s="1"/>
  <c r="G66" i="8"/>
  <c r="F66" i="8"/>
  <c r="C66" i="8"/>
  <c r="B66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T63" i="8" s="1"/>
  <c r="U62" i="8"/>
  <c r="T62" i="8"/>
  <c r="S62" i="8"/>
  <c r="R62" i="8"/>
  <c r="Q62" i="8"/>
  <c r="P62" i="8"/>
  <c r="E62" i="8"/>
  <c r="T61" i="8"/>
  <c r="S61" i="8"/>
  <c r="R61" i="8"/>
  <c r="Q61" i="8"/>
  <c r="P61" i="8"/>
  <c r="E61" i="8"/>
  <c r="U61" i="8" s="1"/>
  <c r="V59" i="8"/>
  <c r="O59" i="8"/>
  <c r="N59" i="8"/>
  <c r="M59" i="8"/>
  <c r="S59" i="8" s="1"/>
  <c r="L59" i="8"/>
  <c r="R59" i="8" s="1"/>
  <c r="K59" i="8"/>
  <c r="Q59" i="8" s="1"/>
  <c r="J59" i="8"/>
  <c r="I59" i="8"/>
  <c r="H59" i="8"/>
  <c r="G59" i="8"/>
  <c r="F59" i="8"/>
  <c r="C59" i="8"/>
  <c r="B59" i="8"/>
  <c r="S58" i="8"/>
  <c r="R58" i="8"/>
  <c r="Q58" i="8"/>
  <c r="P58" i="8"/>
  <c r="E58" i="8"/>
  <c r="S57" i="8"/>
  <c r="R57" i="8"/>
  <c r="Q57" i="8"/>
  <c r="P57" i="8"/>
  <c r="E57" i="8"/>
  <c r="U57" i="8" s="1"/>
  <c r="S56" i="8"/>
  <c r="R56" i="8"/>
  <c r="Q56" i="8"/>
  <c r="P56" i="8"/>
  <c r="E56" i="8"/>
  <c r="U56" i="8" s="1"/>
  <c r="S55" i="8"/>
  <c r="R55" i="8"/>
  <c r="Q55" i="8"/>
  <c r="P55" i="8"/>
  <c r="E55" i="8"/>
  <c r="V53" i="8"/>
  <c r="O53" i="8"/>
  <c r="N53" i="8"/>
  <c r="M53" i="8"/>
  <c r="L53" i="8"/>
  <c r="R53" i="8" s="1"/>
  <c r="K53" i="8"/>
  <c r="J53" i="8"/>
  <c r="I53" i="8"/>
  <c r="H53" i="8"/>
  <c r="G53" i="8"/>
  <c r="F53" i="8"/>
  <c r="C53" i="8"/>
  <c r="B53" i="8"/>
  <c r="E53" i="8" s="1"/>
  <c r="S52" i="8"/>
  <c r="R52" i="8"/>
  <c r="Q52" i="8"/>
  <c r="P52" i="8"/>
  <c r="E52" i="8"/>
  <c r="U52" i="8" s="1"/>
  <c r="S51" i="8"/>
  <c r="R51" i="8"/>
  <c r="Q51" i="8"/>
  <c r="U51" i="8" s="1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U48" i="8"/>
  <c r="S48" i="8"/>
  <c r="R48" i="8"/>
  <c r="Q48" i="8"/>
  <c r="P48" i="8"/>
  <c r="E48" i="8"/>
  <c r="T48" i="8" s="1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S45" i="8"/>
  <c r="R45" i="8"/>
  <c r="Q45" i="8"/>
  <c r="P45" i="8"/>
  <c r="E45" i="8"/>
  <c r="T44" i="8"/>
  <c r="S44" i="8"/>
  <c r="R44" i="8"/>
  <c r="Q44" i="8"/>
  <c r="P44" i="8"/>
  <c r="E44" i="8"/>
  <c r="U44" i="8" s="1"/>
  <c r="S43" i="8"/>
  <c r="R43" i="8"/>
  <c r="Q43" i="8"/>
  <c r="P43" i="8"/>
  <c r="E43" i="8"/>
  <c r="S42" i="8"/>
  <c r="R42" i="8"/>
  <c r="Q42" i="8"/>
  <c r="P42" i="8"/>
  <c r="E42" i="8"/>
  <c r="V40" i="8"/>
  <c r="O40" i="8"/>
  <c r="N40" i="8"/>
  <c r="M40" i="8"/>
  <c r="S40" i="8" s="1"/>
  <c r="L40" i="8"/>
  <c r="K40" i="8"/>
  <c r="J40" i="8"/>
  <c r="I40" i="8"/>
  <c r="H40" i="8"/>
  <c r="G40" i="8"/>
  <c r="F40" i="8"/>
  <c r="E40" i="8"/>
  <c r="C40" i="8"/>
  <c r="B40" i="8"/>
  <c r="S39" i="8"/>
  <c r="R39" i="8"/>
  <c r="Q39" i="8"/>
  <c r="P39" i="8"/>
  <c r="E39" i="8"/>
  <c r="T39" i="8" s="1"/>
  <c r="T38" i="8"/>
  <c r="S38" i="8"/>
  <c r="R38" i="8"/>
  <c r="Q38" i="8"/>
  <c r="P38" i="8"/>
  <c r="E38" i="8"/>
  <c r="S37" i="8"/>
  <c r="R37" i="8"/>
  <c r="Q37" i="8"/>
  <c r="P37" i="8"/>
  <c r="E37" i="8"/>
  <c r="U36" i="8"/>
  <c r="T36" i="8"/>
  <c r="S36" i="8"/>
  <c r="R36" i="8"/>
  <c r="Q36" i="8"/>
  <c r="P36" i="8"/>
  <c r="E36" i="8"/>
  <c r="S35" i="8"/>
  <c r="R35" i="8"/>
  <c r="Q35" i="8"/>
  <c r="P35" i="8"/>
  <c r="E35" i="8"/>
  <c r="T35" i="8" s="1"/>
  <c r="V33" i="8"/>
  <c r="O33" i="8"/>
  <c r="S33" i="8" s="1"/>
  <c r="N33" i="8"/>
  <c r="M33" i="8"/>
  <c r="L33" i="8"/>
  <c r="R33" i="8" s="1"/>
  <c r="K33" i="8"/>
  <c r="J33" i="8"/>
  <c r="I33" i="8"/>
  <c r="H33" i="8"/>
  <c r="G33" i="8"/>
  <c r="F33" i="8"/>
  <c r="C33" i="8"/>
  <c r="B33" i="8"/>
  <c r="S32" i="8"/>
  <c r="R32" i="8"/>
  <c r="Q32" i="8"/>
  <c r="U32" i="8" s="1"/>
  <c r="P32" i="8"/>
  <c r="T32" i="8" s="1"/>
  <c r="E32" i="8"/>
  <c r="V30" i="8"/>
  <c r="O30" i="8"/>
  <c r="N30" i="8"/>
  <c r="M30" i="8"/>
  <c r="S30" i="8" s="1"/>
  <c r="L30" i="8"/>
  <c r="R30" i="8" s="1"/>
  <c r="K30" i="8"/>
  <c r="J30" i="8"/>
  <c r="I30" i="8"/>
  <c r="H30" i="8"/>
  <c r="G30" i="8"/>
  <c r="F30" i="8"/>
  <c r="C30" i="8"/>
  <c r="B30" i="8"/>
  <c r="E30" i="8" s="1"/>
  <c r="U29" i="8"/>
  <c r="S29" i="8"/>
  <c r="R29" i="8"/>
  <c r="Q29" i="8"/>
  <c r="P29" i="8"/>
  <c r="E29" i="8"/>
  <c r="T29" i="8" s="1"/>
  <c r="U28" i="8"/>
  <c r="T28" i="8"/>
  <c r="S28" i="8"/>
  <c r="R28" i="8"/>
  <c r="Q28" i="8"/>
  <c r="P28" i="8"/>
  <c r="E28" i="8"/>
  <c r="T27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O24" i="8"/>
  <c r="N24" i="8"/>
  <c r="R24" i="8" s="1"/>
  <c r="M24" i="8"/>
  <c r="S24" i="8" s="1"/>
  <c r="L24" i="8"/>
  <c r="K24" i="8"/>
  <c r="J24" i="8"/>
  <c r="I24" i="8"/>
  <c r="Q24" i="8" s="1"/>
  <c r="H24" i="8"/>
  <c r="G24" i="8"/>
  <c r="F24" i="8"/>
  <c r="C24" i="8"/>
  <c r="B24" i="8"/>
  <c r="S23" i="8"/>
  <c r="R23" i="8"/>
  <c r="Q23" i="8"/>
  <c r="P23" i="8"/>
  <c r="E23" i="8"/>
  <c r="U22" i="8"/>
  <c r="T22" i="8"/>
  <c r="S22" i="8"/>
  <c r="R22" i="8"/>
  <c r="Q22" i="8"/>
  <c r="P22" i="8"/>
  <c r="E22" i="8"/>
  <c r="S21" i="8"/>
  <c r="R21" i="8"/>
  <c r="Q21" i="8"/>
  <c r="P21" i="8"/>
  <c r="E21" i="8"/>
  <c r="T21" i="8" s="1"/>
  <c r="S20" i="8"/>
  <c r="R20" i="8"/>
  <c r="Q20" i="8"/>
  <c r="P20" i="8"/>
  <c r="T20" i="8" s="1"/>
  <c r="E20" i="8"/>
  <c r="S19" i="8"/>
  <c r="R19" i="8"/>
  <c r="Q19" i="8"/>
  <c r="P19" i="8"/>
  <c r="E19" i="8"/>
  <c r="U18" i="8"/>
  <c r="T18" i="8"/>
  <c r="S18" i="8"/>
  <c r="R18" i="8"/>
  <c r="Q18" i="8"/>
  <c r="P18" i="8"/>
  <c r="E18" i="8"/>
  <c r="S17" i="8"/>
  <c r="R17" i="8"/>
  <c r="Q17" i="8"/>
  <c r="P17" i="8"/>
  <c r="E17" i="8"/>
  <c r="U17" i="8" s="1"/>
  <c r="V15" i="8"/>
  <c r="O15" i="8"/>
  <c r="N15" i="8"/>
  <c r="M15" i="8"/>
  <c r="Q15" i="8" s="1"/>
  <c r="L15" i="8"/>
  <c r="K15" i="8"/>
  <c r="J15" i="8"/>
  <c r="I15" i="8"/>
  <c r="H15" i="8"/>
  <c r="G15" i="8"/>
  <c r="F15" i="8"/>
  <c r="E15" i="8"/>
  <c r="C15" i="8"/>
  <c r="B15" i="8"/>
  <c r="S14" i="8"/>
  <c r="R14" i="8"/>
  <c r="Q14" i="8"/>
  <c r="P14" i="8"/>
  <c r="E14" i="8"/>
  <c r="S13" i="8"/>
  <c r="R13" i="8"/>
  <c r="Q13" i="8"/>
  <c r="P13" i="8"/>
  <c r="E13" i="8"/>
  <c r="S12" i="8"/>
  <c r="R12" i="8"/>
  <c r="Q12" i="8"/>
  <c r="P12" i="8"/>
  <c r="E12" i="8"/>
  <c r="T12" i="8" s="1"/>
  <c r="S11" i="8"/>
  <c r="R11" i="8"/>
  <c r="Q11" i="8"/>
  <c r="P11" i="8"/>
  <c r="E11" i="8"/>
  <c r="U11" i="8" s="1"/>
  <c r="T10" i="8"/>
  <c r="S10" i="8"/>
  <c r="R10" i="8"/>
  <c r="Q10" i="8"/>
  <c r="U10" i="8" s="1"/>
  <c r="P10" i="8"/>
  <c r="E10" i="8"/>
  <c r="U9" i="8"/>
  <c r="S9" i="8"/>
  <c r="R9" i="8"/>
  <c r="Q9" i="8"/>
  <c r="P9" i="8"/>
  <c r="E9" i="8"/>
  <c r="S94" i="7"/>
  <c r="R94" i="7"/>
  <c r="Q94" i="7"/>
  <c r="P94" i="7"/>
  <c r="E94" i="7"/>
  <c r="U94" i="7" s="1"/>
  <c r="S93" i="7"/>
  <c r="R93" i="7"/>
  <c r="Q93" i="7"/>
  <c r="P93" i="7"/>
  <c r="E93" i="7"/>
  <c r="T93" i="7" s="1"/>
  <c r="U92" i="7"/>
  <c r="S92" i="7"/>
  <c r="R92" i="7"/>
  <c r="Q92" i="7"/>
  <c r="P92" i="7"/>
  <c r="E92" i="7"/>
  <c r="T92" i="7" s="1"/>
  <c r="S91" i="7"/>
  <c r="R91" i="7"/>
  <c r="Q91" i="7"/>
  <c r="P91" i="7"/>
  <c r="E91" i="7"/>
  <c r="U91" i="7" s="1"/>
  <c r="S90" i="7"/>
  <c r="R90" i="7"/>
  <c r="Q90" i="7"/>
  <c r="P90" i="7"/>
  <c r="E90" i="7"/>
  <c r="U89" i="7"/>
  <c r="S89" i="7"/>
  <c r="R89" i="7"/>
  <c r="Q89" i="7"/>
  <c r="P89" i="7"/>
  <c r="E89" i="7"/>
  <c r="T89" i="7" s="1"/>
  <c r="U88" i="7"/>
  <c r="T88" i="7"/>
  <c r="S88" i="7"/>
  <c r="R88" i="7"/>
  <c r="Q88" i="7"/>
  <c r="P88" i="7"/>
  <c r="E88" i="7"/>
  <c r="S87" i="7"/>
  <c r="R87" i="7"/>
  <c r="Q87" i="7"/>
  <c r="P87" i="7"/>
  <c r="E87" i="7"/>
  <c r="U87" i="7" s="1"/>
  <c r="W73" i="7"/>
  <c r="V73" i="7"/>
  <c r="O73" i="7"/>
  <c r="N73" i="7"/>
  <c r="M73" i="7"/>
  <c r="L73" i="7"/>
  <c r="K73" i="7"/>
  <c r="J73" i="7"/>
  <c r="I73" i="7"/>
  <c r="H73" i="7"/>
  <c r="G73" i="7"/>
  <c r="F73" i="7"/>
  <c r="C73" i="7"/>
  <c r="B73" i="7"/>
  <c r="V72" i="7"/>
  <c r="S72" i="7"/>
  <c r="O72" i="7"/>
  <c r="N72" i="7"/>
  <c r="M72" i="7"/>
  <c r="L72" i="7"/>
  <c r="R72" i="7" s="1"/>
  <c r="K72" i="7"/>
  <c r="J72" i="7"/>
  <c r="I72" i="7"/>
  <c r="H72" i="7"/>
  <c r="P72" i="7" s="1"/>
  <c r="G72" i="7"/>
  <c r="F72" i="7"/>
  <c r="C72" i="7"/>
  <c r="B72" i="7"/>
  <c r="E72" i="7" s="1"/>
  <c r="V71" i="7"/>
  <c r="S71" i="7"/>
  <c r="O71" i="7"/>
  <c r="N71" i="7"/>
  <c r="M71" i="7"/>
  <c r="L71" i="7"/>
  <c r="R71" i="7" s="1"/>
  <c r="K71" i="7"/>
  <c r="J71" i="7"/>
  <c r="I71" i="7"/>
  <c r="H71" i="7"/>
  <c r="G71" i="7"/>
  <c r="F71" i="7"/>
  <c r="C71" i="7"/>
  <c r="B71" i="7"/>
  <c r="S70" i="7"/>
  <c r="R70" i="7"/>
  <c r="Q70" i="7"/>
  <c r="P70" i="7"/>
  <c r="E70" i="7"/>
  <c r="T70" i="7" s="1"/>
  <c r="S69" i="7"/>
  <c r="R69" i="7"/>
  <c r="Q69" i="7"/>
  <c r="P69" i="7"/>
  <c r="E69" i="7"/>
  <c r="U69" i="7" s="1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V66" i="7"/>
  <c r="R66" i="7"/>
  <c r="O66" i="7"/>
  <c r="N66" i="7"/>
  <c r="M66" i="7"/>
  <c r="S66" i="7" s="1"/>
  <c r="L66" i="7"/>
  <c r="K66" i="7"/>
  <c r="J66" i="7"/>
  <c r="I66" i="7"/>
  <c r="H66" i="7"/>
  <c r="G66" i="7"/>
  <c r="F66" i="7"/>
  <c r="C66" i="7"/>
  <c r="B66" i="7"/>
  <c r="E66" i="7" s="1"/>
  <c r="U65" i="7"/>
  <c r="T65" i="7"/>
  <c r="S65" i="7"/>
  <c r="R65" i="7"/>
  <c r="Q65" i="7"/>
  <c r="P65" i="7"/>
  <c r="E65" i="7"/>
  <c r="S64" i="7"/>
  <c r="R64" i="7"/>
  <c r="Q64" i="7"/>
  <c r="P64" i="7"/>
  <c r="E64" i="7"/>
  <c r="U64" i="7" s="1"/>
  <c r="S63" i="7"/>
  <c r="R63" i="7"/>
  <c r="Q63" i="7"/>
  <c r="P63" i="7"/>
  <c r="E63" i="7"/>
  <c r="U63" i="7" s="1"/>
  <c r="U62" i="7"/>
  <c r="S62" i="7"/>
  <c r="R62" i="7"/>
  <c r="Q62" i="7"/>
  <c r="P62" i="7"/>
  <c r="E62" i="7"/>
  <c r="T62" i="7" s="1"/>
  <c r="T61" i="7"/>
  <c r="S61" i="7"/>
  <c r="R61" i="7"/>
  <c r="Q61" i="7"/>
  <c r="P61" i="7"/>
  <c r="E61" i="7"/>
  <c r="U61" i="7" s="1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S57" i="7"/>
  <c r="R57" i="7"/>
  <c r="Q57" i="7"/>
  <c r="P57" i="7"/>
  <c r="E57" i="7"/>
  <c r="U57" i="7" s="1"/>
  <c r="S56" i="7"/>
  <c r="R56" i="7"/>
  <c r="Q56" i="7"/>
  <c r="P56" i="7"/>
  <c r="E56" i="7"/>
  <c r="T56" i="7" s="1"/>
  <c r="S55" i="7"/>
  <c r="R55" i="7"/>
  <c r="Q55" i="7"/>
  <c r="P55" i="7"/>
  <c r="E55" i="7"/>
  <c r="V53" i="7"/>
  <c r="O53" i="7"/>
  <c r="N53" i="7"/>
  <c r="M53" i="7"/>
  <c r="S53" i="7" s="1"/>
  <c r="L53" i="7"/>
  <c r="K53" i="7"/>
  <c r="J53" i="7"/>
  <c r="I53" i="7"/>
  <c r="H53" i="7"/>
  <c r="G53" i="7"/>
  <c r="F53" i="7"/>
  <c r="C53" i="7"/>
  <c r="E53" i="7" s="1"/>
  <c r="B53" i="7"/>
  <c r="S52" i="7"/>
  <c r="R52" i="7"/>
  <c r="Q52" i="7"/>
  <c r="P52" i="7"/>
  <c r="E52" i="7"/>
  <c r="T52" i="7" s="1"/>
  <c r="S51" i="7"/>
  <c r="R51" i="7"/>
  <c r="Q51" i="7"/>
  <c r="P51" i="7"/>
  <c r="E51" i="7"/>
  <c r="T50" i="7"/>
  <c r="S50" i="7"/>
  <c r="R50" i="7"/>
  <c r="Q50" i="7"/>
  <c r="P50" i="7"/>
  <c r="E50" i="7"/>
  <c r="U50" i="7" s="1"/>
  <c r="U49" i="7"/>
  <c r="S49" i="7"/>
  <c r="R49" i="7"/>
  <c r="Q49" i="7"/>
  <c r="P49" i="7"/>
  <c r="E49" i="7"/>
  <c r="T49" i="7" s="1"/>
  <c r="S48" i="7"/>
  <c r="R48" i="7"/>
  <c r="Q48" i="7"/>
  <c r="P48" i="7"/>
  <c r="E48" i="7"/>
  <c r="U48" i="7" s="1"/>
  <c r="U47" i="7"/>
  <c r="S47" i="7"/>
  <c r="R47" i="7"/>
  <c r="Q47" i="7"/>
  <c r="P47" i="7"/>
  <c r="E47" i="7"/>
  <c r="T47" i="7" s="1"/>
  <c r="S46" i="7"/>
  <c r="R46" i="7"/>
  <c r="Q46" i="7"/>
  <c r="P46" i="7"/>
  <c r="E46" i="7"/>
  <c r="S45" i="7"/>
  <c r="R45" i="7"/>
  <c r="Q45" i="7"/>
  <c r="P45" i="7"/>
  <c r="E45" i="7"/>
  <c r="U45" i="7" s="1"/>
  <c r="S44" i="7"/>
  <c r="R44" i="7"/>
  <c r="Q44" i="7"/>
  <c r="P44" i="7"/>
  <c r="E44" i="7"/>
  <c r="T44" i="7" s="1"/>
  <c r="S43" i="7"/>
  <c r="R43" i="7"/>
  <c r="Q43" i="7"/>
  <c r="P43" i="7"/>
  <c r="E43" i="7"/>
  <c r="T42" i="7"/>
  <c r="S42" i="7"/>
  <c r="R42" i="7"/>
  <c r="Q42" i="7"/>
  <c r="P42" i="7"/>
  <c r="E42" i="7"/>
  <c r="U42" i="7" s="1"/>
  <c r="V40" i="7"/>
  <c r="O40" i="7"/>
  <c r="N40" i="7"/>
  <c r="M40" i="7"/>
  <c r="L40" i="7"/>
  <c r="K40" i="7"/>
  <c r="J40" i="7"/>
  <c r="I40" i="7"/>
  <c r="H40" i="7"/>
  <c r="G40" i="7"/>
  <c r="F40" i="7"/>
  <c r="C40" i="7"/>
  <c r="E40" i="7" s="1"/>
  <c r="B40" i="7"/>
  <c r="S39" i="7"/>
  <c r="R39" i="7"/>
  <c r="Q39" i="7"/>
  <c r="P39" i="7"/>
  <c r="E39" i="7"/>
  <c r="S38" i="7"/>
  <c r="R38" i="7"/>
  <c r="Q38" i="7"/>
  <c r="P38" i="7"/>
  <c r="T38" i="7" s="1"/>
  <c r="E38" i="7"/>
  <c r="S37" i="7"/>
  <c r="R37" i="7"/>
  <c r="Q37" i="7"/>
  <c r="P37" i="7"/>
  <c r="E37" i="7"/>
  <c r="T37" i="7" s="1"/>
  <c r="U36" i="7"/>
  <c r="S36" i="7"/>
  <c r="R36" i="7"/>
  <c r="Q36" i="7"/>
  <c r="P36" i="7"/>
  <c r="E36" i="7"/>
  <c r="T36" i="7" s="1"/>
  <c r="S35" i="7"/>
  <c r="R35" i="7"/>
  <c r="Q35" i="7"/>
  <c r="P35" i="7"/>
  <c r="E35" i="7"/>
  <c r="V33" i="7"/>
  <c r="O33" i="7"/>
  <c r="S33" i="7" s="1"/>
  <c r="N33" i="7"/>
  <c r="M33" i="7"/>
  <c r="L33" i="7"/>
  <c r="R33" i="7" s="1"/>
  <c r="K33" i="7"/>
  <c r="J33" i="7"/>
  <c r="I33" i="7"/>
  <c r="H33" i="7"/>
  <c r="G33" i="7"/>
  <c r="F33" i="7"/>
  <c r="C33" i="7"/>
  <c r="B33" i="7"/>
  <c r="E33" i="7" s="1"/>
  <c r="T32" i="7"/>
  <c r="S32" i="7"/>
  <c r="R32" i="7"/>
  <c r="Q32" i="7"/>
  <c r="U32" i="7" s="1"/>
  <c r="P32" i="7"/>
  <c r="E32" i="7"/>
  <c r="V30" i="7"/>
  <c r="R30" i="7"/>
  <c r="O30" i="7"/>
  <c r="N30" i="7"/>
  <c r="M30" i="7"/>
  <c r="S30" i="7" s="1"/>
  <c r="L30" i="7"/>
  <c r="K30" i="7"/>
  <c r="J30" i="7"/>
  <c r="I30" i="7"/>
  <c r="H30" i="7"/>
  <c r="G30" i="7"/>
  <c r="F30" i="7"/>
  <c r="C30" i="7"/>
  <c r="B30" i="7"/>
  <c r="S29" i="7"/>
  <c r="R29" i="7"/>
  <c r="Q29" i="7"/>
  <c r="P29" i="7"/>
  <c r="E29" i="7"/>
  <c r="T29" i="7" s="1"/>
  <c r="U28" i="7"/>
  <c r="S28" i="7"/>
  <c r="R28" i="7"/>
  <c r="Q28" i="7"/>
  <c r="P28" i="7"/>
  <c r="E28" i="7"/>
  <c r="T28" i="7" s="1"/>
  <c r="U27" i="7"/>
  <c r="T27" i="7"/>
  <c r="S27" i="7"/>
  <c r="R27" i="7"/>
  <c r="Q27" i="7"/>
  <c r="P27" i="7"/>
  <c r="E27" i="7"/>
  <c r="S26" i="7"/>
  <c r="R26" i="7"/>
  <c r="Q26" i="7"/>
  <c r="P26" i="7"/>
  <c r="E26" i="7"/>
  <c r="W24" i="7"/>
  <c r="V24" i="7"/>
  <c r="O24" i="7"/>
  <c r="S24" i="7" s="1"/>
  <c r="N24" i="7"/>
  <c r="M24" i="7"/>
  <c r="L24" i="7"/>
  <c r="R24" i="7" s="1"/>
  <c r="K24" i="7"/>
  <c r="Q24" i="7" s="1"/>
  <c r="J24" i="7"/>
  <c r="I24" i="7"/>
  <c r="H24" i="7"/>
  <c r="G24" i="7"/>
  <c r="F24" i="7"/>
  <c r="C24" i="7"/>
  <c r="B24" i="7"/>
  <c r="E24" i="7" s="1"/>
  <c r="U23" i="7"/>
  <c r="T23" i="7"/>
  <c r="S23" i="7"/>
  <c r="R23" i="7"/>
  <c r="Q23" i="7"/>
  <c r="P23" i="7"/>
  <c r="E23" i="7"/>
  <c r="U22" i="7"/>
  <c r="T22" i="7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U20" i="7" s="1"/>
  <c r="U19" i="7"/>
  <c r="S19" i="7"/>
  <c r="R19" i="7"/>
  <c r="Q19" i="7"/>
  <c r="P19" i="7"/>
  <c r="E19" i="7"/>
  <c r="T19" i="7" s="1"/>
  <c r="S18" i="7"/>
  <c r="R18" i="7"/>
  <c r="Q18" i="7"/>
  <c r="P18" i="7"/>
  <c r="E18" i="7"/>
  <c r="T17" i="7"/>
  <c r="S17" i="7"/>
  <c r="R17" i="7"/>
  <c r="Q17" i="7"/>
  <c r="P17" i="7"/>
  <c r="E17" i="7"/>
  <c r="V15" i="7"/>
  <c r="O15" i="7"/>
  <c r="N15" i="7"/>
  <c r="M15" i="7"/>
  <c r="L15" i="7"/>
  <c r="K15" i="7"/>
  <c r="J15" i="7"/>
  <c r="I15" i="7"/>
  <c r="H15" i="7"/>
  <c r="G15" i="7"/>
  <c r="F15" i="7"/>
  <c r="C15" i="7"/>
  <c r="E15" i="7" s="1"/>
  <c r="B15" i="7"/>
  <c r="S14" i="7"/>
  <c r="R14" i="7"/>
  <c r="Q14" i="7"/>
  <c r="P14" i="7"/>
  <c r="E14" i="7"/>
  <c r="T13" i="7"/>
  <c r="S13" i="7"/>
  <c r="R13" i="7"/>
  <c r="Q13" i="7"/>
  <c r="P13" i="7"/>
  <c r="E13" i="7"/>
  <c r="U13" i="7" s="1"/>
  <c r="S12" i="7"/>
  <c r="R12" i="7"/>
  <c r="Q12" i="7"/>
  <c r="P12" i="7"/>
  <c r="E12" i="7"/>
  <c r="U11" i="7"/>
  <c r="T11" i="7"/>
  <c r="S11" i="7"/>
  <c r="R11" i="7"/>
  <c r="Q11" i="7"/>
  <c r="P11" i="7"/>
  <c r="E11" i="7"/>
  <c r="T10" i="7"/>
  <c r="S10" i="7"/>
  <c r="R10" i="7"/>
  <c r="Q10" i="7"/>
  <c r="P10" i="7"/>
  <c r="E10" i="7"/>
  <c r="S9" i="7"/>
  <c r="R9" i="7"/>
  <c r="Q9" i="7"/>
  <c r="P9" i="7"/>
  <c r="E9" i="7"/>
  <c r="U9" i="7" s="1"/>
  <c r="S94" i="6"/>
  <c r="R94" i="6"/>
  <c r="Q94" i="6"/>
  <c r="P94" i="6"/>
  <c r="E94" i="6"/>
  <c r="U94" i="6" s="1"/>
  <c r="U93" i="6"/>
  <c r="S93" i="6"/>
  <c r="R93" i="6"/>
  <c r="Q93" i="6"/>
  <c r="P93" i="6"/>
  <c r="E93" i="6"/>
  <c r="T93" i="6" s="1"/>
  <c r="S92" i="6"/>
  <c r="R92" i="6"/>
  <c r="Q92" i="6"/>
  <c r="P92" i="6"/>
  <c r="E92" i="6"/>
  <c r="S91" i="6"/>
  <c r="R91" i="6"/>
  <c r="Q91" i="6"/>
  <c r="P91" i="6"/>
  <c r="E91" i="6"/>
  <c r="U90" i="6"/>
  <c r="S90" i="6"/>
  <c r="R90" i="6"/>
  <c r="Q90" i="6"/>
  <c r="P90" i="6"/>
  <c r="E90" i="6"/>
  <c r="T90" i="6" s="1"/>
  <c r="U89" i="6"/>
  <c r="T89" i="6"/>
  <c r="S89" i="6"/>
  <c r="R89" i="6"/>
  <c r="Q89" i="6"/>
  <c r="P89" i="6"/>
  <c r="E89" i="6"/>
  <c r="S88" i="6"/>
  <c r="R88" i="6"/>
  <c r="Q88" i="6"/>
  <c r="P88" i="6"/>
  <c r="E88" i="6"/>
  <c r="U88" i="6" s="1"/>
  <c r="S87" i="6"/>
  <c r="R87" i="6"/>
  <c r="Q87" i="6"/>
  <c r="P87" i="6"/>
  <c r="E87" i="6"/>
  <c r="U87" i="6" s="1"/>
  <c r="V73" i="6"/>
  <c r="O73" i="6"/>
  <c r="N73" i="6"/>
  <c r="M73" i="6"/>
  <c r="L73" i="6"/>
  <c r="K73" i="6"/>
  <c r="J73" i="6"/>
  <c r="I73" i="6"/>
  <c r="H73" i="6"/>
  <c r="G73" i="6"/>
  <c r="F73" i="6"/>
  <c r="C73" i="6"/>
  <c r="B73" i="6"/>
  <c r="V72" i="6"/>
  <c r="O72" i="6"/>
  <c r="S72" i="6" s="1"/>
  <c r="N72" i="6"/>
  <c r="R72" i="6" s="1"/>
  <c r="M72" i="6"/>
  <c r="L72" i="6"/>
  <c r="K72" i="6"/>
  <c r="J72" i="6"/>
  <c r="I72" i="6"/>
  <c r="H72" i="6"/>
  <c r="G72" i="6"/>
  <c r="F72" i="6"/>
  <c r="C72" i="6"/>
  <c r="B72" i="6"/>
  <c r="E72" i="6" s="1"/>
  <c r="V71" i="6"/>
  <c r="O71" i="6"/>
  <c r="N71" i="6"/>
  <c r="M71" i="6"/>
  <c r="L71" i="6"/>
  <c r="R71" i="6" s="1"/>
  <c r="K71" i="6"/>
  <c r="J71" i="6"/>
  <c r="I71" i="6"/>
  <c r="H71" i="6"/>
  <c r="G71" i="6"/>
  <c r="F71" i="6"/>
  <c r="C71" i="6"/>
  <c r="B71" i="6"/>
  <c r="S70" i="6"/>
  <c r="R70" i="6"/>
  <c r="Q70" i="6"/>
  <c r="P70" i="6"/>
  <c r="E70" i="6"/>
  <c r="T69" i="6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V66" i="6"/>
  <c r="O66" i="6"/>
  <c r="N66" i="6"/>
  <c r="M66" i="6"/>
  <c r="S66" i="6" s="1"/>
  <c r="L66" i="6"/>
  <c r="R66" i="6" s="1"/>
  <c r="K66" i="6"/>
  <c r="J66" i="6"/>
  <c r="I66" i="6"/>
  <c r="Q66" i="6" s="1"/>
  <c r="H66" i="6"/>
  <c r="G66" i="6"/>
  <c r="F66" i="6"/>
  <c r="C66" i="6"/>
  <c r="B66" i="6"/>
  <c r="S65" i="6"/>
  <c r="R65" i="6"/>
  <c r="Q65" i="6"/>
  <c r="P65" i="6"/>
  <c r="E65" i="6"/>
  <c r="U65" i="6" s="1"/>
  <c r="U64" i="6"/>
  <c r="S64" i="6"/>
  <c r="R64" i="6"/>
  <c r="Q64" i="6"/>
  <c r="P64" i="6"/>
  <c r="E64" i="6"/>
  <c r="T64" i="6" s="1"/>
  <c r="S63" i="6"/>
  <c r="R63" i="6"/>
  <c r="Q63" i="6"/>
  <c r="P63" i="6"/>
  <c r="E63" i="6"/>
  <c r="S62" i="6"/>
  <c r="R62" i="6"/>
  <c r="Q62" i="6"/>
  <c r="P62" i="6"/>
  <c r="E62" i="6"/>
  <c r="U61" i="6"/>
  <c r="S61" i="6"/>
  <c r="R61" i="6"/>
  <c r="Q61" i="6"/>
  <c r="P61" i="6"/>
  <c r="E61" i="6"/>
  <c r="V59" i="6"/>
  <c r="O59" i="6"/>
  <c r="N59" i="6"/>
  <c r="M59" i="6"/>
  <c r="S59" i="6" s="1"/>
  <c r="L59" i="6"/>
  <c r="R59" i="6" s="1"/>
  <c r="K59" i="6"/>
  <c r="J59" i="6"/>
  <c r="I59" i="6"/>
  <c r="H59" i="6"/>
  <c r="G59" i="6"/>
  <c r="F59" i="6"/>
  <c r="C59" i="6"/>
  <c r="B59" i="6"/>
  <c r="S58" i="6"/>
  <c r="R58" i="6"/>
  <c r="Q58" i="6"/>
  <c r="P58" i="6"/>
  <c r="E58" i="6"/>
  <c r="U58" i="6" s="1"/>
  <c r="U57" i="6"/>
  <c r="S57" i="6"/>
  <c r="R57" i="6"/>
  <c r="Q57" i="6"/>
  <c r="P57" i="6"/>
  <c r="E57" i="6"/>
  <c r="T57" i="6" s="1"/>
  <c r="S56" i="6"/>
  <c r="R56" i="6"/>
  <c r="Q56" i="6"/>
  <c r="P56" i="6"/>
  <c r="E56" i="6"/>
  <c r="U56" i="6" s="1"/>
  <c r="S55" i="6"/>
  <c r="R55" i="6"/>
  <c r="Q55" i="6"/>
  <c r="P55" i="6"/>
  <c r="E55" i="6"/>
  <c r="U55" i="6" s="1"/>
  <c r="V53" i="6"/>
  <c r="O53" i="6"/>
  <c r="N53" i="6"/>
  <c r="M53" i="6"/>
  <c r="L53" i="6"/>
  <c r="R53" i="6" s="1"/>
  <c r="K53" i="6"/>
  <c r="J53" i="6"/>
  <c r="I53" i="6"/>
  <c r="H53" i="6"/>
  <c r="G53" i="6"/>
  <c r="F53" i="6"/>
  <c r="C53" i="6"/>
  <c r="B53" i="6"/>
  <c r="E53" i="6" s="1"/>
  <c r="S52" i="6"/>
  <c r="R52" i="6"/>
  <c r="Q52" i="6"/>
  <c r="P52" i="6"/>
  <c r="E52" i="6"/>
  <c r="T51" i="6"/>
  <c r="S51" i="6"/>
  <c r="R51" i="6"/>
  <c r="Q51" i="6"/>
  <c r="U51" i="6" s="1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U48" i="6"/>
  <c r="S48" i="6"/>
  <c r="R48" i="6"/>
  <c r="Q48" i="6"/>
  <c r="P48" i="6"/>
  <c r="E48" i="6"/>
  <c r="T48" i="6" s="1"/>
  <c r="S47" i="6"/>
  <c r="R47" i="6"/>
  <c r="Q47" i="6"/>
  <c r="P47" i="6"/>
  <c r="E47" i="6"/>
  <c r="T47" i="6" s="1"/>
  <c r="T46" i="6"/>
  <c r="S46" i="6"/>
  <c r="R46" i="6"/>
  <c r="Q46" i="6"/>
  <c r="P46" i="6"/>
  <c r="E46" i="6"/>
  <c r="U46" i="6" s="1"/>
  <c r="S45" i="6"/>
  <c r="R45" i="6"/>
  <c r="Q45" i="6"/>
  <c r="P45" i="6"/>
  <c r="E45" i="6"/>
  <c r="U44" i="6"/>
  <c r="T44" i="6"/>
  <c r="S44" i="6"/>
  <c r="R44" i="6"/>
  <c r="Q44" i="6"/>
  <c r="P44" i="6"/>
  <c r="E44" i="6"/>
  <c r="U43" i="6"/>
  <c r="T43" i="6"/>
  <c r="S43" i="6"/>
  <c r="R43" i="6"/>
  <c r="Q43" i="6"/>
  <c r="P43" i="6"/>
  <c r="E43" i="6"/>
  <c r="S42" i="6"/>
  <c r="R42" i="6"/>
  <c r="Q42" i="6"/>
  <c r="P42" i="6"/>
  <c r="E42" i="6"/>
  <c r="U42" i="6" s="1"/>
  <c r="V40" i="6"/>
  <c r="O40" i="6"/>
  <c r="N40" i="6"/>
  <c r="M40" i="6"/>
  <c r="S40" i="6" s="1"/>
  <c r="L40" i="6"/>
  <c r="R40" i="6" s="1"/>
  <c r="K40" i="6"/>
  <c r="J40" i="6"/>
  <c r="I40" i="6"/>
  <c r="Q40" i="6" s="1"/>
  <c r="H40" i="6"/>
  <c r="G40" i="6"/>
  <c r="F40" i="6"/>
  <c r="E40" i="6"/>
  <c r="C40" i="6"/>
  <c r="B40" i="6"/>
  <c r="U39" i="6"/>
  <c r="T39" i="6"/>
  <c r="S39" i="6"/>
  <c r="R39" i="6"/>
  <c r="Q39" i="6"/>
  <c r="P39" i="6"/>
  <c r="E39" i="6"/>
  <c r="S38" i="6"/>
  <c r="R38" i="6"/>
  <c r="Q38" i="6"/>
  <c r="P38" i="6"/>
  <c r="E38" i="6"/>
  <c r="S37" i="6"/>
  <c r="R37" i="6"/>
  <c r="Q37" i="6"/>
  <c r="P37" i="6"/>
  <c r="E37" i="6"/>
  <c r="S36" i="6"/>
  <c r="R36" i="6"/>
  <c r="Q36" i="6"/>
  <c r="U36" i="6" s="1"/>
  <c r="P36" i="6"/>
  <c r="E36" i="6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H33" i="6"/>
  <c r="G33" i="6"/>
  <c r="F33" i="6"/>
  <c r="C33" i="6"/>
  <c r="B33" i="6"/>
  <c r="E33" i="6" s="1"/>
  <c r="S32" i="6"/>
  <c r="R32" i="6"/>
  <c r="Q32" i="6"/>
  <c r="U32" i="6" s="1"/>
  <c r="P32" i="6"/>
  <c r="E32" i="6"/>
  <c r="V30" i="6"/>
  <c r="S30" i="6"/>
  <c r="O30" i="6"/>
  <c r="N30" i="6"/>
  <c r="M30" i="6"/>
  <c r="L30" i="6"/>
  <c r="R30" i="6" s="1"/>
  <c r="K30" i="6"/>
  <c r="J30" i="6"/>
  <c r="I30" i="6"/>
  <c r="H30" i="6"/>
  <c r="G30" i="6"/>
  <c r="F30" i="6"/>
  <c r="C30" i="6"/>
  <c r="B30" i="6"/>
  <c r="E30" i="6" s="1"/>
  <c r="S29" i="6"/>
  <c r="R29" i="6"/>
  <c r="Q29" i="6"/>
  <c r="P29" i="6"/>
  <c r="E29" i="6"/>
  <c r="S28" i="6"/>
  <c r="R28" i="6"/>
  <c r="Q28" i="6"/>
  <c r="P28" i="6"/>
  <c r="E28" i="6"/>
  <c r="T28" i="6" s="1"/>
  <c r="S27" i="6"/>
  <c r="R27" i="6"/>
  <c r="Q27" i="6"/>
  <c r="P27" i="6"/>
  <c r="E27" i="6"/>
  <c r="T27" i="6" s="1"/>
  <c r="T26" i="6"/>
  <c r="S26" i="6"/>
  <c r="R26" i="6"/>
  <c r="Q26" i="6"/>
  <c r="P26" i="6"/>
  <c r="E26" i="6"/>
  <c r="U26" i="6" s="1"/>
  <c r="V24" i="6"/>
  <c r="R24" i="6"/>
  <c r="O24" i="6"/>
  <c r="N24" i="6"/>
  <c r="M24" i="6"/>
  <c r="S24" i="6" s="1"/>
  <c r="L24" i="6"/>
  <c r="K24" i="6"/>
  <c r="J24" i="6"/>
  <c r="I24" i="6"/>
  <c r="H24" i="6"/>
  <c r="P24" i="6" s="1"/>
  <c r="G24" i="6"/>
  <c r="F24" i="6"/>
  <c r="C24" i="6"/>
  <c r="B24" i="6"/>
  <c r="E24" i="6" s="1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E21" i="6"/>
  <c r="T21" i="6" s="1"/>
  <c r="S20" i="6"/>
  <c r="R20" i="6"/>
  <c r="Q20" i="6"/>
  <c r="P20" i="6"/>
  <c r="E20" i="6"/>
  <c r="U20" i="6" s="1"/>
  <c r="U19" i="6"/>
  <c r="S19" i="6"/>
  <c r="R19" i="6"/>
  <c r="Q19" i="6"/>
  <c r="P19" i="6"/>
  <c r="E19" i="6"/>
  <c r="T19" i="6" s="1"/>
  <c r="S18" i="6"/>
  <c r="R18" i="6"/>
  <c r="Q18" i="6"/>
  <c r="P18" i="6"/>
  <c r="E18" i="6"/>
  <c r="U18" i="6" s="1"/>
  <c r="S17" i="6"/>
  <c r="R17" i="6"/>
  <c r="Q17" i="6"/>
  <c r="P17" i="6"/>
  <c r="E17" i="6"/>
  <c r="V15" i="6"/>
  <c r="O15" i="6"/>
  <c r="N15" i="6"/>
  <c r="M15" i="6"/>
  <c r="S15" i="6" s="1"/>
  <c r="L15" i="6"/>
  <c r="K15" i="6"/>
  <c r="J15" i="6"/>
  <c r="I15" i="6"/>
  <c r="H15" i="6"/>
  <c r="G15" i="6"/>
  <c r="F15" i="6"/>
  <c r="C15" i="6"/>
  <c r="E15" i="6" s="1"/>
  <c r="B15" i="6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T12" i="6" s="1"/>
  <c r="S11" i="6"/>
  <c r="R11" i="6"/>
  <c r="Q11" i="6"/>
  <c r="P11" i="6"/>
  <c r="E11" i="6"/>
  <c r="S10" i="6"/>
  <c r="R10" i="6"/>
  <c r="Q10" i="6"/>
  <c r="P10" i="6"/>
  <c r="T10" i="6" s="1"/>
  <c r="E10" i="6"/>
  <c r="S9" i="6"/>
  <c r="R9" i="6"/>
  <c r="Q9" i="6"/>
  <c r="P9" i="6"/>
  <c r="E9" i="6"/>
  <c r="U9" i="6" s="1"/>
  <c r="U94" i="5"/>
  <c r="S94" i="5"/>
  <c r="R94" i="5"/>
  <c r="Q94" i="5"/>
  <c r="P94" i="5"/>
  <c r="E94" i="5"/>
  <c r="T94" i="5" s="1"/>
  <c r="T93" i="5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U90" i="5"/>
  <c r="S90" i="5"/>
  <c r="R90" i="5"/>
  <c r="Q90" i="5"/>
  <c r="P90" i="5"/>
  <c r="E90" i="5"/>
  <c r="T90" i="5" s="1"/>
  <c r="S89" i="5"/>
  <c r="R89" i="5"/>
  <c r="Q89" i="5"/>
  <c r="P89" i="5"/>
  <c r="E89" i="5"/>
  <c r="S88" i="5"/>
  <c r="R88" i="5"/>
  <c r="Q88" i="5"/>
  <c r="P88" i="5"/>
  <c r="E88" i="5"/>
  <c r="U88" i="5" s="1"/>
  <c r="S87" i="5"/>
  <c r="R87" i="5"/>
  <c r="Q87" i="5"/>
  <c r="P87" i="5"/>
  <c r="E87" i="5"/>
  <c r="T87" i="5" s="1"/>
  <c r="W73" i="5"/>
  <c r="V73" i="5"/>
  <c r="O73" i="5"/>
  <c r="N73" i="5"/>
  <c r="M73" i="5"/>
  <c r="S73" i="5" s="1"/>
  <c r="L73" i="5"/>
  <c r="K73" i="5"/>
  <c r="J73" i="5"/>
  <c r="I73" i="5"/>
  <c r="H73" i="5"/>
  <c r="G73" i="5"/>
  <c r="F73" i="5"/>
  <c r="C73" i="5"/>
  <c r="B73" i="5"/>
  <c r="V72" i="5"/>
  <c r="O72" i="5"/>
  <c r="N72" i="5"/>
  <c r="M72" i="5"/>
  <c r="S72" i="5" s="1"/>
  <c r="L72" i="5"/>
  <c r="K72" i="5"/>
  <c r="J72" i="5"/>
  <c r="I72" i="5"/>
  <c r="H72" i="5"/>
  <c r="G72" i="5"/>
  <c r="F72" i="5"/>
  <c r="C72" i="5"/>
  <c r="B72" i="5"/>
  <c r="V71" i="5"/>
  <c r="O71" i="5"/>
  <c r="N71" i="5"/>
  <c r="M71" i="5"/>
  <c r="S71" i="5" s="1"/>
  <c r="L71" i="5"/>
  <c r="R71" i="5" s="1"/>
  <c r="K71" i="5"/>
  <c r="J71" i="5"/>
  <c r="I71" i="5"/>
  <c r="Q71" i="5" s="1"/>
  <c r="H71" i="5"/>
  <c r="G71" i="5"/>
  <c r="F71" i="5"/>
  <c r="C71" i="5"/>
  <c r="B71" i="5"/>
  <c r="E71" i="5" s="1"/>
  <c r="T70" i="5"/>
  <c r="S70" i="5"/>
  <c r="R70" i="5"/>
  <c r="Q70" i="5"/>
  <c r="P70" i="5"/>
  <c r="E70" i="5"/>
  <c r="U70" i="5" s="1"/>
  <c r="S69" i="5"/>
  <c r="R69" i="5"/>
  <c r="Q69" i="5"/>
  <c r="P69" i="5"/>
  <c r="E69" i="5"/>
  <c r="W67" i="5"/>
  <c r="V67" i="5"/>
  <c r="O67" i="5"/>
  <c r="N67" i="5"/>
  <c r="M67" i="5"/>
  <c r="L67" i="5"/>
  <c r="R67" i="5" s="1"/>
  <c r="K67" i="5"/>
  <c r="J67" i="5"/>
  <c r="I67" i="5"/>
  <c r="H67" i="5"/>
  <c r="G67" i="5"/>
  <c r="F67" i="5"/>
  <c r="C67" i="5"/>
  <c r="B67" i="5"/>
  <c r="V66" i="5"/>
  <c r="O66" i="5"/>
  <c r="N66" i="5"/>
  <c r="M66" i="5"/>
  <c r="S66" i="5" s="1"/>
  <c r="L66" i="5"/>
  <c r="R66" i="5" s="1"/>
  <c r="K66" i="5"/>
  <c r="J66" i="5"/>
  <c r="I66" i="5"/>
  <c r="Q66" i="5" s="1"/>
  <c r="H66" i="5"/>
  <c r="P66" i="5" s="1"/>
  <c r="G66" i="5"/>
  <c r="F66" i="5"/>
  <c r="C66" i="5"/>
  <c r="B66" i="5"/>
  <c r="S65" i="5"/>
  <c r="R65" i="5"/>
  <c r="Q65" i="5"/>
  <c r="P65" i="5"/>
  <c r="E65" i="5"/>
  <c r="U65" i="5" s="1"/>
  <c r="S64" i="5"/>
  <c r="R64" i="5"/>
  <c r="Q64" i="5"/>
  <c r="P64" i="5"/>
  <c r="E64" i="5"/>
  <c r="T64" i="5" s="1"/>
  <c r="T63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S59" i="5" s="1"/>
  <c r="L59" i="5"/>
  <c r="R59" i="5" s="1"/>
  <c r="K59" i="5"/>
  <c r="J59" i="5"/>
  <c r="I59" i="5"/>
  <c r="H59" i="5"/>
  <c r="G59" i="5"/>
  <c r="F59" i="5"/>
  <c r="C59" i="5"/>
  <c r="B59" i="5"/>
  <c r="E59" i="5" s="1"/>
  <c r="U58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T56" i="5"/>
  <c r="S56" i="5"/>
  <c r="R56" i="5"/>
  <c r="Q56" i="5"/>
  <c r="P56" i="5"/>
  <c r="E56" i="5"/>
  <c r="U56" i="5" s="1"/>
  <c r="S55" i="5"/>
  <c r="R55" i="5"/>
  <c r="Q55" i="5"/>
  <c r="P55" i="5"/>
  <c r="E55" i="5"/>
  <c r="V53" i="5"/>
  <c r="O53" i="5"/>
  <c r="N53" i="5"/>
  <c r="M53" i="5"/>
  <c r="L53" i="5"/>
  <c r="K53" i="5"/>
  <c r="J53" i="5"/>
  <c r="I53" i="5"/>
  <c r="Q53" i="5" s="1"/>
  <c r="H53" i="5"/>
  <c r="G53" i="5"/>
  <c r="F53" i="5"/>
  <c r="C53" i="5"/>
  <c r="B53" i="5"/>
  <c r="T52" i="5"/>
  <c r="S52" i="5"/>
  <c r="R52" i="5"/>
  <c r="Q52" i="5"/>
  <c r="P52" i="5"/>
  <c r="E52" i="5"/>
  <c r="U52" i="5" s="1"/>
  <c r="S51" i="5"/>
  <c r="R51" i="5"/>
  <c r="Q51" i="5"/>
  <c r="P51" i="5"/>
  <c r="E51" i="5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T48" i="5" s="1"/>
  <c r="S47" i="5"/>
  <c r="R47" i="5"/>
  <c r="Q47" i="5"/>
  <c r="P47" i="5"/>
  <c r="E47" i="5"/>
  <c r="U47" i="5" s="1"/>
  <c r="T46" i="5"/>
  <c r="S46" i="5"/>
  <c r="R46" i="5"/>
  <c r="Q46" i="5"/>
  <c r="P46" i="5"/>
  <c r="E46" i="5"/>
  <c r="U46" i="5" s="1"/>
  <c r="S45" i="5"/>
  <c r="R45" i="5"/>
  <c r="Q45" i="5"/>
  <c r="P45" i="5"/>
  <c r="E45" i="5"/>
  <c r="U45" i="5" s="1"/>
  <c r="S44" i="5"/>
  <c r="R44" i="5"/>
  <c r="Q44" i="5"/>
  <c r="P44" i="5"/>
  <c r="E44" i="5"/>
  <c r="U43" i="5"/>
  <c r="S43" i="5"/>
  <c r="R43" i="5"/>
  <c r="Q43" i="5"/>
  <c r="P43" i="5"/>
  <c r="E43" i="5"/>
  <c r="T43" i="5" s="1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J40" i="5"/>
  <c r="I40" i="5"/>
  <c r="H40" i="5"/>
  <c r="G40" i="5"/>
  <c r="F40" i="5"/>
  <c r="C40" i="5"/>
  <c r="B40" i="5"/>
  <c r="S39" i="5"/>
  <c r="R39" i="5"/>
  <c r="Q39" i="5"/>
  <c r="P39" i="5"/>
  <c r="E39" i="5"/>
  <c r="U38" i="5"/>
  <c r="S38" i="5"/>
  <c r="R38" i="5"/>
  <c r="Q38" i="5"/>
  <c r="P38" i="5"/>
  <c r="E38" i="5"/>
  <c r="S37" i="5"/>
  <c r="R37" i="5"/>
  <c r="Q37" i="5"/>
  <c r="P37" i="5"/>
  <c r="E37" i="5"/>
  <c r="T37" i="5" s="1"/>
  <c r="S36" i="5"/>
  <c r="R36" i="5"/>
  <c r="Q36" i="5"/>
  <c r="P36" i="5"/>
  <c r="E36" i="5"/>
  <c r="U36" i="5" s="1"/>
  <c r="S35" i="5"/>
  <c r="R35" i="5"/>
  <c r="Q35" i="5"/>
  <c r="P35" i="5"/>
  <c r="E35" i="5"/>
  <c r="V33" i="5"/>
  <c r="S33" i="5"/>
  <c r="O33" i="5"/>
  <c r="N33" i="5"/>
  <c r="M33" i="5"/>
  <c r="L33" i="5"/>
  <c r="R33" i="5" s="1"/>
  <c r="K33" i="5"/>
  <c r="J33" i="5"/>
  <c r="I33" i="5"/>
  <c r="H33" i="5"/>
  <c r="P33" i="5" s="1"/>
  <c r="G33" i="5"/>
  <c r="F33" i="5"/>
  <c r="C33" i="5"/>
  <c r="B33" i="5"/>
  <c r="T32" i="5"/>
  <c r="S32" i="5"/>
  <c r="R32" i="5"/>
  <c r="Q32" i="5"/>
  <c r="P32" i="5"/>
  <c r="E32" i="5"/>
  <c r="V30" i="5"/>
  <c r="O30" i="5"/>
  <c r="N30" i="5"/>
  <c r="M30" i="5"/>
  <c r="S30" i="5" s="1"/>
  <c r="L30" i="5"/>
  <c r="R30" i="5" s="1"/>
  <c r="K30" i="5"/>
  <c r="J30" i="5"/>
  <c r="I30" i="5"/>
  <c r="Q30" i="5" s="1"/>
  <c r="H30" i="5"/>
  <c r="G30" i="5"/>
  <c r="F30" i="5"/>
  <c r="C30" i="5"/>
  <c r="B30" i="5"/>
  <c r="E30" i="5" s="1"/>
  <c r="S29" i="5"/>
  <c r="R29" i="5"/>
  <c r="Q29" i="5"/>
  <c r="P29" i="5"/>
  <c r="E29" i="5"/>
  <c r="T29" i="5" s="1"/>
  <c r="S28" i="5"/>
  <c r="R28" i="5"/>
  <c r="Q28" i="5"/>
  <c r="P28" i="5"/>
  <c r="E28" i="5"/>
  <c r="U28" i="5" s="1"/>
  <c r="S27" i="5"/>
  <c r="R27" i="5"/>
  <c r="Q27" i="5"/>
  <c r="P27" i="5"/>
  <c r="E27" i="5"/>
  <c r="T27" i="5" s="1"/>
  <c r="U26" i="5"/>
  <c r="S26" i="5"/>
  <c r="R26" i="5"/>
  <c r="Q26" i="5"/>
  <c r="P26" i="5"/>
  <c r="E26" i="5"/>
  <c r="T26" i="5" s="1"/>
  <c r="V24" i="5"/>
  <c r="O24" i="5"/>
  <c r="N24" i="5"/>
  <c r="M24" i="5"/>
  <c r="S24" i="5" s="1"/>
  <c r="L24" i="5"/>
  <c r="R24" i="5" s="1"/>
  <c r="K24" i="5"/>
  <c r="J24" i="5"/>
  <c r="I24" i="5"/>
  <c r="H24" i="5"/>
  <c r="G24" i="5"/>
  <c r="F24" i="5"/>
  <c r="C24" i="5"/>
  <c r="B24" i="5"/>
  <c r="E24" i="5" s="1"/>
  <c r="S23" i="5"/>
  <c r="R23" i="5"/>
  <c r="Q23" i="5"/>
  <c r="P23" i="5"/>
  <c r="E23" i="5"/>
  <c r="U23" i="5" s="1"/>
  <c r="U22" i="5"/>
  <c r="S22" i="5"/>
  <c r="R22" i="5"/>
  <c r="Q22" i="5"/>
  <c r="P22" i="5"/>
  <c r="E22" i="5"/>
  <c r="T22" i="5" s="1"/>
  <c r="S21" i="5"/>
  <c r="R21" i="5"/>
  <c r="Q21" i="5"/>
  <c r="P21" i="5"/>
  <c r="E21" i="5"/>
  <c r="T21" i="5" s="1"/>
  <c r="S20" i="5"/>
  <c r="R20" i="5"/>
  <c r="Q20" i="5"/>
  <c r="P20" i="5"/>
  <c r="E20" i="5"/>
  <c r="T20" i="5" s="1"/>
  <c r="S19" i="5"/>
  <c r="R19" i="5"/>
  <c r="Q19" i="5"/>
  <c r="P19" i="5"/>
  <c r="E19" i="5"/>
  <c r="U19" i="5" s="1"/>
  <c r="S18" i="5"/>
  <c r="R18" i="5"/>
  <c r="Q18" i="5"/>
  <c r="P18" i="5"/>
  <c r="E18" i="5"/>
  <c r="T18" i="5" s="1"/>
  <c r="U17" i="5"/>
  <c r="T17" i="5"/>
  <c r="S17" i="5"/>
  <c r="R17" i="5"/>
  <c r="Q17" i="5"/>
  <c r="P17" i="5"/>
  <c r="E17" i="5"/>
  <c r="V15" i="5"/>
  <c r="R15" i="5"/>
  <c r="O15" i="5"/>
  <c r="N15" i="5"/>
  <c r="M15" i="5"/>
  <c r="L15" i="5"/>
  <c r="K15" i="5"/>
  <c r="J15" i="5"/>
  <c r="I15" i="5"/>
  <c r="H15" i="5"/>
  <c r="P15" i="5" s="1"/>
  <c r="G15" i="5"/>
  <c r="F15" i="5"/>
  <c r="C15" i="5"/>
  <c r="B15" i="5"/>
  <c r="E15" i="5" s="1"/>
  <c r="S14" i="5"/>
  <c r="R14" i="5"/>
  <c r="Q14" i="5"/>
  <c r="P14" i="5"/>
  <c r="E14" i="5"/>
  <c r="T14" i="5" s="1"/>
  <c r="S13" i="5"/>
  <c r="R13" i="5"/>
  <c r="Q13" i="5"/>
  <c r="P13" i="5"/>
  <c r="T13" i="5" s="1"/>
  <c r="E13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U10" i="5" s="1"/>
  <c r="T9" i="5"/>
  <c r="S9" i="5"/>
  <c r="R9" i="5"/>
  <c r="Q9" i="5"/>
  <c r="P9" i="5"/>
  <c r="E9" i="5"/>
  <c r="U9" i="5" s="1"/>
  <c r="S94" i="4"/>
  <c r="R94" i="4"/>
  <c r="Q94" i="4"/>
  <c r="P94" i="4"/>
  <c r="E94" i="4"/>
  <c r="U94" i="4" s="1"/>
  <c r="S93" i="4"/>
  <c r="R93" i="4"/>
  <c r="Q93" i="4"/>
  <c r="P93" i="4"/>
  <c r="E93" i="4"/>
  <c r="U93" i="4" s="1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U90" i="4" s="1"/>
  <c r="T89" i="4"/>
  <c r="S89" i="4"/>
  <c r="R89" i="4"/>
  <c r="Q89" i="4"/>
  <c r="P89" i="4"/>
  <c r="E89" i="4"/>
  <c r="U89" i="4" s="1"/>
  <c r="S88" i="4"/>
  <c r="R88" i="4"/>
  <c r="Q88" i="4"/>
  <c r="P88" i="4"/>
  <c r="E88" i="4"/>
  <c r="U88" i="4" s="1"/>
  <c r="S87" i="4"/>
  <c r="R87" i="4"/>
  <c r="Q87" i="4"/>
  <c r="P87" i="4"/>
  <c r="E87" i="4"/>
  <c r="V73" i="4"/>
  <c r="O73" i="4"/>
  <c r="N73" i="4"/>
  <c r="M73" i="4"/>
  <c r="L73" i="4"/>
  <c r="R73" i="4" s="1"/>
  <c r="K73" i="4"/>
  <c r="J73" i="4"/>
  <c r="I73" i="4"/>
  <c r="H73" i="4"/>
  <c r="G73" i="4"/>
  <c r="F73" i="4"/>
  <c r="C73" i="4"/>
  <c r="B73" i="4"/>
  <c r="V72" i="4"/>
  <c r="R72" i="4"/>
  <c r="O72" i="4"/>
  <c r="N72" i="4"/>
  <c r="M72" i="4"/>
  <c r="S72" i="4" s="1"/>
  <c r="L72" i="4"/>
  <c r="K72" i="4"/>
  <c r="J72" i="4"/>
  <c r="I72" i="4"/>
  <c r="H72" i="4"/>
  <c r="P72" i="4" s="1"/>
  <c r="G72" i="4"/>
  <c r="F72" i="4"/>
  <c r="C72" i="4"/>
  <c r="B72" i="4"/>
  <c r="E72" i="4" s="1"/>
  <c r="V71" i="4"/>
  <c r="O71" i="4"/>
  <c r="N71" i="4"/>
  <c r="M71" i="4"/>
  <c r="S71" i="4" s="1"/>
  <c r="L71" i="4"/>
  <c r="R71" i="4" s="1"/>
  <c r="K71" i="4"/>
  <c r="J71" i="4"/>
  <c r="I71" i="4"/>
  <c r="H71" i="4"/>
  <c r="G71" i="4"/>
  <c r="F71" i="4"/>
  <c r="C71" i="4"/>
  <c r="B71" i="4"/>
  <c r="E71" i="4" s="1"/>
  <c r="S70" i="4"/>
  <c r="R70" i="4"/>
  <c r="Q70" i="4"/>
  <c r="P70" i="4"/>
  <c r="E70" i="4"/>
  <c r="S69" i="4"/>
  <c r="R69" i="4"/>
  <c r="Q69" i="4"/>
  <c r="P69" i="4"/>
  <c r="E69" i="4"/>
  <c r="U69" i="4" s="1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E66" i="4" s="1"/>
  <c r="B66" i="4"/>
  <c r="S65" i="4"/>
  <c r="R65" i="4"/>
  <c r="Q65" i="4"/>
  <c r="P65" i="4"/>
  <c r="E65" i="4"/>
  <c r="T64" i="4"/>
  <c r="S64" i="4"/>
  <c r="R64" i="4"/>
  <c r="Q64" i="4"/>
  <c r="P64" i="4"/>
  <c r="E64" i="4"/>
  <c r="U64" i="4" s="1"/>
  <c r="S63" i="4"/>
  <c r="R63" i="4"/>
  <c r="Q63" i="4"/>
  <c r="P63" i="4"/>
  <c r="E63" i="4"/>
  <c r="T63" i="4" s="1"/>
  <c r="S62" i="4"/>
  <c r="R62" i="4"/>
  <c r="Q62" i="4"/>
  <c r="P62" i="4"/>
  <c r="E62" i="4"/>
  <c r="T62" i="4" s="1"/>
  <c r="S61" i="4"/>
  <c r="R61" i="4"/>
  <c r="Q61" i="4"/>
  <c r="P61" i="4"/>
  <c r="E61" i="4"/>
  <c r="U61" i="4" s="1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B59" i="4"/>
  <c r="E59" i="4" s="1"/>
  <c r="S58" i="4"/>
  <c r="R58" i="4"/>
  <c r="Q58" i="4"/>
  <c r="P58" i="4"/>
  <c r="E58" i="4"/>
  <c r="T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U55" i="4"/>
  <c r="S55" i="4"/>
  <c r="R55" i="4"/>
  <c r="Q55" i="4"/>
  <c r="P55" i="4"/>
  <c r="E55" i="4"/>
  <c r="T55" i="4" s="1"/>
  <c r="V53" i="4"/>
  <c r="S53" i="4"/>
  <c r="O53" i="4"/>
  <c r="N53" i="4"/>
  <c r="M53" i="4"/>
  <c r="L53" i="4"/>
  <c r="K53" i="4"/>
  <c r="J53" i="4"/>
  <c r="I53" i="4"/>
  <c r="H53" i="4"/>
  <c r="P53" i="4" s="1"/>
  <c r="G53" i="4"/>
  <c r="F53" i="4"/>
  <c r="C53" i="4"/>
  <c r="B53" i="4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U44" i="4" s="1"/>
  <c r="T43" i="4"/>
  <c r="S43" i="4"/>
  <c r="R43" i="4"/>
  <c r="Q43" i="4"/>
  <c r="P43" i="4"/>
  <c r="E43" i="4"/>
  <c r="U43" i="4" s="1"/>
  <c r="S42" i="4"/>
  <c r="R42" i="4"/>
  <c r="Q42" i="4"/>
  <c r="P42" i="4"/>
  <c r="E42" i="4"/>
  <c r="U42" i="4" s="1"/>
  <c r="V40" i="4"/>
  <c r="R40" i="4"/>
  <c r="O40" i="4"/>
  <c r="N40" i="4"/>
  <c r="M40" i="4"/>
  <c r="S40" i="4" s="1"/>
  <c r="L40" i="4"/>
  <c r="K40" i="4"/>
  <c r="J40" i="4"/>
  <c r="I40" i="4"/>
  <c r="Q40" i="4" s="1"/>
  <c r="H40" i="4"/>
  <c r="P40" i="4" s="1"/>
  <c r="G40" i="4"/>
  <c r="F40" i="4"/>
  <c r="C40" i="4"/>
  <c r="E40" i="4" s="1"/>
  <c r="B40" i="4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S36" i="4"/>
  <c r="R36" i="4"/>
  <c r="Q36" i="4"/>
  <c r="P36" i="4"/>
  <c r="E36" i="4"/>
  <c r="T36" i="4" s="1"/>
  <c r="S35" i="4"/>
  <c r="R35" i="4"/>
  <c r="Q35" i="4"/>
  <c r="P35" i="4"/>
  <c r="E35" i="4"/>
  <c r="T35" i="4" s="1"/>
  <c r="V33" i="4"/>
  <c r="O33" i="4"/>
  <c r="N33" i="4"/>
  <c r="R33" i="4" s="1"/>
  <c r="M33" i="4"/>
  <c r="L33" i="4"/>
  <c r="K33" i="4"/>
  <c r="J33" i="4"/>
  <c r="I33" i="4"/>
  <c r="H33" i="4"/>
  <c r="G33" i="4"/>
  <c r="F33" i="4"/>
  <c r="C33" i="4"/>
  <c r="E33" i="4" s="1"/>
  <c r="B33" i="4"/>
  <c r="S32" i="4"/>
  <c r="R32" i="4"/>
  <c r="Q32" i="4"/>
  <c r="P32" i="4"/>
  <c r="E32" i="4"/>
  <c r="V30" i="4"/>
  <c r="O30" i="4"/>
  <c r="N30" i="4"/>
  <c r="M30" i="4"/>
  <c r="S30" i="4" s="1"/>
  <c r="L30" i="4"/>
  <c r="R30" i="4" s="1"/>
  <c r="K30" i="4"/>
  <c r="J30" i="4"/>
  <c r="I30" i="4"/>
  <c r="H30" i="4"/>
  <c r="G30" i="4"/>
  <c r="F30" i="4"/>
  <c r="C30" i="4"/>
  <c r="B30" i="4"/>
  <c r="E30" i="4" s="1"/>
  <c r="U29" i="4"/>
  <c r="S29" i="4"/>
  <c r="R29" i="4"/>
  <c r="Q29" i="4"/>
  <c r="P29" i="4"/>
  <c r="E29" i="4"/>
  <c r="T29" i="4" s="1"/>
  <c r="U28" i="4"/>
  <c r="S28" i="4"/>
  <c r="R28" i="4"/>
  <c r="Q28" i="4"/>
  <c r="P28" i="4"/>
  <c r="E28" i="4"/>
  <c r="T28" i="4" s="1"/>
  <c r="S27" i="4"/>
  <c r="R27" i="4"/>
  <c r="Q27" i="4"/>
  <c r="P27" i="4"/>
  <c r="E27" i="4"/>
  <c r="U27" i="4" s="1"/>
  <c r="S26" i="4"/>
  <c r="R26" i="4"/>
  <c r="Q26" i="4"/>
  <c r="P26" i="4"/>
  <c r="E26" i="4"/>
  <c r="T26" i="4" s="1"/>
  <c r="V24" i="4"/>
  <c r="O24" i="4"/>
  <c r="N24" i="4"/>
  <c r="M24" i="4"/>
  <c r="S24" i="4" s="1"/>
  <c r="L24" i="4"/>
  <c r="R24" i="4" s="1"/>
  <c r="K24" i="4"/>
  <c r="J24" i="4"/>
  <c r="I24" i="4"/>
  <c r="Q24" i="4" s="1"/>
  <c r="H24" i="4"/>
  <c r="G24" i="4"/>
  <c r="F24" i="4"/>
  <c r="C24" i="4"/>
  <c r="E24" i="4" s="1"/>
  <c r="B24" i="4"/>
  <c r="S23" i="4"/>
  <c r="R23" i="4"/>
  <c r="Q23" i="4"/>
  <c r="P23" i="4"/>
  <c r="E23" i="4"/>
  <c r="U23" i="4" s="1"/>
  <c r="S22" i="4"/>
  <c r="R22" i="4"/>
  <c r="Q22" i="4"/>
  <c r="P22" i="4"/>
  <c r="E22" i="4"/>
  <c r="T22" i="4" s="1"/>
  <c r="S21" i="4"/>
  <c r="R21" i="4"/>
  <c r="Q21" i="4"/>
  <c r="P21" i="4"/>
  <c r="E21" i="4"/>
  <c r="U21" i="4" s="1"/>
  <c r="S20" i="4"/>
  <c r="R20" i="4"/>
  <c r="Q20" i="4"/>
  <c r="P20" i="4"/>
  <c r="E20" i="4"/>
  <c r="T20" i="4" s="1"/>
  <c r="U19" i="4"/>
  <c r="S19" i="4"/>
  <c r="R19" i="4"/>
  <c r="Q19" i="4"/>
  <c r="P19" i="4"/>
  <c r="E19" i="4"/>
  <c r="T19" i="4" s="1"/>
  <c r="S18" i="4"/>
  <c r="R18" i="4"/>
  <c r="Q18" i="4"/>
  <c r="P18" i="4"/>
  <c r="E18" i="4"/>
  <c r="U18" i="4" s="1"/>
  <c r="T17" i="4"/>
  <c r="S17" i="4"/>
  <c r="R17" i="4"/>
  <c r="Q17" i="4"/>
  <c r="U17" i="4" s="1"/>
  <c r="P17" i="4"/>
  <c r="E17" i="4"/>
  <c r="V15" i="4"/>
  <c r="O15" i="4"/>
  <c r="S15" i="4" s="1"/>
  <c r="N15" i="4"/>
  <c r="M15" i="4"/>
  <c r="L15" i="4"/>
  <c r="K15" i="4"/>
  <c r="J15" i="4"/>
  <c r="I15" i="4"/>
  <c r="H15" i="4"/>
  <c r="G15" i="4"/>
  <c r="F15" i="4"/>
  <c r="C15" i="4"/>
  <c r="B15" i="4"/>
  <c r="E15" i="4" s="1"/>
  <c r="S14" i="4"/>
  <c r="R14" i="4"/>
  <c r="Q14" i="4"/>
  <c r="P14" i="4"/>
  <c r="E14" i="4"/>
  <c r="U14" i="4" s="1"/>
  <c r="T13" i="4"/>
  <c r="S13" i="4"/>
  <c r="R13" i="4"/>
  <c r="Q13" i="4"/>
  <c r="U13" i="4" s="1"/>
  <c r="P13" i="4"/>
  <c r="E13" i="4"/>
  <c r="S12" i="4"/>
  <c r="R12" i="4"/>
  <c r="Q12" i="4"/>
  <c r="P12" i="4"/>
  <c r="E12" i="4"/>
  <c r="T12" i="4" s="1"/>
  <c r="T11" i="4"/>
  <c r="S11" i="4"/>
  <c r="R11" i="4"/>
  <c r="Q11" i="4"/>
  <c r="P11" i="4"/>
  <c r="E11" i="4"/>
  <c r="U11" i="4" s="1"/>
  <c r="S10" i="4"/>
  <c r="R10" i="4"/>
  <c r="Q10" i="4"/>
  <c r="P10" i="4"/>
  <c r="E10" i="4"/>
  <c r="T10" i="4" s="1"/>
  <c r="S9" i="4"/>
  <c r="R9" i="4"/>
  <c r="Q9" i="4"/>
  <c r="P9" i="4"/>
  <c r="E9" i="4"/>
  <c r="U9" i="4" s="1"/>
  <c r="U94" i="3"/>
  <c r="S94" i="3"/>
  <c r="R94" i="3"/>
  <c r="Q94" i="3"/>
  <c r="P94" i="3"/>
  <c r="E94" i="3"/>
  <c r="T94" i="3" s="1"/>
  <c r="S93" i="3"/>
  <c r="R93" i="3"/>
  <c r="Q93" i="3"/>
  <c r="P93" i="3"/>
  <c r="E93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T90" i="3" s="1"/>
  <c r="S89" i="3"/>
  <c r="R89" i="3"/>
  <c r="Q89" i="3"/>
  <c r="P89" i="3"/>
  <c r="E89" i="3"/>
  <c r="S88" i="3"/>
  <c r="R88" i="3"/>
  <c r="Q88" i="3"/>
  <c r="P88" i="3"/>
  <c r="E88" i="3"/>
  <c r="T88" i="3" s="1"/>
  <c r="S87" i="3"/>
  <c r="R87" i="3"/>
  <c r="Q87" i="3"/>
  <c r="P87" i="3"/>
  <c r="E87" i="3"/>
  <c r="U87" i="3" s="1"/>
  <c r="V73" i="3"/>
  <c r="O73" i="3"/>
  <c r="N73" i="3"/>
  <c r="M73" i="3"/>
  <c r="L73" i="3"/>
  <c r="K73" i="3"/>
  <c r="J73" i="3"/>
  <c r="I73" i="3"/>
  <c r="H73" i="3"/>
  <c r="G73" i="3"/>
  <c r="F73" i="3"/>
  <c r="C73" i="3"/>
  <c r="B73" i="3"/>
  <c r="V72" i="3"/>
  <c r="O72" i="3"/>
  <c r="N72" i="3"/>
  <c r="M72" i="3"/>
  <c r="S72" i="3" s="1"/>
  <c r="L72" i="3"/>
  <c r="R72" i="3" s="1"/>
  <c r="K72" i="3"/>
  <c r="J72" i="3"/>
  <c r="I72" i="3"/>
  <c r="Q72" i="3" s="1"/>
  <c r="H72" i="3"/>
  <c r="G72" i="3"/>
  <c r="F72" i="3"/>
  <c r="C72" i="3"/>
  <c r="E72" i="3" s="1"/>
  <c r="B72" i="3"/>
  <c r="V71" i="3"/>
  <c r="O71" i="3"/>
  <c r="S71" i="3" s="1"/>
  <c r="N71" i="3"/>
  <c r="M71" i="3"/>
  <c r="L71" i="3"/>
  <c r="K71" i="3"/>
  <c r="J71" i="3"/>
  <c r="I71" i="3"/>
  <c r="H71" i="3"/>
  <c r="G71" i="3"/>
  <c r="F71" i="3"/>
  <c r="C71" i="3"/>
  <c r="B71" i="3"/>
  <c r="E71" i="3" s="1"/>
  <c r="S70" i="3"/>
  <c r="R70" i="3"/>
  <c r="Q70" i="3"/>
  <c r="P70" i="3"/>
  <c r="E70" i="3"/>
  <c r="U70" i="3" s="1"/>
  <c r="T69" i="3"/>
  <c r="S69" i="3"/>
  <c r="R69" i="3"/>
  <c r="Q69" i="3"/>
  <c r="P69" i="3"/>
  <c r="E69" i="3"/>
  <c r="V67" i="3"/>
  <c r="O67" i="3"/>
  <c r="S67" i="3" s="1"/>
  <c r="N67" i="3"/>
  <c r="M67" i="3"/>
  <c r="L67" i="3"/>
  <c r="K67" i="3"/>
  <c r="J67" i="3"/>
  <c r="I67" i="3"/>
  <c r="H67" i="3"/>
  <c r="G67" i="3"/>
  <c r="F67" i="3"/>
  <c r="C67" i="3"/>
  <c r="B67" i="3"/>
  <c r="E67" i="3" s="1"/>
  <c r="V66" i="3"/>
  <c r="O66" i="3"/>
  <c r="N66" i="3"/>
  <c r="M66" i="3"/>
  <c r="S66" i="3" s="1"/>
  <c r="L66" i="3"/>
  <c r="R66" i="3" s="1"/>
  <c r="K66" i="3"/>
  <c r="J66" i="3"/>
  <c r="I66" i="3"/>
  <c r="H66" i="3"/>
  <c r="G66" i="3"/>
  <c r="F66" i="3"/>
  <c r="C66" i="3"/>
  <c r="B66" i="3"/>
  <c r="S65" i="3"/>
  <c r="R65" i="3"/>
  <c r="Q65" i="3"/>
  <c r="P65" i="3"/>
  <c r="E65" i="3"/>
  <c r="U64" i="3"/>
  <c r="T64" i="3"/>
  <c r="S64" i="3"/>
  <c r="R64" i="3"/>
  <c r="Q64" i="3"/>
  <c r="P64" i="3"/>
  <c r="E64" i="3"/>
  <c r="S63" i="3"/>
  <c r="R63" i="3"/>
  <c r="Q63" i="3"/>
  <c r="P63" i="3"/>
  <c r="E63" i="3"/>
  <c r="U62" i="3"/>
  <c r="S62" i="3"/>
  <c r="R62" i="3"/>
  <c r="Q62" i="3"/>
  <c r="P62" i="3"/>
  <c r="E62" i="3"/>
  <c r="T62" i="3" s="1"/>
  <c r="S61" i="3"/>
  <c r="R61" i="3"/>
  <c r="Q61" i="3"/>
  <c r="P61" i="3"/>
  <c r="E61" i="3"/>
  <c r="U61" i="3" s="1"/>
  <c r="V59" i="3"/>
  <c r="S59" i="3"/>
  <c r="O59" i="3"/>
  <c r="N59" i="3"/>
  <c r="M59" i="3"/>
  <c r="L59" i="3"/>
  <c r="R59" i="3" s="1"/>
  <c r="K59" i="3"/>
  <c r="J59" i="3"/>
  <c r="I59" i="3"/>
  <c r="H59" i="3"/>
  <c r="G59" i="3"/>
  <c r="F59" i="3"/>
  <c r="C59" i="3"/>
  <c r="B59" i="3"/>
  <c r="E59" i="3" s="1"/>
  <c r="U58" i="3"/>
  <c r="S58" i="3"/>
  <c r="R58" i="3"/>
  <c r="Q58" i="3"/>
  <c r="P58" i="3"/>
  <c r="E58" i="3"/>
  <c r="T58" i="3" s="1"/>
  <c r="S57" i="3"/>
  <c r="R57" i="3"/>
  <c r="Q57" i="3"/>
  <c r="P57" i="3"/>
  <c r="E57" i="3"/>
  <c r="T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T55" i="3" s="1"/>
  <c r="V53" i="3"/>
  <c r="O53" i="3"/>
  <c r="N53" i="3"/>
  <c r="M53" i="3"/>
  <c r="S53" i="3" s="1"/>
  <c r="L53" i="3"/>
  <c r="R53" i="3" s="1"/>
  <c r="K53" i="3"/>
  <c r="Q53" i="3" s="1"/>
  <c r="J53" i="3"/>
  <c r="I53" i="3"/>
  <c r="H53" i="3"/>
  <c r="G53" i="3"/>
  <c r="F53" i="3"/>
  <c r="C53" i="3"/>
  <c r="E53" i="3" s="1"/>
  <c r="B53" i="3"/>
  <c r="T52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U50" i="3" s="1"/>
  <c r="U49" i="3"/>
  <c r="S49" i="3"/>
  <c r="R49" i="3"/>
  <c r="Q49" i="3"/>
  <c r="P49" i="3"/>
  <c r="E49" i="3"/>
  <c r="T49" i="3" s="1"/>
  <c r="S48" i="3"/>
  <c r="R48" i="3"/>
  <c r="Q48" i="3"/>
  <c r="P48" i="3"/>
  <c r="E48" i="3"/>
  <c r="S47" i="3"/>
  <c r="R47" i="3"/>
  <c r="Q47" i="3"/>
  <c r="P47" i="3"/>
  <c r="E47" i="3"/>
  <c r="S46" i="3"/>
  <c r="R46" i="3"/>
  <c r="Q46" i="3"/>
  <c r="P46" i="3"/>
  <c r="E46" i="3"/>
  <c r="U46" i="3" s="1"/>
  <c r="S45" i="3"/>
  <c r="R45" i="3"/>
  <c r="Q45" i="3"/>
  <c r="P45" i="3"/>
  <c r="E45" i="3"/>
  <c r="T45" i="3" s="1"/>
  <c r="S44" i="3"/>
  <c r="R44" i="3"/>
  <c r="Q44" i="3"/>
  <c r="P44" i="3"/>
  <c r="E44" i="3"/>
  <c r="S43" i="3"/>
  <c r="R43" i="3"/>
  <c r="Q43" i="3"/>
  <c r="P43" i="3"/>
  <c r="E43" i="3"/>
  <c r="U43" i="3" s="1"/>
  <c r="S42" i="3"/>
  <c r="R42" i="3"/>
  <c r="Q42" i="3"/>
  <c r="P42" i="3"/>
  <c r="E42" i="3"/>
  <c r="U42" i="3" s="1"/>
  <c r="V40" i="3"/>
  <c r="O40" i="3"/>
  <c r="N40" i="3"/>
  <c r="M40" i="3"/>
  <c r="L40" i="3"/>
  <c r="R40" i="3" s="1"/>
  <c r="K40" i="3"/>
  <c r="J40" i="3"/>
  <c r="I40" i="3"/>
  <c r="H40" i="3"/>
  <c r="G40" i="3"/>
  <c r="F40" i="3"/>
  <c r="C40" i="3"/>
  <c r="B40" i="3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U36" i="3"/>
  <c r="S36" i="3"/>
  <c r="R36" i="3"/>
  <c r="Q36" i="3"/>
  <c r="P36" i="3"/>
  <c r="T36" i="3" s="1"/>
  <c r="E36" i="3"/>
  <c r="S35" i="3"/>
  <c r="R35" i="3"/>
  <c r="Q35" i="3"/>
  <c r="P35" i="3"/>
  <c r="E35" i="3"/>
  <c r="V33" i="3"/>
  <c r="R33" i="3"/>
  <c r="O33" i="3"/>
  <c r="N33" i="3"/>
  <c r="M33" i="3"/>
  <c r="S33" i="3" s="1"/>
  <c r="L33" i="3"/>
  <c r="K33" i="3"/>
  <c r="J33" i="3"/>
  <c r="I33" i="3"/>
  <c r="H33" i="3"/>
  <c r="P33" i="3" s="1"/>
  <c r="G33" i="3"/>
  <c r="F33" i="3"/>
  <c r="E33" i="3"/>
  <c r="C33" i="3"/>
  <c r="B33" i="3"/>
  <c r="S32" i="3"/>
  <c r="R32" i="3"/>
  <c r="Q32" i="3"/>
  <c r="P32" i="3"/>
  <c r="E32" i="3"/>
  <c r="U32" i="3" s="1"/>
  <c r="V30" i="3"/>
  <c r="S30" i="3"/>
  <c r="O30" i="3"/>
  <c r="N30" i="3"/>
  <c r="M30" i="3"/>
  <c r="L30" i="3"/>
  <c r="R30" i="3" s="1"/>
  <c r="K30" i="3"/>
  <c r="J30" i="3"/>
  <c r="I30" i="3"/>
  <c r="H30" i="3"/>
  <c r="G30" i="3"/>
  <c r="F30" i="3"/>
  <c r="C30" i="3"/>
  <c r="B30" i="3"/>
  <c r="E30" i="3" s="1"/>
  <c r="S29" i="3"/>
  <c r="R29" i="3"/>
  <c r="Q29" i="3"/>
  <c r="P29" i="3"/>
  <c r="E29" i="3"/>
  <c r="T29" i="3" s="1"/>
  <c r="T28" i="3"/>
  <c r="S28" i="3"/>
  <c r="R28" i="3"/>
  <c r="Q28" i="3"/>
  <c r="P28" i="3"/>
  <c r="E28" i="3"/>
  <c r="U28" i="3" s="1"/>
  <c r="S27" i="3"/>
  <c r="R27" i="3"/>
  <c r="Q27" i="3"/>
  <c r="P27" i="3"/>
  <c r="E27" i="3"/>
  <c r="U27" i="3" s="1"/>
  <c r="S26" i="3"/>
  <c r="R26" i="3"/>
  <c r="Q26" i="3"/>
  <c r="P26" i="3"/>
  <c r="E26" i="3"/>
  <c r="V24" i="3"/>
  <c r="O24" i="3"/>
  <c r="N24" i="3"/>
  <c r="M24" i="3"/>
  <c r="S24" i="3" s="1"/>
  <c r="L24" i="3"/>
  <c r="R24" i="3" s="1"/>
  <c r="K24" i="3"/>
  <c r="J24" i="3"/>
  <c r="I24" i="3"/>
  <c r="Q24" i="3" s="1"/>
  <c r="H24" i="3"/>
  <c r="G24" i="3"/>
  <c r="F24" i="3"/>
  <c r="C24" i="3"/>
  <c r="B24" i="3"/>
  <c r="T23" i="3"/>
  <c r="S23" i="3"/>
  <c r="R23" i="3"/>
  <c r="Q23" i="3"/>
  <c r="P23" i="3"/>
  <c r="E23" i="3"/>
  <c r="U23" i="3" s="1"/>
  <c r="U22" i="3"/>
  <c r="S22" i="3"/>
  <c r="R22" i="3"/>
  <c r="Q22" i="3"/>
  <c r="P22" i="3"/>
  <c r="E22" i="3"/>
  <c r="T22" i="3" s="1"/>
  <c r="S21" i="3"/>
  <c r="R21" i="3"/>
  <c r="Q21" i="3"/>
  <c r="P21" i="3"/>
  <c r="E21" i="3"/>
  <c r="T20" i="3"/>
  <c r="S20" i="3"/>
  <c r="R20" i="3"/>
  <c r="Q20" i="3"/>
  <c r="P20" i="3"/>
  <c r="E20" i="3"/>
  <c r="U20" i="3" s="1"/>
  <c r="S19" i="3"/>
  <c r="R19" i="3"/>
  <c r="Q19" i="3"/>
  <c r="P19" i="3"/>
  <c r="E19" i="3"/>
  <c r="S18" i="3"/>
  <c r="R18" i="3"/>
  <c r="Q18" i="3"/>
  <c r="P18" i="3"/>
  <c r="E18" i="3"/>
  <c r="S17" i="3"/>
  <c r="R17" i="3"/>
  <c r="Q17" i="3"/>
  <c r="P17" i="3"/>
  <c r="E17" i="3"/>
  <c r="T17" i="3" s="1"/>
  <c r="V15" i="3"/>
  <c r="O15" i="3"/>
  <c r="N15" i="3"/>
  <c r="M15" i="3"/>
  <c r="L15" i="3"/>
  <c r="K15" i="3"/>
  <c r="J15" i="3"/>
  <c r="I15" i="3"/>
  <c r="H15" i="3"/>
  <c r="G15" i="3"/>
  <c r="F15" i="3"/>
  <c r="C15" i="3"/>
  <c r="E15" i="3" s="1"/>
  <c r="B15" i="3"/>
  <c r="S14" i="3"/>
  <c r="R14" i="3"/>
  <c r="Q14" i="3"/>
  <c r="P14" i="3"/>
  <c r="E14" i="3"/>
  <c r="U13" i="3"/>
  <c r="S13" i="3"/>
  <c r="R13" i="3"/>
  <c r="Q13" i="3"/>
  <c r="P13" i="3"/>
  <c r="E13" i="3"/>
  <c r="T13" i="3" s="1"/>
  <c r="U12" i="3"/>
  <c r="T12" i="3"/>
  <c r="S12" i="3"/>
  <c r="R12" i="3"/>
  <c r="Q12" i="3"/>
  <c r="P12" i="3"/>
  <c r="E12" i="3"/>
  <c r="S11" i="3"/>
  <c r="R11" i="3"/>
  <c r="Q11" i="3"/>
  <c r="P11" i="3"/>
  <c r="E11" i="3"/>
  <c r="T11" i="3" s="1"/>
  <c r="S10" i="3"/>
  <c r="R10" i="3"/>
  <c r="Q10" i="3"/>
  <c r="P10" i="3"/>
  <c r="E10" i="3"/>
  <c r="T10" i="3" s="1"/>
  <c r="S9" i="3"/>
  <c r="R9" i="3"/>
  <c r="Q9" i="3"/>
  <c r="P9" i="3"/>
  <c r="E9" i="3"/>
  <c r="U9" i="3" s="1"/>
  <c r="T94" i="2"/>
  <c r="S94" i="2"/>
  <c r="R94" i="2"/>
  <c r="Q94" i="2"/>
  <c r="P94" i="2"/>
  <c r="E94" i="2"/>
  <c r="U94" i="2" s="1"/>
  <c r="S93" i="2"/>
  <c r="R93" i="2"/>
  <c r="Q93" i="2"/>
  <c r="P93" i="2"/>
  <c r="E93" i="2"/>
  <c r="S92" i="2"/>
  <c r="R92" i="2"/>
  <c r="Q92" i="2"/>
  <c r="P92" i="2"/>
  <c r="E92" i="2"/>
  <c r="U91" i="2"/>
  <c r="S91" i="2"/>
  <c r="R91" i="2"/>
  <c r="Q91" i="2"/>
  <c r="P91" i="2"/>
  <c r="E91" i="2"/>
  <c r="T91" i="2" s="1"/>
  <c r="S90" i="2"/>
  <c r="R90" i="2"/>
  <c r="Q90" i="2"/>
  <c r="P90" i="2"/>
  <c r="E90" i="2"/>
  <c r="U90" i="2" s="1"/>
  <c r="S89" i="2"/>
  <c r="R89" i="2"/>
  <c r="Q89" i="2"/>
  <c r="P89" i="2"/>
  <c r="E89" i="2"/>
  <c r="T89" i="2" s="1"/>
  <c r="S88" i="2"/>
  <c r="R88" i="2"/>
  <c r="Q88" i="2"/>
  <c r="P88" i="2"/>
  <c r="E88" i="2"/>
  <c r="U87" i="2"/>
  <c r="S87" i="2"/>
  <c r="R87" i="2"/>
  <c r="Q87" i="2"/>
  <c r="P87" i="2"/>
  <c r="E87" i="2"/>
  <c r="T87" i="2" s="1"/>
  <c r="V73" i="2"/>
  <c r="O73" i="2"/>
  <c r="N73" i="2"/>
  <c r="M73" i="2"/>
  <c r="L73" i="2"/>
  <c r="K73" i="2"/>
  <c r="J73" i="2"/>
  <c r="I73" i="2"/>
  <c r="H73" i="2"/>
  <c r="G73" i="2"/>
  <c r="F73" i="2"/>
  <c r="C73" i="2"/>
  <c r="B73" i="2"/>
  <c r="V72" i="2"/>
  <c r="R72" i="2"/>
  <c r="O72" i="2"/>
  <c r="N72" i="2"/>
  <c r="M72" i="2"/>
  <c r="S72" i="2" s="1"/>
  <c r="L72" i="2"/>
  <c r="K72" i="2"/>
  <c r="J72" i="2"/>
  <c r="I72" i="2"/>
  <c r="H72" i="2"/>
  <c r="P72" i="2" s="1"/>
  <c r="G72" i="2"/>
  <c r="F72" i="2"/>
  <c r="E72" i="2"/>
  <c r="C72" i="2"/>
  <c r="B72" i="2"/>
  <c r="V71" i="2"/>
  <c r="O71" i="2"/>
  <c r="N71" i="2"/>
  <c r="M71" i="2"/>
  <c r="S71" i="2" s="1"/>
  <c r="L71" i="2"/>
  <c r="R71" i="2" s="1"/>
  <c r="K71" i="2"/>
  <c r="J71" i="2"/>
  <c r="I71" i="2"/>
  <c r="H71" i="2"/>
  <c r="G71" i="2"/>
  <c r="F71" i="2"/>
  <c r="C71" i="2"/>
  <c r="B71" i="2"/>
  <c r="E71" i="2" s="1"/>
  <c r="S70" i="2"/>
  <c r="R70" i="2"/>
  <c r="Q70" i="2"/>
  <c r="P70" i="2"/>
  <c r="E70" i="2"/>
  <c r="S69" i="2"/>
  <c r="R69" i="2"/>
  <c r="Q69" i="2"/>
  <c r="P69" i="2"/>
  <c r="E69" i="2"/>
  <c r="V67" i="2"/>
  <c r="O67" i="2"/>
  <c r="N67" i="2"/>
  <c r="M67" i="2"/>
  <c r="L67" i="2"/>
  <c r="K67" i="2"/>
  <c r="J67" i="2"/>
  <c r="I67" i="2"/>
  <c r="H67" i="2"/>
  <c r="G67" i="2"/>
  <c r="F67" i="2"/>
  <c r="C67" i="2"/>
  <c r="B67" i="2"/>
  <c r="E67" i="2" s="1"/>
  <c r="V66" i="2"/>
  <c r="O66" i="2"/>
  <c r="N66" i="2"/>
  <c r="M66" i="2"/>
  <c r="S66" i="2" s="1"/>
  <c r="L66" i="2"/>
  <c r="R66" i="2" s="1"/>
  <c r="K66" i="2"/>
  <c r="J66" i="2"/>
  <c r="I66" i="2"/>
  <c r="Q66" i="2" s="1"/>
  <c r="H66" i="2"/>
  <c r="G66" i="2"/>
  <c r="F66" i="2"/>
  <c r="C66" i="2"/>
  <c r="E66" i="2" s="1"/>
  <c r="B66" i="2"/>
  <c r="S65" i="2"/>
  <c r="R65" i="2"/>
  <c r="Q65" i="2"/>
  <c r="P65" i="2"/>
  <c r="E65" i="2"/>
  <c r="U65" i="2" s="1"/>
  <c r="S64" i="2"/>
  <c r="R64" i="2"/>
  <c r="Q64" i="2"/>
  <c r="P64" i="2"/>
  <c r="E64" i="2"/>
  <c r="S63" i="2"/>
  <c r="R63" i="2"/>
  <c r="Q63" i="2"/>
  <c r="P63" i="2"/>
  <c r="E63" i="2"/>
  <c r="S62" i="2"/>
  <c r="R62" i="2"/>
  <c r="Q62" i="2"/>
  <c r="P62" i="2"/>
  <c r="E62" i="2"/>
  <c r="T62" i="2" s="1"/>
  <c r="T61" i="2"/>
  <c r="S61" i="2"/>
  <c r="R61" i="2"/>
  <c r="Q61" i="2"/>
  <c r="P61" i="2"/>
  <c r="E61" i="2"/>
  <c r="U61" i="2" s="1"/>
  <c r="V59" i="2"/>
  <c r="O59" i="2"/>
  <c r="N59" i="2"/>
  <c r="M59" i="2"/>
  <c r="S59" i="2" s="1"/>
  <c r="L59" i="2"/>
  <c r="R59" i="2" s="1"/>
  <c r="K59" i="2"/>
  <c r="J59" i="2"/>
  <c r="I59" i="2"/>
  <c r="H59" i="2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U56" i="2"/>
  <c r="S56" i="2"/>
  <c r="R56" i="2"/>
  <c r="Q56" i="2"/>
  <c r="P56" i="2"/>
  <c r="E56" i="2"/>
  <c r="T56" i="2" s="1"/>
  <c r="T55" i="2"/>
  <c r="S55" i="2"/>
  <c r="R55" i="2"/>
  <c r="Q55" i="2"/>
  <c r="P55" i="2"/>
  <c r="E55" i="2"/>
  <c r="U55" i="2" s="1"/>
  <c r="V53" i="2"/>
  <c r="O53" i="2"/>
  <c r="S53" i="2" s="1"/>
  <c r="N53" i="2"/>
  <c r="R53" i="2" s="1"/>
  <c r="M53" i="2"/>
  <c r="L53" i="2"/>
  <c r="K53" i="2"/>
  <c r="J53" i="2"/>
  <c r="I53" i="2"/>
  <c r="H53" i="2"/>
  <c r="G53" i="2"/>
  <c r="F53" i="2"/>
  <c r="C53" i="2"/>
  <c r="B53" i="2"/>
  <c r="S52" i="2"/>
  <c r="R52" i="2"/>
  <c r="Q52" i="2"/>
  <c r="P52" i="2"/>
  <c r="E52" i="2"/>
  <c r="U52" i="2" s="1"/>
  <c r="S51" i="2"/>
  <c r="R51" i="2"/>
  <c r="Q51" i="2"/>
  <c r="P51" i="2"/>
  <c r="T51" i="2" s="1"/>
  <c r="E51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S46" i="2"/>
  <c r="R46" i="2"/>
  <c r="Q46" i="2"/>
  <c r="P46" i="2"/>
  <c r="E46" i="2"/>
  <c r="T46" i="2" s="1"/>
  <c r="U45" i="2"/>
  <c r="T45" i="2"/>
  <c r="S45" i="2"/>
  <c r="R45" i="2"/>
  <c r="Q45" i="2"/>
  <c r="P45" i="2"/>
  <c r="E45" i="2"/>
  <c r="U44" i="2"/>
  <c r="T44" i="2"/>
  <c r="S44" i="2"/>
  <c r="R44" i="2"/>
  <c r="Q44" i="2"/>
  <c r="P44" i="2"/>
  <c r="E44" i="2"/>
  <c r="S43" i="2"/>
  <c r="R43" i="2"/>
  <c r="Q43" i="2"/>
  <c r="P43" i="2"/>
  <c r="E43" i="2"/>
  <c r="U43" i="2" s="1"/>
  <c r="S42" i="2"/>
  <c r="R42" i="2"/>
  <c r="Q42" i="2"/>
  <c r="P42" i="2"/>
  <c r="E42" i="2"/>
  <c r="T42" i="2" s="1"/>
  <c r="V40" i="2"/>
  <c r="O40" i="2"/>
  <c r="N40" i="2"/>
  <c r="M40" i="2"/>
  <c r="L40" i="2"/>
  <c r="R40" i="2" s="1"/>
  <c r="K40" i="2"/>
  <c r="J40" i="2"/>
  <c r="I40" i="2"/>
  <c r="H40" i="2"/>
  <c r="G40" i="2"/>
  <c r="F40" i="2"/>
  <c r="C40" i="2"/>
  <c r="B40" i="2"/>
  <c r="E40" i="2" s="1"/>
  <c r="S39" i="2"/>
  <c r="R39" i="2"/>
  <c r="Q39" i="2"/>
  <c r="P39" i="2"/>
  <c r="E39" i="2"/>
  <c r="U39" i="2" s="1"/>
  <c r="U38" i="2"/>
  <c r="S38" i="2"/>
  <c r="R38" i="2"/>
  <c r="Q38" i="2"/>
  <c r="P38" i="2"/>
  <c r="E38" i="2"/>
  <c r="T38" i="2" s="1"/>
  <c r="S37" i="2"/>
  <c r="R37" i="2"/>
  <c r="Q37" i="2"/>
  <c r="P37" i="2"/>
  <c r="E37" i="2"/>
  <c r="U37" i="2" s="1"/>
  <c r="U36" i="2"/>
  <c r="S36" i="2"/>
  <c r="R36" i="2"/>
  <c r="Q36" i="2"/>
  <c r="P36" i="2"/>
  <c r="E36" i="2"/>
  <c r="S35" i="2"/>
  <c r="R35" i="2"/>
  <c r="Q35" i="2"/>
  <c r="P35" i="2"/>
  <c r="E35" i="2"/>
  <c r="V33" i="2"/>
  <c r="O33" i="2"/>
  <c r="N33" i="2"/>
  <c r="M33" i="2"/>
  <c r="L33" i="2"/>
  <c r="R33" i="2" s="1"/>
  <c r="K33" i="2"/>
  <c r="J33" i="2"/>
  <c r="I33" i="2"/>
  <c r="H33" i="2"/>
  <c r="P33" i="2" s="1"/>
  <c r="G33" i="2"/>
  <c r="F33" i="2"/>
  <c r="C33" i="2"/>
  <c r="B33" i="2"/>
  <c r="S32" i="2"/>
  <c r="R32" i="2"/>
  <c r="Q32" i="2"/>
  <c r="P32" i="2"/>
  <c r="E32" i="2"/>
  <c r="V30" i="2"/>
  <c r="O30" i="2"/>
  <c r="N30" i="2"/>
  <c r="M30" i="2"/>
  <c r="S30" i="2" s="1"/>
  <c r="L30" i="2"/>
  <c r="R30" i="2" s="1"/>
  <c r="K30" i="2"/>
  <c r="J30" i="2"/>
  <c r="I30" i="2"/>
  <c r="Q30" i="2" s="1"/>
  <c r="H30" i="2"/>
  <c r="G30" i="2"/>
  <c r="F30" i="2"/>
  <c r="E30" i="2"/>
  <c r="C30" i="2"/>
  <c r="B30" i="2"/>
  <c r="S29" i="2"/>
  <c r="R29" i="2"/>
  <c r="Q29" i="2"/>
  <c r="P29" i="2"/>
  <c r="E29" i="2"/>
  <c r="U29" i="2" s="1"/>
  <c r="S28" i="2"/>
  <c r="R28" i="2"/>
  <c r="Q28" i="2"/>
  <c r="P28" i="2"/>
  <c r="E28" i="2"/>
  <c r="T28" i="2" s="1"/>
  <c r="S27" i="2"/>
  <c r="R27" i="2"/>
  <c r="Q27" i="2"/>
  <c r="P27" i="2"/>
  <c r="E27" i="2"/>
  <c r="U27" i="2" s="1"/>
  <c r="U26" i="2"/>
  <c r="S26" i="2"/>
  <c r="R26" i="2"/>
  <c r="Q26" i="2"/>
  <c r="P26" i="2"/>
  <c r="E26" i="2"/>
  <c r="T26" i="2" s="1"/>
  <c r="V24" i="2"/>
  <c r="O24" i="2"/>
  <c r="N24" i="2"/>
  <c r="M24" i="2"/>
  <c r="S24" i="2" s="1"/>
  <c r="L24" i="2"/>
  <c r="R24" i="2" s="1"/>
  <c r="K24" i="2"/>
  <c r="J24" i="2"/>
  <c r="I24" i="2"/>
  <c r="H24" i="2"/>
  <c r="G24" i="2"/>
  <c r="F24" i="2"/>
  <c r="C24" i="2"/>
  <c r="B24" i="2"/>
  <c r="E24" i="2" s="1"/>
  <c r="S23" i="2"/>
  <c r="R23" i="2"/>
  <c r="Q23" i="2"/>
  <c r="P23" i="2"/>
  <c r="E23" i="2"/>
  <c r="U23" i="2" s="1"/>
  <c r="U22" i="2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S20" i="2"/>
  <c r="R20" i="2"/>
  <c r="Q20" i="2"/>
  <c r="P20" i="2"/>
  <c r="E20" i="2"/>
  <c r="U20" i="2" s="1"/>
  <c r="U19" i="2"/>
  <c r="T19" i="2"/>
  <c r="S19" i="2"/>
  <c r="R19" i="2"/>
  <c r="Q19" i="2"/>
  <c r="P19" i="2"/>
  <c r="E19" i="2"/>
  <c r="S18" i="2"/>
  <c r="R18" i="2"/>
  <c r="Q18" i="2"/>
  <c r="P18" i="2"/>
  <c r="E18" i="2"/>
  <c r="T18" i="2" s="1"/>
  <c r="S17" i="2"/>
  <c r="R17" i="2"/>
  <c r="Q17" i="2"/>
  <c r="P17" i="2"/>
  <c r="E17" i="2"/>
  <c r="U17" i="2" s="1"/>
  <c r="V15" i="2"/>
  <c r="O15" i="2"/>
  <c r="N15" i="2"/>
  <c r="M15" i="2"/>
  <c r="L15" i="2"/>
  <c r="R15" i="2" s="1"/>
  <c r="K15" i="2"/>
  <c r="J15" i="2"/>
  <c r="I15" i="2"/>
  <c r="H15" i="2"/>
  <c r="G15" i="2"/>
  <c r="F15" i="2"/>
  <c r="C15" i="2"/>
  <c r="B15" i="2"/>
  <c r="S14" i="2"/>
  <c r="R14" i="2"/>
  <c r="Q14" i="2"/>
  <c r="P14" i="2"/>
  <c r="E14" i="2"/>
  <c r="T14" i="2" s="1"/>
  <c r="T13" i="2"/>
  <c r="S13" i="2"/>
  <c r="R13" i="2"/>
  <c r="Q13" i="2"/>
  <c r="P13" i="2"/>
  <c r="E13" i="2"/>
  <c r="U13" i="2" s="1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S9" i="2"/>
  <c r="R9" i="2"/>
  <c r="Q9" i="2"/>
  <c r="P9" i="2"/>
  <c r="E9" i="2"/>
  <c r="U9" i="2" s="1"/>
  <c r="S94" i="1"/>
  <c r="R94" i="1"/>
  <c r="Q94" i="1"/>
  <c r="P94" i="1"/>
  <c r="E94" i="1"/>
  <c r="U94" i="1" s="1"/>
  <c r="U93" i="1"/>
  <c r="S93" i="1"/>
  <c r="R93" i="1"/>
  <c r="Q93" i="1"/>
  <c r="P93" i="1"/>
  <c r="E93" i="1"/>
  <c r="T93" i="1" s="1"/>
  <c r="S92" i="1"/>
  <c r="R92" i="1"/>
  <c r="Q92" i="1"/>
  <c r="P92" i="1"/>
  <c r="E92" i="1"/>
  <c r="T92" i="1" s="1"/>
  <c r="T91" i="1"/>
  <c r="S91" i="1"/>
  <c r="R91" i="1"/>
  <c r="Q91" i="1"/>
  <c r="P91" i="1"/>
  <c r="E91" i="1"/>
  <c r="U91" i="1" s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S88" i="1"/>
  <c r="R88" i="1"/>
  <c r="Q88" i="1"/>
  <c r="P88" i="1"/>
  <c r="E88" i="1"/>
  <c r="T88" i="1" s="1"/>
  <c r="U87" i="1"/>
  <c r="T87" i="1"/>
  <c r="S87" i="1"/>
  <c r="R87" i="1"/>
  <c r="Q87" i="1"/>
  <c r="P87" i="1"/>
  <c r="E87" i="1"/>
  <c r="W73" i="1"/>
  <c r="V73" i="1"/>
  <c r="O73" i="1"/>
  <c r="N73" i="1"/>
  <c r="M73" i="1"/>
  <c r="S73" i="1" s="1"/>
  <c r="L73" i="1"/>
  <c r="K73" i="1"/>
  <c r="J73" i="1"/>
  <c r="I73" i="1"/>
  <c r="H73" i="1"/>
  <c r="G73" i="1"/>
  <c r="F73" i="1"/>
  <c r="C73" i="1"/>
  <c r="B73" i="1"/>
  <c r="E73" i="1" s="1"/>
  <c r="V72" i="1"/>
  <c r="O72" i="1"/>
  <c r="N72" i="1"/>
  <c r="M72" i="1"/>
  <c r="S72" i="1" s="1"/>
  <c r="L72" i="1"/>
  <c r="K72" i="1"/>
  <c r="J72" i="1"/>
  <c r="I72" i="1"/>
  <c r="H72" i="1"/>
  <c r="G72" i="1"/>
  <c r="F72" i="1"/>
  <c r="C72" i="1"/>
  <c r="B72" i="1"/>
  <c r="V71" i="1"/>
  <c r="O71" i="1"/>
  <c r="N71" i="1"/>
  <c r="M71" i="1"/>
  <c r="S71" i="1" s="1"/>
  <c r="L71" i="1"/>
  <c r="R71" i="1" s="1"/>
  <c r="K71" i="1"/>
  <c r="J71" i="1"/>
  <c r="I71" i="1"/>
  <c r="H71" i="1"/>
  <c r="P71" i="1" s="1"/>
  <c r="G71" i="1"/>
  <c r="F71" i="1"/>
  <c r="C71" i="1"/>
  <c r="E71" i="1" s="1"/>
  <c r="B71" i="1"/>
  <c r="S70" i="1"/>
  <c r="R70" i="1"/>
  <c r="Q70" i="1"/>
  <c r="P70" i="1"/>
  <c r="E70" i="1"/>
  <c r="U70" i="1" s="1"/>
  <c r="S69" i="1"/>
  <c r="R69" i="1"/>
  <c r="Q69" i="1"/>
  <c r="P69" i="1"/>
  <c r="E69" i="1"/>
  <c r="U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V66" i="1"/>
  <c r="O66" i="1"/>
  <c r="N66" i="1"/>
  <c r="M66" i="1"/>
  <c r="S66" i="1" s="1"/>
  <c r="L66" i="1"/>
  <c r="R66" i="1" s="1"/>
  <c r="K66" i="1"/>
  <c r="J66" i="1"/>
  <c r="I66" i="1"/>
  <c r="H66" i="1"/>
  <c r="G66" i="1"/>
  <c r="F66" i="1"/>
  <c r="C66" i="1"/>
  <c r="B66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U61" i="1"/>
  <c r="S61" i="1"/>
  <c r="R61" i="1"/>
  <c r="Q61" i="1"/>
  <c r="P61" i="1"/>
  <c r="E61" i="1"/>
  <c r="T61" i="1" s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U55" i="1"/>
  <c r="S55" i="1"/>
  <c r="R55" i="1"/>
  <c r="Q55" i="1"/>
  <c r="P55" i="1"/>
  <c r="E55" i="1"/>
  <c r="T55" i="1" s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E53" i="1" s="1"/>
  <c r="S52" i="1"/>
  <c r="R52" i="1"/>
  <c r="Q52" i="1"/>
  <c r="P52" i="1"/>
  <c r="T52" i="1" s="1"/>
  <c r="E52" i="1"/>
  <c r="S51" i="1"/>
  <c r="R51" i="1"/>
  <c r="Q51" i="1"/>
  <c r="P51" i="1"/>
  <c r="E51" i="1"/>
  <c r="T51" i="1" s="1"/>
  <c r="U50" i="1"/>
  <c r="T50" i="1"/>
  <c r="S50" i="1"/>
  <c r="R50" i="1"/>
  <c r="Q50" i="1"/>
  <c r="P50" i="1"/>
  <c r="E50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U47" i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T44" i="1" s="1"/>
  <c r="S43" i="1"/>
  <c r="R43" i="1"/>
  <c r="Q43" i="1"/>
  <c r="P43" i="1"/>
  <c r="E43" i="1"/>
  <c r="S42" i="1"/>
  <c r="R42" i="1"/>
  <c r="Q42" i="1"/>
  <c r="P42" i="1"/>
  <c r="E42" i="1"/>
  <c r="U42" i="1" s="1"/>
  <c r="W40" i="1"/>
  <c r="V40" i="1"/>
  <c r="O40" i="1"/>
  <c r="N40" i="1"/>
  <c r="M40" i="1"/>
  <c r="S40" i="1" s="1"/>
  <c r="L40" i="1"/>
  <c r="R40" i="1" s="1"/>
  <c r="K40" i="1"/>
  <c r="J40" i="1"/>
  <c r="I40" i="1"/>
  <c r="H40" i="1"/>
  <c r="G40" i="1"/>
  <c r="F40" i="1"/>
  <c r="C40" i="1"/>
  <c r="E40" i="1" s="1"/>
  <c r="B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P35" i="1"/>
  <c r="E35" i="1"/>
  <c r="V33" i="1"/>
  <c r="O33" i="1"/>
  <c r="N33" i="1"/>
  <c r="M33" i="1"/>
  <c r="L33" i="1"/>
  <c r="K33" i="1"/>
  <c r="J33" i="1"/>
  <c r="I33" i="1"/>
  <c r="H33" i="1"/>
  <c r="G33" i="1"/>
  <c r="F33" i="1"/>
  <c r="C33" i="1"/>
  <c r="B33" i="1"/>
  <c r="E33" i="1" s="1"/>
  <c r="S32" i="1"/>
  <c r="R32" i="1"/>
  <c r="Q32" i="1"/>
  <c r="P32" i="1"/>
  <c r="E32" i="1"/>
  <c r="U32" i="1" s="1"/>
  <c r="V30" i="1"/>
  <c r="O30" i="1"/>
  <c r="N30" i="1"/>
  <c r="M30" i="1"/>
  <c r="L30" i="1"/>
  <c r="K30" i="1"/>
  <c r="Q30" i="1" s="1"/>
  <c r="J30" i="1"/>
  <c r="I30" i="1"/>
  <c r="H30" i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P28" i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S24" i="1"/>
  <c r="O24" i="1"/>
  <c r="N24" i="1"/>
  <c r="M24" i="1"/>
  <c r="L24" i="1"/>
  <c r="R24" i="1" s="1"/>
  <c r="K24" i="1"/>
  <c r="J24" i="1"/>
  <c r="I24" i="1"/>
  <c r="Q24" i="1" s="1"/>
  <c r="H24" i="1"/>
  <c r="P24" i="1" s="1"/>
  <c r="G24" i="1"/>
  <c r="F24" i="1"/>
  <c r="C24" i="1"/>
  <c r="B24" i="1"/>
  <c r="E24" i="1" s="1"/>
  <c r="S23" i="1"/>
  <c r="R23" i="1"/>
  <c r="Q23" i="1"/>
  <c r="P23" i="1"/>
  <c r="E23" i="1"/>
  <c r="U23" i="1" s="1"/>
  <c r="S22" i="1"/>
  <c r="R22" i="1"/>
  <c r="Q22" i="1"/>
  <c r="P22" i="1"/>
  <c r="E22" i="1"/>
  <c r="U22" i="1" s="1"/>
  <c r="S21" i="1"/>
  <c r="R21" i="1"/>
  <c r="Q21" i="1"/>
  <c r="P21" i="1"/>
  <c r="E21" i="1"/>
  <c r="S20" i="1"/>
  <c r="R20" i="1"/>
  <c r="Q20" i="1"/>
  <c r="P20" i="1"/>
  <c r="E20" i="1"/>
  <c r="T20" i="1" s="1"/>
  <c r="U19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S17" i="1"/>
  <c r="R17" i="1"/>
  <c r="Q17" i="1"/>
  <c r="P17" i="1"/>
  <c r="E17" i="1"/>
  <c r="T17" i="1" s="1"/>
  <c r="V15" i="1"/>
  <c r="O15" i="1"/>
  <c r="N15" i="1"/>
  <c r="M15" i="1"/>
  <c r="L15" i="1"/>
  <c r="K15" i="1"/>
  <c r="J15" i="1"/>
  <c r="I15" i="1"/>
  <c r="H15" i="1"/>
  <c r="G15" i="1"/>
  <c r="F15" i="1"/>
  <c r="C15" i="1"/>
  <c r="B15" i="1"/>
  <c r="S14" i="1"/>
  <c r="R14" i="1"/>
  <c r="Q14" i="1"/>
  <c r="P14" i="1"/>
  <c r="T14" i="1" s="1"/>
  <c r="E14" i="1"/>
  <c r="S13" i="1"/>
  <c r="R13" i="1"/>
  <c r="Q13" i="1"/>
  <c r="P13" i="1"/>
  <c r="E13" i="1"/>
  <c r="T13" i="1" s="1"/>
  <c r="U12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S9" i="1"/>
  <c r="R9" i="1"/>
  <c r="Q9" i="1"/>
  <c r="P9" i="1"/>
  <c r="E9" i="1"/>
  <c r="U9" i="1" s="1"/>
  <c r="T70" i="4" l="1"/>
  <c r="U70" i="4"/>
  <c r="U58" i="13"/>
  <c r="T58" i="13"/>
  <c r="T10" i="14"/>
  <c r="U10" i="14"/>
  <c r="T46" i="1"/>
  <c r="T9" i="2"/>
  <c r="T29" i="2"/>
  <c r="T43" i="2"/>
  <c r="U26" i="3"/>
  <c r="T26" i="3"/>
  <c r="T46" i="3"/>
  <c r="U52" i="6"/>
  <c r="T52" i="6"/>
  <c r="U58" i="7"/>
  <c r="T58" i="7"/>
  <c r="U14" i="8"/>
  <c r="T14" i="8"/>
  <c r="T49" i="10"/>
  <c r="U49" i="10"/>
  <c r="U65" i="17"/>
  <c r="T65" i="17"/>
  <c r="S15" i="1"/>
  <c r="R30" i="1"/>
  <c r="P33" i="1"/>
  <c r="T37" i="1"/>
  <c r="T45" i="1"/>
  <c r="T57" i="1"/>
  <c r="T62" i="1"/>
  <c r="T70" i="1"/>
  <c r="T94" i="1"/>
  <c r="P15" i="2"/>
  <c r="U32" i="2"/>
  <c r="Q33" i="2"/>
  <c r="T35" i="2"/>
  <c r="T37" i="2"/>
  <c r="S40" i="2"/>
  <c r="U44" i="3"/>
  <c r="T44" i="3"/>
  <c r="T65" i="3"/>
  <c r="U65" i="3"/>
  <c r="U65" i="4"/>
  <c r="T65" i="4"/>
  <c r="U39" i="5"/>
  <c r="T39" i="5"/>
  <c r="E66" i="5"/>
  <c r="T35" i="7"/>
  <c r="P67" i="7"/>
  <c r="U44" i="12"/>
  <c r="T44" i="12"/>
  <c r="U23" i="13"/>
  <c r="T23" i="13"/>
  <c r="U28" i="16"/>
  <c r="T28" i="16"/>
  <c r="U91" i="16"/>
  <c r="T91" i="16"/>
  <c r="T62" i="17"/>
  <c r="U62" i="17"/>
  <c r="U44" i="5"/>
  <c r="T44" i="5"/>
  <c r="U70" i="12"/>
  <c r="T70" i="12"/>
  <c r="T17" i="2"/>
  <c r="T62" i="5"/>
  <c r="U21" i="6"/>
  <c r="U27" i="13"/>
  <c r="T27" i="13"/>
  <c r="U70" i="20"/>
  <c r="T70" i="20"/>
  <c r="T104" i="19"/>
  <c r="U104" i="19"/>
  <c r="T111" i="15"/>
  <c r="U111" i="15"/>
  <c r="P15" i="1"/>
  <c r="U21" i="1"/>
  <c r="S30" i="1"/>
  <c r="Q33" i="1"/>
  <c r="U35" i="1"/>
  <c r="P66" i="1"/>
  <c r="P72" i="1"/>
  <c r="T10" i="2"/>
  <c r="Q24" i="2"/>
  <c r="U28" i="2"/>
  <c r="U88" i="2"/>
  <c r="T88" i="2"/>
  <c r="T21" i="3"/>
  <c r="U21" i="3"/>
  <c r="U93" i="3"/>
  <c r="T93" i="3"/>
  <c r="U63" i="4"/>
  <c r="E73" i="5"/>
  <c r="U89" i="5"/>
  <c r="T89" i="5"/>
  <c r="T45" i="6"/>
  <c r="U45" i="6"/>
  <c r="U64" i="9"/>
  <c r="T64" i="9"/>
  <c r="U92" i="10"/>
  <c r="T92" i="10"/>
  <c r="T27" i="12"/>
  <c r="U23" i="16"/>
  <c r="T23" i="16"/>
  <c r="U26" i="16"/>
  <c r="T32" i="4"/>
  <c r="U32" i="4"/>
  <c r="P66" i="2"/>
  <c r="T12" i="7"/>
  <c r="U12" i="7"/>
  <c r="U26" i="13"/>
  <c r="T26" i="13"/>
  <c r="U9" i="15"/>
  <c r="T9" i="15"/>
  <c r="T51" i="18"/>
  <c r="U51" i="18"/>
  <c r="U89" i="19"/>
  <c r="T89" i="19"/>
  <c r="T45" i="20"/>
  <c r="U45" i="20"/>
  <c r="T65" i="20"/>
  <c r="U65" i="20"/>
  <c r="U52" i="9"/>
  <c r="T52" i="9"/>
  <c r="U62" i="13"/>
  <c r="T62" i="13"/>
  <c r="Q15" i="1"/>
  <c r="Q72" i="1"/>
  <c r="P59" i="2"/>
  <c r="P24" i="4"/>
  <c r="P66" i="4"/>
  <c r="Q40" i="5"/>
  <c r="U62" i="6"/>
  <c r="T62" i="6"/>
  <c r="Q30" i="7"/>
  <c r="U90" i="7"/>
  <c r="T90" i="7"/>
  <c r="U14" i="14"/>
  <c r="T14" i="14"/>
  <c r="U18" i="14"/>
  <c r="T18" i="14"/>
  <c r="T22" i="1"/>
  <c r="Q40" i="1"/>
  <c r="T11" i="2"/>
  <c r="U14" i="6"/>
  <c r="T14" i="6"/>
  <c r="U91" i="6"/>
  <c r="T91" i="6"/>
  <c r="T42" i="8"/>
  <c r="U42" i="8"/>
  <c r="T55" i="8"/>
  <c r="U55" i="8"/>
  <c r="T29" i="10"/>
  <c r="U29" i="10"/>
  <c r="T65" i="10"/>
  <c r="U65" i="10"/>
  <c r="T90" i="11"/>
  <c r="U90" i="11"/>
  <c r="T93" i="11"/>
  <c r="U93" i="11"/>
  <c r="Q73" i="12"/>
  <c r="U73" i="12" s="1"/>
  <c r="U87" i="12"/>
  <c r="T87" i="12"/>
  <c r="U87" i="14"/>
  <c r="T87" i="14"/>
  <c r="U21" i="15"/>
  <c r="U29" i="15"/>
  <c r="T29" i="15"/>
  <c r="T19" i="8"/>
  <c r="U19" i="8"/>
  <c r="T55" i="13"/>
  <c r="U55" i="13"/>
  <c r="P40" i="1"/>
  <c r="Q66" i="1"/>
  <c r="T51" i="5"/>
  <c r="U51" i="5"/>
  <c r="Q33" i="7"/>
  <c r="U33" i="7" s="1"/>
  <c r="T58" i="8"/>
  <c r="U58" i="8"/>
  <c r="U57" i="9"/>
  <c r="T57" i="9"/>
  <c r="T11" i="1"/>
  <c r="T27" i="1"/>
  <c r="T65" i="1"/>
  <c r="P40" i="2"/>
  <c r="T40" i="2" s="1"/>
  <c r="T49" i="2"/>
  <c r="U87" i="4"/>
  <c r="T87" i="4"/>
  <c r="P24" i="5"/>
  <c r="P30" i="8"/>
  <c r="T45" i="8"/>
  <c r="U45" i="8"/>
  <c r="T45" i="10"/>
  <c r="U45" i="10"/>
  <c r="T18" i="1"/>
  <c r="P30" i="1"/>
  <c r="R33" i="1"/>
  <c r="S53" i="1"/>
  <c r="T64" i="1"/>
  <c r="U88" i="1"/>
  <c r="E33" i="2"/>
  <c r="U33" i="2" s="1"/>
  <c r="S33" i="2"/>
  <c r="T39" i="2"/>
  <c r="Q40" i="2"/>
  <c r="U47" i="2"/>
  <c r="T47" i="2"/>
  <c r="U29" i="3"/>
  <c r="U89" i="3"/>
  <c r="T89" i="3"/>
  <c r="U11" i="6"/>
  <c r="T11" i="6"/>
  <c r="U38" i="6"/>
  <c r="T38" i="6"/>
  <c r="U70" i="7"/>
  <c r="T87" i="7"/>
  <c r="U91" i="8"/>
  <c r="T91" i="8"/>
  <c r="U94" i="8"/>
  <c r="T94" i="8"/>
  <c r="T21" i="10"/>
  <c r="U21" i="10"/>
  <c r="U26" i="11"/>
  <c r="T26" i="11"/>
  <c r="T51" i="11"/>
  <c r="U51" i="11"/>
  <c r="U20" i="14"/>
  <c r="T20" i="14"/>
  <c r="U26" i="7"/>
  <c r="T26" i="7"/>
  <c r="T37" i="3"/>
  <c r="U37" i="3"/>
  <c r="Q66" i="3"/>
  <c r="T55" i="5"/>
  <c r="U55" i="5"/>
  <c r="P71" i="5"/>
  <c r="T61" i="9"/>
  <c r="U61" i="9"/>
  <c r="Q71" i="1"/>
  <c r="T91" i="3"/>
  <c r="U37" i="4"/>
  <c r="T37" i="4"/>
  <c r="T56" i="6"/>
  <c r="T10" i="1"/>
  <c r="E15" i="1"/>
  <c r="U20" i="1"/>
  <c r="U28" i="1"/>
  <c r="S33" i="1"/>
  <c r="E66" i="1"/>
  <c r="S67" i="1"/>
  <c r="E72" i="1"/>
  <c r="E15" i="2"/>
  <c r="U48" i="3"/>
  <c r="T48" i="3"/>
  <c r="U49" i="4"/>
  <c r="T49" i="4"/>
  <c r="Q15" i="6"/>
  <c r="U15" i="6" s="1"/>
  <c r="T88" i="6"/>
  <c r="U46" i="7"/>
  <c r="T46" i="7"/>
  <c r="R15" i="8"/>
  <c r="U23" i="8"/>
  <c r="T23" i="8"/>
  <c r="T37" i="8"/>
  <c r="U37" i="8"/>
  <c r="U56" i="9"/>
  <c r="T56" i="9"/>
  <c r="U20" i="11"/>
  <c r="T9" i="12"/>
  <c r="U9" i="12"/>
  <c r="U63" i="12"/>
  <c r="T63" i="12"/>
  <c r="U89" i="12"/>
  <c r="T89" i="12"/>
  <c r="U64" i="14"/>
  <c r="T64" i="14"/>
  <c r="U51" i="2"/>
  <c r="T65" i="2"/>
  <c r="T90" i="2"/>
  <c r="U10" i="3"/>
  <c r="T32" i="3"/>
  <c r="E40" i="3"/>
  <c r="S40" i="3"/>
  <c r="P71" i="3"/>
  <c r="U12" i="4"/>
  <c r="P15" i="4"/>
  <c r="U20" i="4"/>
  <c r="T23" i="4"/>
  <c r="P33" i="4"/>
  <c r="T33" i="4" s="1"/>
  <c r="R53" i="4"/>
  <c r="U56" i="4"/>
  <c r="P71" i="4"/>
  <c r="Q72" i="4"/>
  <c r="U13" i="5"/>
  <c r="T23" i="5"/>
  <c r="Q33" i="5"/>
  <c r="U37" i="5"/>
  <c r="S40" i="5"/>
  <c r="U42" i="5"/>
  <c r="R72" i="5"/>
  <c r="T20" i="6"/>
  <c r="U35" i="6"/>
  <c r="T42" i="6"/>
  <c r="T50" i="6"/>
  <c r="T55" i="6"/>
  <c r="U69" i="6"/>
  <c r="Q71" i="6"/>
  <c r="R15" i="7"/>
  <c r="T21" i="7"/>
  <c r="U29" i="7"/>
  <c r="U35" i="7"/>
  <c r="U37" i="7"/>
  <c r="T48" i="7"/>
  <c r="U52" i="7"/>
  <c r="U56" i="7"/>
  <c r="U12" i="8"/>
  <c r="T26" i="8"/>
  <c r="P33" i="8"/>
  <c r="P59" i="8"/>
  <c r="Q72" i="8"/>
  <c r="T89" i="8"/>
  <c r="U37" i="9"/>
  <c r="T37" i="9"/>
  <c r="S72" i="9"/>
  <c r="T90" i="9"/>
  <c r="T13" i="10"/>
  <c r="U13" i="10"/>
  <c r="T37" i="10"/>
  <c r="U37" i="10"/>
  <c r="R40" i="10"/>
  <c r="U38" i="11"/>
  <c r="T38" i="11"/>
  <c r="P40" i="11"/>
  <c r="R15" i="12"/>
  <c r="R40" i="12"/>
  <c r="T51" i="13"/>
  <c r="U51" i="13"/>
  <c r="U87" i="13"/>
  <c r="T87" i="13"/>
  <c r="Q15" i="14"/>
  <c r="S67" i="14"/>
  <c r="S71" i="14"/>
  <c r="P30" i="15"/>
  <c r="S33" i="15"/>
  <c r="U43" i="18"/>
  <c r="U56" i="18"/>
  <c r="T56" i="18"/>
  <c r="M113" i="11"/>
  <c r="S113" i="11" s="1"/>
  <c r="S96" i="11"/>
  <c r="U98" i="7"/>
  <c r="T98" i="7"/>
  <c r="U45" i="3"/>
  <c r="Q71" i="3"/>
  <c r="U90" i="3"/>
  <c r="Q15" i="4"/>
  <c r="T27" i="4"/>
  <c r="Q33" i="4"/>
  <c r="E73" i="4"/>
  <c r="U21" i="5"/>
  <c r="T38" i="5"/>
  <c r="P40" i="5"/>
  <c r="U87" i="5"/>
  <c r="U10" i="6"/>
  <c r="U12" i="6"/>
  <c r="P15" i="6"/>
  <c r="U28" i="6"/>
  <c r="P40" i="6"/>
  <c r="S53" i="6"/>
  <c r="P66" i="6"/>
  <c r="T87" i="6"/>
  <c r="T9" i="7"/>
  <c r="S15" i="7"/>
  <c r="E30" i="7"/>
  <c r="U38" i="7"/>
  <c r="Q40" i="7"/>
  <c r="U44" i="7"/>
  <c r="E71" i="7"/>
  <c r="Q73" i="7"/>
  <c r="U73" i="7" s="1"/>
  <c r="T94" i="7"/>
  <c r="U13" i="8"/>
  <c r="P15" i="8"/>
  <c r="P24" i="8"/>
  <c r="Q33" i="8"/>
  <c r="R40" i="8"/>
  <c r="Q71" i="8"/>
  <c r="T90" i="8"/>
  <c r="U90" i="8"/>
  <c r="P73" i="9"/>
  <c r="T9" i="10"/>
  <c r="U9" i="10"/>
  <c r="U52" i="10"/>
  <c r="T52" i="10"/>
  <c r="R53" i="10"/>
  <c r="Q66" i="10"/>
  <c r="U11" i="11"/>
  <c r="Q15" i="11"/>
  <c r="Q33" i="11"/>
  <c r="P71" i="11"/>
  <c r="T12" i="12"/>
  <c r="U12" i="12"/>
  <c r="E15" i="12"/>
  <c r="U62" i="12"/>
  <c r="T62" i="12"/>
  <c r="U88" i="12"/>
  <c r="R15" i="13"/>
  <c r="U42" i="13"/>
  <c r="T42" i="13"/>
  <c r="U13" i="14"/>
  <c r="T13" i="14"/>
  <c r="Q72" i="14"/>
  <c r="U70" i="15"/>
  <c r="T70" i="15"/>
  <c r="U13" i="16"/>
  <c r="T9" i="18"/>
  <c r="U9" i="18"/>
  <c r="T108" i="18"/>
  <c r="U108" i="18"/>
  <c r="L113" i="8"/>
  <c r="R113" i="8" s="1"/>
  <c r="R96" i="8"/>
  <c r="Q72" i="2"/>
  <c r="Q33" i="3"/>
  <c r="P40" i="3"/>
  <c r="U69" i="3"/>
  <c r="P30" i="4"/>
  <c r="T51" i="4"/>
  <c r="Q53" i="4"/>
  <c r="Q66" i="4"/>
  <c r="P30" i="5"/>
  <c r="P59" i="5"/>
  <c r="P73" i="6"/>
  <c r="P24" i="7"/>
  <c r="P33" i="7"/>
  <c r="Q72" i="7"/>
  <c r="Q30" i="8"/>
  <c r="U30" i="8" s="1"/>
  <c r="U17" i="9"/>
  <c r="T17" i="9"/>
  <c r="U45" i="9"/>
  <c r="T45" i="9"/>
  <c r="U27" i="11"/>
  <c r="T27" i="11"/>
  <c r="Q71" i="12"/>
  <c r="U37" i="13"/>
  <c r="T37" i="13"/>
  <c r="U50" i="13"/>
  <c r="T50" i="13"/>
  <c r="U70" i="13"/>
  <c r="T70" i="13"/>
  <c r="Q72" i="13"/>
  <c r="T10" i="15"/>
  <c r="U10" i="15"/>
  <c r="U11" i="20"/>
  <c r="T11" i="20"/>
  <c r="T106" i="18"/>
  <c r="U106" i="18"/>
  <c r="R15" i="3"/>
  <c r="P30" i="3"/>
  <c r="Q40" i="3"/>
  <c r="U40" i="3" s="1"/>
  <c r="R67" i="3"/>
  <c r="R71" i="3"/>
  <c r="R15" i="4"/>
  <c r="Q30" i="4"/>
  <c r="S15" i="5"/>
  <c r="E33" i="5"/>
  <c r="P72" i="5"/>
  <c r="Q30" i="6"/>
  <c r="S33" i="6"/>
  <c r="S67" i="6"/>
  <c r="E71" i="6"/>
  <c r="S71" i="6"/>
  <c r="P72" i="6"/>
  <c r="Q73" i="6"/>
  <c r="U10" i="7"/>
  <c r="P15" i="7"/>
  <c r="R40" i="7"/>
  <c r="E59" i="7"/>
  <c r="P66" i="7"/>
  <c r="P71" i="7"/>
  <c r="R73" i="7"/>
  <c r="T17" i="8"/>
  <c r="E33" i="8"/>
  <c r="U35" i="8"/>
  <c r="U43" i="8"/>
  <c r="E59" i="8"/>
  <c r="E71" i="8"/>
  <c r="P73" i="8"/>
  <c r="Q40" i="9"/>
  <c r="T42" i="9"/>
  <c r="U42" i="9"/>
  <c r="P71" i="9"/>
  <c r="Q72" i="9"/>
  <c r="P15" i="12"/>
  <c r="R67" i="12"/>
  <c r="R72" i="12"/>
  <c r="P30" i="13"/>
  <c r="U91" i="13"/>
  <c r="T91" i="13"/>
  <c r="S15" i="14"/>
  <c r="T58" i="14"/>
  <c r="U58" i="14"/>
  <c r="T62" i="14"/>
  <c r="U62" i="14"/>
  <c r="U65" i="14"/>
  <c r="T65" i="14"/>
  <c r="T49" i="17"/>
  <c r="U49" i="17"/>
  <c r="T91" i="17"/>
  <c r="U91" i="17"/>
  <c r="U94" i="17"/>
  <c r="T94" i="17"/>
  <c r="Q15" i="18"/>
  <c r="U69" i="19"/>
  <c r="T69" i="19"/>
  <c r="T61" i="20"/>
  <c r="U61" i="20"/>
  <c r="Q53" i="2"/>
  <c r="U58" i="2"/>
  <c r="S15" i="3"/>
  <c r="P24" i="3"/>
  <c r="Q30" i="3"/>
  <c r="E66" i="3"/>
  <c r="P72" i="3"/>
  <c r="S33" i="4"/>
  <c r="U36" i="4"/>
  <c r="U48" i="4"/>
  <c r="U52" i="4"/>
  <c r="S67" i="4"/>
  <c r="U50" i="5"/>
  <c r="U69" i="5"/>
  <c r="Q72" i="5"/>
  <c r="R15" i="6"/>
  <c r="T32" i="6"/>
  <c r="R33" i="6"/>
  <c r="T36" i="6"/>
  <c r="E66" i="6"/>
  <c r="Q72" i="6"/>
  <c r="Q15" i="7"/>
  <c r="U17" i="7"/>
  <c r="S40" i="7"/>
  <c r="Q66" i="7"/>
  <c r="S73" i="7"/>
  <c r="U20" i="8"/>
  <c r="U21" i="8"/>
  <c r="U38" i="8"/>
  <c r="P40" i="8"/>
  <c r="T38" i="9"/>
  <c r="U38" i="9"/>
  <c r="T62" i="9"/>
  <c r="U62" i="9"/>
  <c r="Q33" i="10"/>
  <c r="U36" i="10"/>
  <c r="U48" i="10"/>
  <c r="T48" i="10"/>
  <c r="U70" i="10"/>
  <c r="T70" i="10"/>
  <c r="P72" i="10"/>
  <c r="T94" i="10"/>
  <c r="U94" i="10"/>
  <c r="T52" i="11"/>
  <c r="U52" i="11"/>
  <c r="U94" i="11"/>
  <c r="T94" i="11"/>
  <c r="U39" i="12"/>
  <c r="U17" i="13"/>
  <c r="U46" i="13"/>
  <c r="T46" i="13"/>
  <c r="T88" i="13"/>
  <c r="U88" i="13"/>
  <c r="U38" i="14"/>
  <c r="U46" i="14"/>
  <c r="U42" i="15"/>
  <c r="T42" i="15"/>
  <c r="U62" i="15"/>
  <c r="T62" i="15"/>
  <c r="U63" i="16"/>
  <c r="T63" i="16"/>
  <c r="T46" i="17"/>
  <c r="U46" i="17"/>
  <c r="Q30" i="19"/>
  <c r="U32" i="19"/>
  <c r="U36" i="19"/>
  <c r="P40" i="19"/>
  <c r="T45" i="19"/>
  <c r="U45" i="19"/>
  <c r="T62" i="19"/>
  <c r="U62" i="19"/>
  <c r="U91" i="19"/>
  <c r="T91" i="19"/>
  <c r="E15" i="9"/>
  <c r="P24" i="9"/>
  <c r="U32" i="9"/>
  <c r="U36" i="9"/>
  <c r="E40" i="9"/>
  <c r="R40" i="9"/>
  <c r="U44" i="9"/>
  <c r="P33" i="10"/>
  <c r="S40" i="10"/>
  <c r="U51" i="10"/>
  <c r="P66" i="10"/>
  <c r="Q67" i="10"/>
  <c r="U69" i="10"/>
  <c r="Q72" i="10"/>
  <c r="R73" i="10"/>
  <c r="E33" i="11"/>
  <c r="R33" i="11"/>
  <c r="U35" i="11"/>
  <c r="Q40" i="11"/>
  <c r="P53" i="11"/>
  <c r="Q71" i="11"/>
  <c r="R73" i="11"/>
  <c r="T36" i="12"/>
  <c r="E71" i="12"/>
  <c r="U11" i="13"/>
  <c r="E24" i="13"/>
  <c r="P33" i="13"/>
  <c r="E40" i="13"/>
  <c r="P66" i="13"/>
  <c r="P72" i="13"/>
  <c r="P15" i="14"/>
  <c r="T15" i="14" s="1"/>
  <c r="U22" i="14"/>
  <c r="P30" i="14"/>
  <c r="Q40" i="14"/>
  <c r="P71" i="14"/>
  <c r="T11" i="15"/>
  <c r="U19" i="15"/>
  <c r="E40" i="15"/>
  <c r="T44" i="15"/>
  <c r="U91" i="15"/>
  <c r="T11" i="16"/>
  <c r="Q71" i="16"/>
  <c r="P40" i="18"/>
  <c r="Q71" i="18"/>
  <c r="Q30" i="20"/>
  <c r="U105" i="3"/>
  <c r="T105" i="3"/>
  <c r="P33" i="9"/>
  <c r="T20" i="10"/>
  <c r="Q71" i="10"/>
  <c r="P30" i="11"/>
  <c r="E72" i="11"/>
  <c r="Q15" i="12"/>
  <c r="P59" i="13"/>
  <c r="E67" i="13"/>
  <c r="Q71" i="13"/>
  <c r="P24" i="14"/>
  <c r="P66" i="14"/>
  <c r="E72" i="14"/>
  <c r="U28" i="15"/>
  <c r="E33" i="16"/>
  <c r="T58" i="17"/>
  <c r="U58" i="17"/>
  <c r="T13" i="18"/>
  <c r="U13" i="18"/>
  <c r="T35" i="18"/>
  <c r="T55" i="18"/>
  <c r="U55" i="18"/>
  <c r="P66" i="18"/>
  <c r="T14" i="19"/>
  <c r="U14" i="19"/>
  <c r="T57" i="20"/>
  <c r="U57" i="20"/>
  <c r="T109" i="1"/>
  <c r="U109" i="1"/>
  <c r="U114" i="19"/>
  <c r="T114" i="19"/>
  <c r="L113" i="18"/>
  <c r="R113" i="18" s="1"/>
  <c r="R96" i="18"/>
  <c r="U107" i="13"/>
  <c r="T107" i="13"/>
  <c r="U103" i="3"/>
  <c r="T103" i="3"/>
  <c r="S53" i="8"/>
  <c r="E66" i="8"/>
  <c r="P67" i="8"/>
  <c r="T67" i="8" s="1"/>
  <c r="Q73" i="8"/>
  <c r="U73" i="8" s="1"/>
  <c r="S15" i="9"/>
  <c r="Q33" i="9"/>
  <c r="S40" i="9"/>
  <c r="U20" i="10"/>
  <c r="T35" i="10"/>
  <c r="P40" i="10"/>
  <c r="R72" i="10"/>
  <c r="T10" i="11"/>
  <c r="Q30" i="11"/>
  <c r="U32" i="11"/>
  <c r="U36" i="11"/>
  <c r="P40" i="12"/>
  <c r="P66" i="12"/>
  <c r="P72" i="12"/>
  <c r="S40" i="13"/>
  <c r="U52" i="13"/>
  <c r="Q24" i="14"/>
  <c r="R40" i="14"/>
  <c r="Q66" i="14"/>
  <c r="Q33" i="15"/>
  <c r="S40" i="15"/>
  <c r="P15" i="17"/>
  <c r="R33" i="17"/>
  <c r="T51" i="17"/>
  <c r="U51" i="17"/>
  <c r="U10" i="18"/>
  <c r="S40" i="20"/>
  <c r="P72" i="20"/>
  <c r="T101" i="16"/>
  <c r="U101" i="16"/>
  <c r="U114" i="10"/>
  <c r="T114" i="10"/>
  <c r="P71" i="8"/>
  <c r="P72" i="8"/>
  <c r="T10" i="9"/>
  <c r="P15" i="9"/>
  <c r="P40" i="9"/>
  <c r="P24" i="10"/>
  <c r="E66" i="10"/>
  <c r="P15" i="11"/>
  <c r="T15" i="11" s="1"/>
  <c r="R24" i="11"/>
  <c r="P33" i="11"/>
  <c r="E53" i="11"/>
  <c r="Q40" i="12"/>
  <c r="Q66" i="12"/>
  <c r="E73" i="12"/>
  <c r="Q15" i="13"/>
  <c r="U15" i="13" s="1"/>
  <c r="E33" i="13"/>
  <c r="T33" i="13" s="1"/>
  <c r="U35" i="13"/>
  <c r="E15" i="14"/>
  <c r="P33" i="14"/>
  <c r="T52" i="14"/>
  <c r="P40" i="15"/>
  <c r="U61" i="15"/>
  <c r="T61" i="15"/>
  <c r="U36" i="16"/>
  <c r="T36" i="16"/>
  <c r="P30" i="17"/>
  <c r="Q66" i="17"/>
  <c r="Q24" i="18"/>
  <c r="T29" i="18"/>
  <c r="U29" i="18"/>
  <c r="U47" i="18"/>
  <c r="T47" i="18"/>
  <c r="U90" i="18"/>
  <c r="T90" i="18"/>
  <c r="P72" i="19"/>
  <c r="Q24" i="20"/>
  <c r="T100" i="15"/>
  <c r="U100" i="15"/>
  <c r="T32" i="15"/>
  <c r="U38" i="15"/>
  <c r="Q40" i="15"/>
  <c r="P66" i="15"/>
  <c r="Q71" i="15"/>
  <c r="U18" i="16"/>
  <c r="T29" i="16"/>
  <c r="Q30" i="16"/>
  <c r="T37" i="16"/>
  <c r="T64" i="16"/>
  <c r="T92" i="16"/>
  <c r="E15" i="17"/>
  <c r="P33" i="17"/>
  <c r="T37" i="17"/>
  <c r="T44" i="17"/>
  <c r="E53" i="17"/>
  <c r="T56" i="17"/>
  <c r="P72" i="17"/>
  <c r="T89" i="17"/>
  <c r="T11" i="18"/>
  <c r="U22" i="18"/>
  <c r="T27" i="18"/>
  <c r="U39" i="18"/>
  <c r="T44" i="18"/>
  <c r="T57" i="18"/>
  <c r="U65" i="18"/>
  <c r="T70" i="18"/>
  <c r="T94" i="18"/>
  <c r="Q24" i="19"/>
  <c r="E30" i="19"/>
  <c r="U57" i="19"/>
  <c r="E59" i="19"/>
  <c r="Q71" i="19"/>
  <c r="T17" i="20"/>
  <c r="T23" i="20"/>
  <c r="T27" i="20"/>
  <c r="Q40" i="20"/>
  <c r="P71" i="20"/>
  <c r="U98" i="15"/>
  <c r="S96" i="14"/>
  <c r="T98" i="9"/>
  <c r="Q53" i="15"/>
  <c r="U53" i="15" s="1"/>
  <c r="S73" i="15"/>
  <c r="S15" i="16"/>
  <c r="Q33" i="17"/>
  <c r="U35" i="17"/>
  <c r="Q59" i="17"/>
  <c r="Q72" i="17"/>
  <c r="R73" i="17"/>
  <c r="R15" i="18"/>
  <c r="P30" i="18"/>
  <c r="S33" i="18"/>
  <c r="P15" i="19"/>
  <c r="P66" i="20"/>
  <c r="Q67" i="20"/>
  <c r="Q71" i="20"/>
  <c r="E80" i="18"/>
  <c r="E80" i="5"/>
  <c r="E59" i="14"/>
  <c r="Q71" i="14"/>
  <c r="E30" i="15"/>
  <c r="R30" i="15"/>
  <c r="P33" i="15"/>
  <c r="U51" i="15"/>
  <c r="Q59" i="15"/>
  <c r="S67" i="15"/>
  <c r="R73" i="15"/>
  <c r="T17" i="16"/>
  <c r="P24" i="16"/>
  <c r="P33" i="16"/>
  <c r="S71" i="16"/>
  <c r="P72" i="16"/>
  <c r="E24" i="17"/>
  <c r="U55" i="17"/>
  <c r="P71" i="17"/>
  <c r="U88" i="17"/>
  <c r="U20" i="18"/>
  <c r="T21" i="18"/>
  <c r="U26" i="18"/>
  <c r="Q30" i="18"/>
  <c r="U20" i="19"/>
  <c r="R33" i="19"/>
  <c r="U42" i="19"/>
  <c r="T52" i="19"/>
  <c r="T56" i="19"/>
  <c r="Q66" i="19"/>
  <c r="Q15" i="20"/>
  <c r="E24" i="20"/>
  <c r="S24" i="20"/>
  <c r="P33" i="20"/>
  <c r="T33" i="20" s="1"/>
  <c r="T46" i="20"/>
  <c r="Q66" i="20"/>
  <c r="E80" i="1"/>
  <c r="E80" i="9"/>
  <c r="E96" i="15"/>
  <c r="T96" i="15" s="1"/>
  <c r="U107" i="11"/>
  <c r="T104" i="4"/>
  <c r="T109" i="4"/>
  <c r="T111" i="4"/>
  <c r="E71" i="15"/>
  <c r="Q33" i="16"/>
  <c r="Q72" i="16"/>
  <c r="T10" i="17"/>
  <c r="P40" i="17"/>
  <c r="P66" i="17"/>
  <c r="T69" i="17"/>
  <c r="Q71" i="17"/>
  <c r="P24" i="18"/>
  <c r="P72" i="18"/>
  <c r="P30" i="20"/>
  <c r="Q33" i="20"/>
  <c r="T101" i="17"/>
  <c r="U99" i="16"/>
  <c r="U109" i="16"/>
  <c r="L113" i="11"/>
  <c r="R113" i="11" s="1"/>
  <c r="E71" i="14"/>
  <c r="R71" i="14"/>
  <c r="R72" i="14"/>
  <c r="U13" i="15"/>
  <c r="U32" i="15"/>
  <c r="U64" i="15"/>
  <c r="R71" i="15"/>
  <c r="P72" i="15"/>
  <c r="T13" i="16"/>
  <c r="R40" i="16"/>
  <c r="E67" i="16"/>
  <c r="U10" i="17"/>
  <c r="U26" i="17"/>
  <c r="Q30" i="17"/>
  <c r="E72" i="17"/>
  <c r="T10" i="18"/>
  <c r="P15" i="18"/>
  <c r="Q33" i="18"/>
  <c r="U35" i="18"/>
  <c r="U37" i="18"/>
  <c r="T43" i="18"/>
  <c r="U46" i="18"/>
  <c r="P53" i="18"/>
  <c r="T53" i="18" s="1"/>
  <c r="T63" i="18"/>
  <c r="P71" i="18"/>
  <c r="R73" i="18"/>
  <c r="U92" i="18"/>
  <c r="Q40" i="19"/>
  <c r="T44" i="19"/>
  <c r="R15" i="20"/>
  <c r="P24" i="20"/>
  <c r="T24" i="20" s="1"/>
  <c r="U43" i="20"/>
  <c r="E66" i="20"/>
  <c r="S67" i="20"/>
  <c r="U93" i="20"/>
  <c r="E96" i="1"/>
  <c r="E113" i="1" s="1"/>
  <c r="T105" i="1"/>
  <c r="U103" i="20"/>
  <c r="U99" i="2"/>
  <c r="E73" i="20"/>
  <c r="R53" i="20"/>
  <c r="P53" i="20"/>
  <c r="Q53" i="20"/>
  <c r="E59" i="20"/>
  <c r="P67" i="20"/>
  <c r="P59" i="20"/>
  <c r="R67" i="20"/>
  <c r="Q59" i="20"/>
  <c r="E67" i="20"/>
  <c r="P73" i="20"/>
  <c r="T73" i="20" s="1"/>
  <c r="Q73" i="20"/>
  <c r="T97" i="20"/>
  <c r="U110" i="20"/>
  <c r="U108" i="20"/>
  <c r="U102" i="20"/>
  <c r="T104" i="20"/>
  <c r="U100" i="20"/>
  <c r="E80" i="20"/>
  <c r="P53" i="19"/>
  <c r="Q53" i="19"/>
  <c r="E67" i="19"/>
  <c r="R67" i="19"/>
  <c r="S73" i="19"/>
  <c r="Q59" i="19"/>
  <c r="P73" i="19"/>
  <c r="T73" i="19" s="1"/>
  <c r="Q73" i="19"/>
  <c r="U73" i="19" s="1"/>
  <c r="Q67" i="19"/>
  <c r="U67" i="19" s="1"/>
  <c r="R73" i="19"/>
  <c r="T99" i="19"/>
  <c r="T101" i="19"/>
  <c r="Q53" i="18"/>
  <c r="U53" i="18" s="1"/>
  <c r="Q67" i="18"/>
  <c r="E73" i="18"/>
  <c r="E53" i="18"/>
  <c r="R67" i="18"/>
  <c r="S67" i="18"/>
  <c r="E67" i="18"/>
  <c r="P59" i="18"/>
  <c r="Q59" i="18"/>
  <c r="P73" i="18"/>
  <c r="P67" i="18"/>
  <c r="Q73" i="18"/>
  <c r="T98" i="18"/>
  <c r="T100" i="18"/>
  <c r="T110" i="18"/>
  <c r="P67" i="17"/>
  <c r="Q67" i="17"/>
  <c r="U67" i="17" s="1"/>
  <c r="P53" i="17"/>
  <c r="Q53" i="17"/>
  <c r="E67" i="17"/>
  <c r="R67" i="17"/>
  <c r="P59" i="17"/>
  <c r="P73" i="17"/>
  <c r="Q73" i="17"/>
  <c r="U73" i="17" s="1"/>
  <c r="U97" i="17"/>
  <c r="S96" i="17"/>
  <c r="T107" i="17"/>
  <c r="T105" i="17"/>
  <c r="E53" i="16"/>
  <c r="Q67" i="16"/>
  <c r="E73" i="16"/>
  <c r="R67" i="16"/>
  <c r="P59" i="16"/>
  <c r="T58" i="16"/>
  <c r="Q59" i="16"/>
  <c r="S67" i="16"/>
  <c r="P67" i="16"/>
  <c r="U107" i="16"/>
  <c r="T100" i="16"/>
  <c r="P53" i="15"/>
  <c r="E67" i="15"/>
  <c r="E53" i="15"/>
  <c r="S53" i="15"/>
  <c r="P59" i="15"/>
  <c r="R67" i="15"/>
  <c r="E59" i="15"/>
  <c r="P73" i="15"/>
  <c r="Q73" i="15"/>
  <c r="U73" i="15" s="1"/>
  <c r="T103" i="15"/>
  <c r="T105" i="15"/>
  <c r="T107" i="15"/>
  <c r="T97" i="15"/>
  <c r="U97" i="15"/>
  <c r="T99" i="15"/>
  <c r="P53" i="14"/>
  <c r="E73" i="14"/>
  <c r="R73" i="14"/>
  <c r="Q53" i="14"/>
  <c r="Q67" i="14"/>
  <c r="P73" i="14"/>
  <c r="T57" i="14"/>
  <c r="P67" i="14"/>
  <c r="P59" i="14"/>
  <c r="Q59" i="14"/>
  <c r="E67" i="14"/>
  <c r="R67" i="14"/>
  <c r="S73" i="14"/>
  <c r="U104" i="14"/>
  <c r="T98" i="14"/>
  <c r="U110" i="14"/>
  <c r="T106" i="14"/>
  <c r="E53" i="13"/>
  <c r="R53" i="13"/>
  <c r="E73" i="13"/>
  <c r="P53" i="13"/>
  <c r="S67" i="13"/>
  <c r="Q53" i="13"/>
  <c r="Q59" i="13"/>
  <c r="R67" i="13"/>
  <c r="S73" i="13"/>
  <c r="P67" i="13"/>
  <c r="T67" i="13" s="1"/>
  <c r="Q67" i="13"/>
  <c r="Q73" i="13"/>
  <c r="S96" i="13"/>
  <c r="T98" i="13"/>
  <c r="T111" i="13"/>
  <c r="E80" i="13"/>
  <c r="P53" i="12"/>
  <c r="R73" i="12"/>
  <c r="Q53" i="12"/>
  <c r="E67" i="12"/>
  <c r="P59" i="12"/>
  <c r="T58" i="12"/>
  <c r="Q59" i="12"/>
  <c r="P67" i="12"/>
  <c r="Q67" i="12"/>
  <c r="U67" i="12" s="1"/>
  <c r="T97" i="12"/>
  <c r="U106" i="12"/>
  <c r="T111" i="12"/>
  <c r="T102" i="12"/>
  <c r="E73" i="11"/>
  <c r="E67" i="11"/>
  <c r="P73" i="11"/>
  <c r="P67" i="11"/>
  <c r="T67" i="11" s="1"/>
  <c r="Q73" i="11"/>
  <c r="U73" i="11" s="1"/>
  <c r="P59" i="11"/>
  <c r="Q67" i="11"/>
  <c r="U102" i="11"/>
  <c r="U104" i="11"/>
  <c r="E73" i="10"/>
  <c r="P53" i="10"/>
  <c r="Q53" i="10"/>
  <c r="U53" i="10" s="1"/>
  <c r="E67" i="10"/>
  <c r="R67" i="10"/>
  <c r="S67" i="10"/>
  <c r="T47" i="10"/>
  <c r="E59" i="10"/>
  <c r="P59" i="10"/>
  <c r="Q59" i="10"/>
  <c r="P73" i="10"/>
  <c r="T73" i="10" s="1"/>
  <c r="P67" i="10"/>
  <c r="T67" i="10" s="1"/>
  <c r="Q73" i="10"/>
  <c r="U73" i="10" s="1"/>
  <c r="R96" i="10"/>
  <c r="T110" i="10"/>
  <c r="P53" i="9"/>
  <c r="Q53" i="9"/>
  <c r="R73" i="9"/>
  <c r="P67" i="9"/>
  <c r="Q67" i="9"/>
  <c r="U67" i="9" s="1"/>
  <c r="R67" i="9"/>
  <c r="T106" i="9"/>
  <c r="U104" i="9"/>
  <c r="T109" i="9"/>
  <c r="T111" i="9"/>
  <c r="P53" i="8"/>
  <c r="Q53" i="8"/>
  <c r="U53" i="8" s="1"/>
  <c r="R67" i="8"/>
  <c r="R73" i="8"/>
  <c r="T108" i="8"/>
  <c r="T110" i="8"/>
  <c r="E80" i="8"/>
  <c r="R53" i="7"/>
  <c r="P53" i="7"/>
  <c r="Q67" i="7"/>
  <c r="U67" i="7" s="1"/>
  <c r="E73" i="7"/>
  <c r="E67" i="7"/>
  <c r="R67" i="7"/>
  <c r="S67" i="7"/>
  <c r="P59" i="7"/>
  <c r="P73" i="7"/>
  <c r="T104" i="7"/>
  <c r="T106" i="7"/>
  <c r="U102" i="7"/>
  <c r="E67" i="6"/>
  <c r="U47" i="6"/>
  <c r="E73" i="6"/>
  <c r="P53" i="6"/>
  <c r="E59" i="6"/>
  <c r="R67" i="6"/>
  <c r="P59" i="6"/>
  <c r="Q67" i="6"/>
  <c r="U67" i="6" s="1"/>
  <c r="Q59" i="6"/>
  <c r="S73" i="6"/>
  <c r="T58" i="6"/>
  <c r="R73" i="6"/>
  <c r="U110" i="6"/>
  <c r="S96" i="6"/>
  <c r="T108" i="6"/>
  <c r="T106" i="6"/>
  <c r="E80" i="6"/>
  <c r="S67" i="5"/>
  <c r="R73" i="5"/>
  <c r="T47" i="5"/>
  <c r="S53" i="5"/>
  <c r="P53" i="5"/>
  <c r="Q59" i="5"/>
  <c r="Q67" i="5"/>
  <c r="U67" i="5" s="1"/>
  <c r="Q73" i="5"/>
  <c r="T110" i="5"/>
  <c r="E96" i="5"/>
  <c r="U108" i="5"/>
  <c r="Q67" i="4"/>
  <c r="E53" i="4"/>
  <c r="T47" i="4"/>
  <c r="E67" i="4"/>
  <c r="R67" i="4"/>
  <c r="S73" i="4"/>
  <c r="P73" i="4"/>
  <c r="T73" i="4" s="1"/>
  <c r="P59" i="4"/>
  <c r="Q73" i="4"/>
  <c r="Q59" i="4"/>
  <c r="P67" i="4"/>
  <c r="T67" i="4" s="1"/>
  <c r="T101" i="4"/>
  <c r="T103" i="4"/>
  <c r="T106" i="4"/>
  <c r="L113" i="4"/>
  <c r="R113" i="4" s="1"/>
  <c r="Q67" i="3"/>
  <c r="P53" i="3"/>
  <c r="P59" i="3"/>
  <c r="P73" i="3"/>
  <c r="T73" i="3" s="1"/>
  <c r="Q73" i="3"/>
  <c r="U73" i="3" s="1"/>
  <c r="Q59" i="3"/>
  <c r="U57" i="3"/>
  <c r="R73" i="3"/>
  <c r="P67" i="3"/>
  <c r="T67" i="3" s="1"/>
  <c r="E73" i="3"/>
  <c r="S73" i="3"/>
  <c r="T102" i="3"/>
  <c r="U108" i="3"/>
  <c r="T100" i="3"/>
  <c r="U106" i="3"/>
  <c r="U98" i="3"/>
  <c r="P53" i="2"/>
  <c r="E73" i="2"/>
  <c r="S73" i="2"/>
  <c r="S67" i="2"/>
  <c r="Q73" i="2"/>
  <c r="U73" i="2" s="1"/>
  <c r="P67" i="2"/>
  <c r="Q67" i="2"/>
  <c r="U67" i="2" s="1"/>
  <c r="T57" i="2"/>
  <c r="R73" i="2"/>
  <c r="R67" i="2"/>
  <c r="P73" i="2"/>
  <c r="T73" i="2" s="1"/>
  <c r="T101" i="2"/>
  <c r="E80" i="2"/>
  <c r="P53" i="1"/>
  <c r="R67" i="1"/>
  <c r="Q53" i="1"/>
  <c r="R73" i="1"/>
  <c r="T58" i="1"/>
  <c r="E59" i="1"/>
  <c r="T59" i="1" s="1"/>
  <c r="P67" i="1"/>
  <c r="T67" i="1" s="1"/>
  <c r="P59" i="1"/>
  <c r="Q67" i="1"/>
  <c r="U67" i="1" s="1"/>
  <c r="Q73" i="1"/>
  <c r="U73" i="1" s="1"/>
  <c r="Q59" i="1"/>
  <c r="U101" i="1"/>
  <c r="T97" i="1"/>
  <c r="U104" i="1"/>
  <c r="T106" i="1"/>
  <c r="U111" i="1"/>
  <c r="U24" i="1"/>
  <c r="T24" i="1"/>
  <c r="U53" i="1"/>
  <c r="T53" i="1"/>
  <c r="T43" i="1"/>
  <c r="Q15" i="2"/>
  <c r="U70" i="2"/>
  <c r="T70" i="2"/>
  <c r="U89" i="2"/>
  <c r="U11" i="3"/>
  <c r="P15" i="3"/>
  <c r="T15" i="3" s="1"/>
  <c r="U18" i="3"/>
  <c r="T18" i="3"/>
  <c r="U59" i="3"/>
  <c r="T59" i="3"/>
  <c r="U30" i="4"/>
  <c r="T30" i="4"/>
  <c r="U33" i="5"/>
  <c r="T33" i="5"/>
  <c r="T64" i="2"/>
  <c r="U64" i="2"/>
  <c r="Q15" i="3"/>
  <c r="T40" i="3"/>
  <c r="U35" i="3"/>
  <c r="T35" i="3"/>
  <c r="T9" i="1"/>
  <c r="T29" i="1"/>
  <c r="T32" i="1"/>
  <c r="T36" i="1"/>
  <c r="T63" i="1"/>
  <c r="U10" i="2"/>
  <c r="U14" i="2"/>
  <c r="T20" i="2"/>
  <c r="T27" i="2"/>
  <c r="U48" i="2"/>
  <c r="T52" i="2"/>
  <c r="U72" i="2"/>
  <c r="T72" i="2"/>
  <c r="U71" i="2"/>
  <c r="T71" i="2"/>
  <c r="T69" i="2"/>
  <c r="P71" i="2"/>
  <c r="P66" i="3"/>
  <c r="U24" i="2"/>
  <c r="T24" i="2"/>
  <c r="U30" i="2"/>
  <c r="T30" i="2"/>
  <c r="U17" i="1"/>
  <c r="T23" i="1"/>
  <c r="T28" i="1"/>
  <c r="T35" i="1"/>
  <c r="T38" i="1"/>
  <c r="U51" i="1"/>
  <c r="R53" i="1"/>
  <c r="T69" i="1"/>
  <c r="U90" i="1"/>
  <c r="T36" i="2"/>
  <c r="U42" i="2"/>
  <c r="U62" i="2"/>
  <c r="Q71" i="2"/>
  <c r="T93" i="2"/>
  <c r="U93" i="2"/>
  <c r="E24" i="3"/>
  <c r="U52" i="1"/>
  <c r="E67" i="1"/>
  <c r="P73" i="1"/>
  <c r="T73" i="1" s="1"/>
  <c r="S15" i="2"/>
  <c r="P24" i="2"/>
  <c r="P30" i="2"/>
  <c r="E53" i="2"/>
  <c r="Q59" i="2"/>
  <c r="U63" i="2"/>
  <c r="T63" i="2"/>
  <c r="U33" i="3"/>
  <c r="T33" i="3"/>
  <c r="U63" i="3"/>
  <c r="T63" i="3"/>
  <c r="U15" i="1"/>
  <c r="T15" i="1"/>
  <c r="T21" i="1"/>
  <c r="T26" i="1"/>
  <c r="U43" i="1"/>
  <c r="T49" i="1"/>
  <c r="U18" i="2"/>
  <c r="U40" i="2"/>
  <c r="U35" i="2"/>
  <c r="T19" i="3"/>
  <c r="U19" i="3"/>
  <c r="U30" i="3"/>
  <c r="T30" i="3"/>
  <c r="U13" i="1"/>
  <c r="R15" i="1"/>
  <c r="U40" i="1"/>
  <c r="T40" i="1"/>
  <c r="T39" i="1"/>
  <c r="T42" i="1"/>
  <c r="U44" i="1"/>
  <c r="T56" i="1"/>
  <c r="U72" i="1"/>
  <c r="T72" i="1"/>
  <c r="U71" i="1"/>
  <c r="T71" i="1"/>
  <c r="U12" i="2"/>
  <c r="T23" i="2"/>
  <c r="U50" i="2"/>
  <c r="U92" i="2"/>
  <c r="T92" i="2"/>
  <c r="U14" i="3"/>
  <c r="T14" i="3"/>
  <c r="U33" i="4"/>
  <c r="T24" i="5"/>
  <c r="U30" i="1"/>
  <c r="T30" i="1"/>
  <c r="U33" i="1"/>
  <c r="T33" i="1"/>
  <c r="T48" i="1"/>
  <c r="U46" i="2"/>
  <c r="U14" i="1"/>
  <c r="U66" i="1"/>
  <c r="T66" i="1"/>
  <c r="R72" i="1"/>
  <c r="U92" i="1"/>
  <c r="T32" i="2"/>
  <c r="E59" i="2"/>
  <c r="U69" i="2"/>
  <c r="U17" i="3"/>
  <c r="T27" i="3"/>
  <c r="U47" i="3"/>
  <c r="T47" i="3"/>
  <c r="U15" i="3"/>
  <c r="U67" i="3"/>
  <c r="T38" i="3"/>
  <c r="U39" i="3"/>
  <c r="T42" i="3"/>
  <c r="T50" i="3"/>
  <c r="U51" i="3"/>
  <c r="U55" i="3"/>
  <c r="U66" i="3"/>
  <c r="T66" i="3"/>
  <c r="T87" i="3"/>
  <c r="U88" i="3"/>
  <c r="T9" i="4"/>
  <c r="U10" i="4"/>
  <c r="T21" i="4"/>
  <c r="U22" i="4"/>
  <c r="U26" i="4"/>
  <c r="T45" i="4"/>
  <c r="U46" i="4"/>
  <c r="T57" i="4"/>
  <c r="U58" i="4"/>
  <c r="T61" i="4"/>
  <c r="U62" i="4"/>
  <c r="T91" i="4"/>
  <c r="T11" i="5"/>
  <c r="U12" i="5"/>
  <c r="U20" i="5"/>
  <c r="U29" i="5"/>
  <c r="U40" i="5"/>
  <c r="T40" i="5"/>
  <c r="T35" i="5"/>
  <c r="T45" i="5"/>
  <c r="T57" i="5"/>
  <c r="T61" i="5"/>
  <c r="T88" i="5"/>
  <c r="T92" i="5"/>
  <c r="U13" i="6"/>
  <c r="T13" i="6"/>
  <c r="T24" i="6"/>
  <c r="U27" i="6"/>
  <c r="P30" i="6"/>
  <c r="U59" i="6"/>
  <c r="T59" i="6"/>
  <c r="U30" i="7"/>
  <c r="T30" i="7"/>
  <c r="U33" i="8"/>
  <c r="T33" i="8"/>
  <c r="U40" i="4"/>
  <c r="T40" i="4"/>
  <c r="T44" i="4"/>
  <c r="Q71" i="4"/>
  <c r="T90" i="4"/>
  <c r="T10" i="5"/>
  <c r="T19" i="5"/>
  <c r="T28" i="5"/>
  <c r="U32" i="5"/>
  <c r="P67" i="5"/>
  <c r="T67" i="5" s="1"/>
  <c r="P73" i="5"/>
  <c r="T73" i="5" s="1"/>
  <c r="T33" i="6"/>
  <c r="U37" i="6"/>
  <c r="T37" i="6"/>
  <c r="U53" i="3"/>
  <c r="T53" i="3"/>
  <c r="U24" i="4"/>
  <c r="T24" i="4"/>
  <c r="U63" i="6"/>
  <c r="T63" i="6"/>
  <c r="U14" i="7"/>
  <c r="T14" i="7"/>
  <c r="U18" i="7"/>
  <c r="T18" i="7"/>
  <c r="T30" i="8"/>
  <c r="T70" i="3"/>
  <c r="T92" i="3"/>
  <c r="U67" i="4"/>
  <c r="U73" i="4"/>
  <c r="U15" i="4"/>
  <c r="T15" i="4"/>
  <c r="T14" i="4"/>
  <c r="T18" i="4"/>
  <c r="T38" i="4"/>
  <c r="T42" i="4"/>
  <c r="T50" i="4"/>
  <c r="U59" i="4"/>
  <c r="T59" i="4"/>
  <c r="U66" i="4"/>
  <c r="T66" i="4"/>
  <c r="T69" i="4"/>
  <c r="T88" i="4"/>
  <c r="T94" i="4"/>
  <c r="U18" i="5"/>
  <c r="U27" i="5"/>
  <c r="U30" i="5"/>
  <c r="T30" i="5"/>
  <c r="T36" i="5"/>
  <c r="T49" i="5"/>
  <c r="U59" i="5"/>
  <c r="T59" i="5"/>
  <c r="U66" i="5"/>
  <c r="T66" i="5"/>
  <c r="T65" i="5"/>
  <c r="T69" i="5"/>
  <c r="U17" i="6"/>
  <c r="T17" i="6"/>
  <c r="Q53" i="6"/>
  <c r="U53" i="6" s="1"/>
  <c r="U70" i="6"/>
  <c r="T70" i="6"/>
  <c r="U92" i="6"/>
  <c r="T92" i="6"/>
  <c r="Q15" i="5"/>
  <c r="U15" i="5" s="1"/>
  <c r="Q24" i="5"/>
  <c r="U24" i="5" s="1"/>
  <c r="Q24" i="6"/>
  <c r="U24" i="6" s="1"/>
  <c r="U30" i="6"/>
  <c r="T30" i="6"/>
  <c r="P33" i="6"/>
  <c r="P67" i="6"/>
  <c r="T67" i="6" s="1"/>
  <c r="P71" i="6"/>
  <c r="P30" i="7"/>
  <c r="U15" i="2"/>
  <c r="T67" i="2"/>
  <c r="T15" i="2"/>
  <c r="U66" i="2"/>
  <c r="T66" i="2"/>
  <c r="T9" i="3"/>
  <c r="T61" i="3"/>
  <c r="U53" i="4"/>
  <c r="T53" i="4"/>
  <c r="T93" i="4"/>
  <c r="U14" i="5"/>
  <c r="U35" i="5"/>
  <c r="U48" i="5"/>
  <c r="U64" i="5"/>
  <c r="E67" i="5"/>
  <c r="E72" i="5"/>
  <c r="T18" i="6"/>
  <c r="U23" i="6"/>
  <c r="Q33" i="6"/>
  <c r="U33" i="6" s="1"/>
  <c r="U71" i="4"/>
  <c r="T71" i="4"/>
  <c r="U72" i="4"/>
  <c r="T72" i="4"/>
  <c r="U72" i="5"/>
  <c r="T72" i="5"/>
  <c r="U71" i="5"/>
  <c r="T71" i="5"/>
  <c r="U91" i="5"/>
  <c r="T91" i="5"/>
  <c r="U40" i="6"/>
  <c r="T40" i="6"/>
  <c r="T35" i="6"/>
  <c r="U24" i="7"/>
  <c r="T24" i="7"/>
  <c r="T33" i="7"/>
  <c r="U39" i="7"/>
  <c r="T39" i="7"/>
  <c r="T53" i="7"/>
  <c r="U43" i="7"/>
  <c r="T43" i="7"/>
  <c r="U51" i="7"/>
  <c r="T51" i="7"/>
  <c r="U53" i="2"/>
  <c r="T53" i="2"/>
  <c r="T43" i="3"/>
  <c r="U72" i="3"/>
  <c r="T72" i="3"/>
  <c r="U71" i="3"/>
  <c r="T71" i="3"/>
  <c r="U35" i="4"/>
  <c r="U92" i="4"/>
  <c r="E40" i="5"/>
  <c r="R40" i="5"/>
  <c r="E53" i="5"/>
  <c r="R53" i="5"/>
  <c r="U73" i="6"/>
  <c r="T73" i="6"/>
  <c r="T15" i="6"/>
  <c r="T9" i="6"/>
  <c r="T22" i="6"/>
  <c r="U29" i="6"/>
  <c r="T29" i="6"/>
  <c r="U49" i="6"/>
  <c r="T49" i="6"/>
  <c r="P40" i="7"/>
  <c r="T40" i="7" s="1"/>
  <c r="Q53" i="7"/>
  <c r="U53" i="7" s="1"/>
  <c r="U55" i="7"/>
  <c r="T55" i="7"/>
  <c r="U66" i="6"/>
  <c r="T66" i="6"/>
  <c r="Q59" i="7"/>
  <c r="U72" i="7"/>
  <c r="T72" i="7"/>
  <c r="U71" i="7"/>
  <c r="T71" i="7"/>
  <c r="U15" i="8"/>
  <c r="T73" i="8"/>
  <c r="T15" i="8"/>
  <c r="T50" i="8"/>
  <c r="T57" i="8"/>
  <c r="U70" i="8"/>
  <c r="U92" i="8"/>
  <c r="Q15" i="9"/>
  <c r="U15" i="9" s="1"/>
  <c r="U19" i="9"/>
  <c r="T19" i="9"/>
  <c r="T23" i="9"/>
  <c r="U23" i="9"/>
  <c r="T70" i="9"/>
  <c r="U70" i="9"/>
  <c r="U88" i="9"/>
  <c r="T88" i="9"/>
  <c r="T92" i="9"/>
  <c r="U92" i="9"/>
  <c r="U10" i="10"/>
  <c r="T10" i="10"/>
  <c r="T14" i="10"/>
  <c r="U14" i="10"/>
  <c r="Q30" i="10"/>
  <c r="U30" i="12"/>
  <c r="T30" i="12"/>
  <c r="T65" i="6"/>
  <c r="T94" i="6"/>
  <c r="T20" i="7"/>
  <c r="T45" i="7"/>
  <c r="T57" i="7"/>
  <c r="U93" i="7"/>
  <c r="T13" i="8"/>
  <c r="S15" i="8"/>
  <c r="T49" i="8"/>
  <c r="T65" i="8"/>
  <c r="Q67" i="8"/>
  <c r="U67" i="8" s="1"/>
  <c r="P30" i="9"/>
  <c r="Q30" i="9"/>
  <c r="T32" i="9"/>
  <c r="P66" i="9"/>
  <c r="P72" i="9"/>
  <c r="Q73" i="9"/>
  <c r="U73" i="9" s="1"/>
  <c r="U22" i="10"/>
  <c r="T22" i="10"/>
  <c r="Q24" i="10"/>
  <c r="U73" i="5"/>
  <c r="T15" i="5"/>
  <c r="T53" i="6"/>
  <c r="U40" i="7"/>
  <c r="E24" i="8"/>
  <c r="T40" i="8"/>
  <c r="Q40" i="8"/>
  <c r="U40" i="8" s="1"/>
  <c r="T51" i="8"/>
  <c r="T56" i="8"/>
  <c r="U66" i="8"/>
  <c r="T66" i="8"/>
  <c r="E73" i="8"/>
  <c r="U10" i="9"/>
  <c r="T20" i="9"/>
  <c r="Q24" i="9"/>
  <c r="T27" i="9"/>
  <c r="U27" i="9"/>
  <c r="U40" i="9"/>
  <c r="T40" i="9"/>
  <c r="T35" i="9"/>
  <c r="U35" i="9"/>
  <c r="U39" i="9"/>
  <c r="T39" i="9"/>
  <c r="P59" i="9"/>
  <c r="T63" i="9"/>
  <c r="U63" i="9"/>
  <c r="Q66" i="9"/>
  <c r="Q71" i="9"/>
  <c r="T93" i="9"/>
  <c r="T18" i="10"/>
  <c r="U18" i="10"/>
  <c r="U15" i="7"/>
  <c r="T15" i="7"/>
  <c r="T67" i="7"/>
  <c r="T73" i="7"/>
  <c r="U66" i="7"/>
  <c r="T66" i="7"/>
  <c r="T64" i="7"/>
  <c r="Q71" i="7"/>
  <c r="T91" i="7"/>
  <c r="T11" i="8"/>
  <c r="U39" i="8"/>
  <c r="T47" i="8"/>
  <c r="U59" i="8"/>
  <c r="T59" i="8"/>
  <c r="T64" i="8"/>
  <c r="T11" i="9"/>
  <c r="U11" i="9"/>
  <c r="U53" i="9"/>
  <c r="T53" i="9"/>
  <c r="U43" i="9"/>
  <c r="T43" i="9"/>
  <c r="T47" i="9"/>
  <c r="U47" i="9"/>
  <c r="U51" i="9"/>
  <c r="T51" i="9"/>
  <c r="Q59" i="9"/>
  <c r="E67" i="9"/>
  <c r="U26" i="10"/>
  <c r="T26" i="10"/>
  <c r="U30" i="10"/>
  <c r="T30" i="10"/>
  <c r="T38" i="10"/>
  <c r="U38" i="10"/>
  <c r="Q40" i="10"/>
  <c r="U40" i="10" s="1"/>
  <c r="U59" i="10"/>
  <c r="T59" i="10"/>
  <c r="U30" i="11"/>
  <c r="T30" i="11"/>
  <c r="U59" i="7"/>
  <c r="T59" i="7"/>
  <c r="T53" i="8"/>
  <c r="T43" i="8"/>
  <c r="U33" i="9"/>
  <c r="T33" i="9"/>
  <c r="U53" i="5"/>
  <c r="T53" i="5"/>
  <c r="T61" i="6"/>
  <c r="T63" i="7"/>
  <c r="T69" i="7"/>
  <c r="T9" i="8"/>
  <c r="T52" i="8"/>
  <c r="U63" i="8"/>
  <c r="T12" i="9"/>
  <c r="E24" i="9"/>
  <c r="T48" i="9"/>
  <c r="E71" i="9"/>
  <c r="E15" i="10"/>
  <c r="T42" i="10"/>
  <c r="U42" i="10"/>
  <c r="U46" i="10"/>
  <c r="T46" i="10"/>
  <c r="U33" i="11"/>
  <c r="T33" i="11"/>
  <c r="U30" i="9"/>
  <c r="T30" i="9"/>
  <c r="U55" i="9"/>
  <c r="T55" i="9"/>
  <c r="U59" i="9"/>
  <c r="T59" i="9"/>
  <c r="U24" i="10"/>
  <c r="T24" i="10"/>
  <c r="U72" i="6"/>
  <c r="T72" i="6"/>
  <c r="U71" i="6"/>
  <c r="T71" i="6"/>
  <c r="U71" i="8"/>
  <c r="T71" i="8"/>
  <c r="U72" i="8"/>
  <c r="T72" i="8"/>
  <c r="U50" i="10"/>
  <c r="U87" i="10"/>
  <c r="U21" i="11"/>
  <c r="U40" i="11"/>
  <c r="T40" i="11"/>
  <c r="U45" i="11"/>
  <c r="U57" i="11"/>
  <c r="U10" i="12"/>
  <c r="T14" i="12"/>
  <c r="U21" i="12"/>
  <c r="S40" i="12"/>
  <c r="U46" i="12"/>
  <c r="T50" i="12"/>
  <c r="Q72" i="12"/>
  <c r="Q30" i="13"/>
  <c r="Q40" i="13"/>
  <c r="U40" i="13" s="1"/>
  <c r="T45" i="13"/>
  <c r="U24" i="15"/>
  <c r="T24" i="15"/>
  <c r="T53" i="10"/>
  <c r="U24" i="11"/>
  <c r="T24" i="11"/>
  <c r="U17" i="12"/>
  <c r="T17" i="12"/>
  <c r="T24" i="12"/>
  <c r="T32" i="12"/>
  <c r="T33" i="12"/>
  <c r="U65" i="12"/>
  <c r="T65" i="12"/>
  <c r="U24" i="14"/>
  <c r="T24" i="14"/>
  <c r="U15" i="11"/>
  <c r="U67" i="11"/>
  <c r="T73" i="11"/>
  <c r="U59" i="11"/>
  <c r="T59" i="11"/>
  <c r="U66" i="11"/>
  <c r="T66" i="11"/>
  <c r="U91" i="11"/>
  <c r="T91" i="11"/>
  <c r="U73" i="13"/>
  <c r="U67" i="13"/>
  <c r="U9" i="13"/>
  <c r="U32" i="13"/>
  <c r="T32" i="13"/>
  <c r="U30" i="15"/>
  <c r="T30" i="15"/>
  <c r="U72" i="9"/>
  <c r="T72" i="9"/>
  <c r="U71" i="9"/>
  <c r="T71" i="9"/>
  <c r="T58" i="10"/>
  <c r="T62" i="10"/>
  <c r="T69" i="10"/>
  <c r="T91" i="10"/>
  <c r="T13" i="11"/>
  <c r="T17" i="11"/>
  <c r="T29" i="11"/>
  <c r="T37" i="11"/>
  <c r="T49" i="11"/>
  <c r="T65" i="11"/>
  <c r="Q72" i="11"/>
  <c r="T88" i="11"/>
  <c r="T67" i="12"/>
  <c r="U15" i="12"/>
  <c r="T15" i="12"/>
  <c r="T18" i="12"/>
  <c r="U28" i="12"/>
  <c r="U36" i="12"/>
  <c r="T57" i="12"/>
  <c r="T61" i="12"/>
  <c r="E72" i="12"/>
  <c r="P15" i="13"/>
  <c r="T15" i="13" s="1"/>
  <c r="T21" i="13"/>
  <c r="U36" i="13"/>
  <c r="T36" i="13"/>
  <c r="U66" i="13"/>
  <c r="T66" i="13"/>
  <c r="U61" i="13"/>
  <c r="P71" i="13"/>
  <c r="U90" i="13"/>
  <c r="T90" i="13"/>
  <c r="T73" i="9"/>
  <c r="T67" i="9"/>
  <c r="T15" i="9"/>
  <c r="U66" i="9"/>
  <c r="T66" i="9"/>
  <c r="T57" i="10"/>
  <c r="T61" i="10"/>
  <c r="T90" i="10"/>
  <c r="T12" i="11"/>
  <c r="T28" i="11"/>
  <c r="T32" i="11"/>
  <c r="T36" i="11"/>
  <c r="U53" i="11"/>
  <c r="T53" i="11"/>
  <c r="T48" i="11"/>
  <c r="T64" i="11"/>
  <c r="T87" i="11"/>
  <c r="P24" i="12"/>
  <c r="Q24" i="12"/>
  <c r="U24" i="12" s="1"/>
  <c r="U29" i="12"/>
  <c r="T29" i="12"/>
  <c r="P33" i="12"/>
  <c r="U37" i="12"/>
  <c r="T37" i="12"/>
  <c r="U90" i="12"/>
  <c r="T90" i="12"/>
  <c r="U12" i="13"/>
  <c r="T12" i="13"/>
  <c r="U30" i="13"/>
  <c r="T30" i="13"/>
  <c r="Q33" i="13"/>
  <c r="U33" i="14"/>
  <c r="T33" i="14"/>
  <c r="U33" i="10"/>
  <c r="T33" i="10"/>
  <c r="T40" i="10"/>
  <c r="E66" i="11"/>
  <c r="Q33" i="12"/>
  <c r="U33" i="12" s="1"/>
  <c r="U72" i="10"/>
  <c r="T72" i="10"/>
  <c r="U71" i="10"/>
  <c r="T71" i="10"/>
  <c r="T46" i="11"/>
  <c r="T58" i="11"/>
  <c r="T62" i="11"/>
  <c r="T11" i="12"/>
  <c r="U13" i="12"/>
  <c r="T13" i="12"/>
  <c r="T22" i="12"/>
  <c r="U32" i="12"/>
  <c r="T38" i="12"/>
  <c r="T47" i="12"/>
  <c r="U49" i="12"/>
  <c r="T49" i="12"/>
  <c r="U59" i="12"/>
  <c r="T59" i="12"/>
  <c r="U66" i="12"/>
  <c r="T66" i="12"/>
  <c r="P73" i="12"/>
  <c r="T73" i="12" s="1"/>
  <c r="P24" i="13"/>
  <c r="T24" i="13" s="1"/>
  <c r="U28" i="13"/>
  <c r="T28" i="13"/>
  <c r="U59" i="13"/>
  <c r="T59" i="13"/>
  <c r="U59" i="14"/>
  <c r="T59" i="14"/>
  <c r="U33" i="15"/>
  <c r="T33" i="15"/>
  <c r="U59" i="15"/>
  <c r="T59" i="15"/>
  <c r="U67" i="10"/>
  <c r="U15" i="10"/>
  <c r="T15" i="10"/>
  <c r="U43" i="10"/>
  <c r="U66" i="10"/>
  <c r="T66" i="10"/>
  <c r="T9" i="11"/>
  <c r="T61" i="11"/>
  <c r="U72" i="11"/>
  <c r="T72" i="11"/>
  <c r="U71" i="11"/>
  <c r="T71" i="11"/>
  <c r="U69" i="11"/>
  <c r="Q30" i="12"/>
  <c r="U40" i="12"/>
  <c r="T40" i="12"/>
  <c r="P71" i="12"/>
  <c r="T9" i="13"/>
  <c r="Q24" i="13"/>
  <c r="U24" i="13" s="1"/>
  <c r="P40" i="13"/>
  <c r="U48" i="13"/>
  <c r="T48" i="13"/>
  <c r="U64" i="13"/>
  <c r="T64" i="13"/>
  <c r="P73" i="13"/>
  <c r="T73" i="13" s="1"/>
  <c r="U30" i="14"/>
  <c r="T30" i="14"/>
  <c r="U87" i="15"/>
  <c r="T87" i="15"/>
  <c r="U33" i="16"/>
  <c r="T33" i="16"/>
  <c r="U56" i="16"/>
  <c r="T56" i="16"/>
  <c r="U94" i="16"/>
  <c r="T94" i="16"/>
  <c r="U40" i="14"/>
  <c r="T40" i="14"/>
  <c r="U65" i="15"/>
  <c r="T65" i="15"/>
  <c r="U44" i="16"/>
  <c r="T44" i="16"/>
  <c r="U52" i="16"/>
  <c r="T52" i="16"/>
  <c r="U21" i="17"/>
  <c r="T21" i="17"/>
  <c r="U24" i="17"/>
  <c r="T24" i="17"/>
  <c r="U53" i="13"/>
  <c r="T53" i="13"/>
  <c r="T93" i="13"/>
  <c r="T19" i="14"/>
  <c r="T39" i="14"/>
  <c r="T43" i="14"/>
  <c r="T51" i="14"/>
  <c r="T55" i="14"/>
  <c r="U72" i="14"/>
  <c r="T72" i="14"/>
  <c r="U71" i="14"/>
  <c r="T71" i="14"/>
  <c r="T36" i="15"/>
  <c r="P71" i="15"/>
  <c r="E30" i="16"/>
  <c r="P53" i="16"/>
  <c r="T53" i="16" s="1"/>
  <c r="U73" i="14"/>
  <c r="U67" i="14"/>
  <c r="U15" i="14"/>
  <c r="T73" i="14"/>
  <c r="T67" i="14"/>
  <c r="U66" i="14"/>
  <c r="T66" i="14"/>
  <c r="U40" i="15"/>
  <c r="T40" i="15"/>
  <c r="P67" i="15"/>
  <c r="T67" i="15" s="1"/>
  <c r="Q67" i="15"/>
  <c r="U67" i="15" s="1"/>
  <c r="Q53" i="16"/>
  <c r="U24" i="18"/>
  <c r="T24" i="18"/>
  <c r="U71" i="12"/>
  <c r="T71" i="12"/>
  <c r="U72" i="12"/>
  <c r="T72" i="12"/>
  <c r="Q66" i="15"/>
  <c r="U94" i="15"/>
  <c r="T94" i="15"/>
  <c r="P15" i="16"/>
  <c r="T15" i="16" s="1"/>
  <c r="P40" i="16"/>
  <c r="T40" i="16" s="1"/>
  <c r="U65" i="16"/>
  <c r="T65" i="16"/>
  <c r="U20" i="17"/>
  <c r="T20" i="17"/>
  <c r="T12" i="14"/>
  <c r="T28" i="14"/>
  <c r="U53" i="14"/>
  <c r="T53" i="14"/>
  <c r="T93" i="14"/>
  <c r="T14" i="15"/>
  <c r="T17" i="15"/>
  <c r="P24" i="15"/>
  <c r="T27" i="15"/>
  <c r="T37" i="15"/>
  <c r="U48" i="15"/>
  <c r="Q15" i="16"/>
  <c r="U15" i="16" s="1"/>
  <c r="Q40" i="16"/>
  <c r="T49" i="16"/>
  <c r="P66" i="16"/>
  <c r="T73" i="17"/>
  <c r="T67" i="17"/>
  <c r="U15" i="17"/>
  <c r="T15" i="17"/>
  <c r="U9" i="17"/>
  <c r="T9" i="17"/>
  <c r="P24" i="17"/>
  <c r="U33" i="18"/>
  <c r="T33" i="18"/>
  <c r="T94" i="12"/>
  <c r="T20" i="13"/>
  <c r="T40" i="13"/>
  <c r="T44" i="13"/>
  <c r="T52" i="13"/>
  <c r="T56" i="13"/>
  <c r="T89" i="13"/>
  <c r="T11" i="14"/>
  <c r="T23" i="14"/>
  <c r="T27" i="14"/>
  <c r="T35" i="14"/>
  <c r="T47" i="14"/>
  <c r="T63" i="14"/>
  <c r="T70" i="14"/>
  <c r="T92" i="14"/>
  <c r="U15" i="15"/>
  <c r="T15" i="15"/>
  <c r="T73" i="15"/>
  <c r="T23" i="15"/>
  <c r="T26" i="15"/>
  <c r="T47" i="15"/>
  <c r="U49" i="15"/>
  <c r="T49" i="15"/>
  <c r="U66" i="15"/>
  <c r="T66" i="15"/>
  <c r="U92" i="15"/>
  <c r="U14" i="16"/>
  <c r="P30" i="16"/>
  <c r="R53" i="16"/>
  <c r="Q66" i="16"/>
  <c r="P73" i="16"/>
  <c r="T73" i="16" s="1"/>
  <c r="U53" i="12"/>
  <c r="T53" i="12"/>
  <c r="T43" i="13"/>
  <c r="U72" i="13"/>
  <c r="T72" i="13"/>
  <c r="U71" i="13"/>
  <c r="T71" i="13"/>
  <c r="U35" i="14"/>
  <c r="T69" i="14"/>
  <c r="T13" i="15"/>
  <c r="T28" i="15"/>
  <c r="U36" i="15"/>
  <c r="U72" i="15"/>
  <c r="T72" i="15"/>
  <c r="U71" i="15"/>
  <c r="T71" i="15"/>
  <c r="U93" i="15"/>
  <c r="T93" i="15"/>
  <c r="U20" i="16"/>
  <c r="T20" i="16"/>
  <c r="U24" i="16"/>
  <c r="T24" i="16"/>
  <c r="S53" i="16"/>
  <c r="P71" i="16"/>
  <c r="Q73" i="16"/>
  <c r="U73" i="16" s="1"/>
  <c r="U87" i="16"/>
  <c r="T87" i="16"/>
  <c r="T9" i="16"/>
  <c r="T21" i="16"/>
  <c r="T45" i="16"/>
  <c r="T57" i="16"/>
  <c r="T61" i="16"/>
  <c r="T90" i="16"/>
  <c r="T12" i="17"/>
  <c r="T28" i="17"/>
  <c r="T32" i="17"/>
  <c r="T36" i="17"/>
  <c r="U53" i="17"/>
  <c r="T53" i="17"/>
  <c r="T48" i="17"/>
  <c r="T64" i="17"/>
  <c r="U72" i="18"/>
  <c r="T72" i="18"/>
  <c r="U71" i="18"/>
  <c r="T71" i="18"/>
  <c r="U27" i="19"/>
  <c r="T27" i="19"/>
  <c r="U30" i="19"/>
  <c r="T30" i="19"/>
  <c r="E71" i="19"/>
  <c r="U18" i="20"/>
  <c r="T18" i="20"/>
  <c r="U24" i="20"/>
  <c r="U40" i="16"/>
  <c r="T89" i="16"/>
  <c r="T11" i="17"/>
  <c r="T23" i="17"/>
  <c r="T27" i="17"/>
  <c r="T35" i="17"/>
  <c r="T47" i="17"/>
  <c r="T63" i="17"/>
  <c r="T70" i="17"/>
  <c r="T92" i="17"/>
  <c r="U73" i="18"/>
  <c r="U67" i="18"/>
  <c r="U15" i="18"/>
  <c r="T73" i="18"/>
  <c r="T67" i="18"/>
  <c r="T15" i="18"/>
  <c r="T14" i="18"/>
  <c r="T18" i="18"/>
  <c r="T38" i="18"/>
  <c r="T42" i="18"/>
  <c r="T50" i="18"/>
  <c r="U59" i="18"/>
  <c r="T59" i="18"/>
  <c r="U66" i="18"/>
  <c r="T66" i="18"/>
  <c r="T87" i="18"/>
  <c r="U13" i="19"/>
  <c r="T13" i="19"/>
  <c r="U63" i="19"/>
  <c r="T63" i="19"/>
  <c r="U92" i="19"/>
  <c r="T92" i="19"/>
  <c r="T53" i="15"/>
  <c r="T19" i="16"/>
  <c r="T39" i="16"/>
  <c r="T43" i="16"/>
  <c r="T51" i="16"/>
  <c r="T55" i="16"/>
  <c r="U71" i="16"/>
  <c r="T71" i="16"/>
  <c r="U72" i="16"/>
  <c r="T72" i="16"/>
  <c r="T88" i="16"/>
  <c r="Q15" i="19"/>
  <c r="U15" i="19" s="1"/>
  <c r="U17" i="19"/>
  <c r="T17" i="19"/>
  <c r="P67" i="19"/>
  <c r="U67" i="16"/>
  <c r="T67" i="16"/>
  <c r="U59" i="16"/>
  <c r="T59" i="16"/>
  <c r="U66" i="16"/>
  <c r="T66" i="16"/>
  <c r="U30" i="17"/>
  <c r="T30" i="17"/>
  <c r="T45" i="17"/>
  <c r="T57" i="17"/>
  <c r="T61" i="17"/>
  <c r="T90" i="17"/>
  <c r="T12" i="18"/>
  <c r="T28" i="18"/>
  <c r="T32" i="18"/>
  <c r="T36" i="18"/>
  <c r="T48" i="18"/>
  <c r="T64" i="18"/>
  <c r="U11" i="19"/>
  <c r="E24" i="19"/>
  <c r="P30" i="19"/>
  <c r="U33" i="19"/>
  <c r="T33" i="19"/>
  <c r="U70" i="19"/>
  <c r="T70" i="19"/>
  <c r="E15" i="20"/>
  <c r="U33" i="17"/>
  <c r="T33" i="17"/>
  <c r="U40" i="17"/>
  <c r="T40" i="17"/>
  <c r="U12" i="19"/>
  <c r="T12" i="19"/>
  <c r="U59" i="19"/>
  <c r="T59" i="19"/>
  <c r="U53" i="16"/>
  <c r="T43" i="17"/>
  <c r="U72" i="17"/>
  <c r="T72" i="17"/>
  <c r="U71" i="17"/>
  <c r="T71" i="17"/>
  <c r="T69" i="18"/>
  <c r="T93" i="18"/>
  <c r="U93" i="18"/>
  <c r="U47" i="19"/>
  <c r="T47" i="19"/>
  <c r="P66" i="19"/>
  <c r="U30" i="20"/>
  <c r="T30" i="20"/>
  <c r="U59" i="17"/>
  <c r="T59" i="17"/>
  <c r="U66" i="17"/>
  <c r="T66" i="17"/>
  <c r="U30" i="18"/>
  <c r="T30" i="18"/>
  <c r="U23" i="19"/>
  <c r="T23" i="19"/>
  <c r="U14" i="20"/>
  <c r="T14" i="20"/>
  <c r="U40" i="18"/>
  <c r="T40" i="18"/>
  <c r="U61" i="18"/>
  <c r="P24" i="19"/>
  <c r="Q33" i="19"/>
  <c r="U40" i="19"/>
  <c r="T40" i="19"/>
  <c r="U35" i="19"/>
  <c r="T35" i="19"/>
  <c r="P15" i="20"/>
  <c r="T15" i="20" s="1"/>
  <c r="U59" i="20"/>
  <c r="T59" i="20"/>
  <c r="T15" i="19"/>
  <c r="T67" i="19"/>
  <c r="U19" i="19"/>
  <c r="T38" i="19"/>
  <c r="U39" i="19"/>
  <c r="T50" i="19"/>
  <c r="U51" i="19"/>
  <c r="U55" i="19"/>
  <c r="U66" i="19"/>
  <c r="T66" i="19"/>
  <c r="T87" i="19"/>
  <c r="U88" i="19"/>
  <c r="T9" i="20"/>
  <c r="U10" i="20"/>
  <c r="T21" i="20"/>
  <c r="U22" i="20"/>
  <c r="U26" i="20"/>
  <c r="U58" i="20"/>
  <c r="U62" i="20"/>
  <c r="T90" i="20"/>
  <c r="U91" i="20"/>
  <c r="E80" i="16"/>
  <c r="R96" i="1"/>
  <c r="R96" i="17"/>
  <c r="U98" i="10"/>
  <c r="T98" i="10"/>
  <c r="E96" i="8"/>
  <c r="U96" i="8" s="1"/>
  <c r="U97" i="8"/>
  <c r="T97" i="8"/>
  <c r="T29" i="19"/>
  <c r="T37" i="19"/>
  <c r="T49" i="19"/>
  <c r="T65" i="19"/>
  <c r="T94" i="19"/>
  <c r="T20" i="20"/>
  <c r="U33" i="20"/>
  <c r="U40" i="20"/>
  <c r="T40" i="20"/>
  <c r="T44" i="20"/>
  <c r="T52" i="20"/>
  <c r="T56" i="20"/>
  <c r="E80" i="19"/>
  <c r="T102" i="18"/>
  <c r="L113" i="15"/>
  <c r="R113" i="15" s="1"/>
  <c r="T28" i="19"/>
  <c r="T32" i="19"/>
  <c r="T36" i="19"/>
  <c r="U53" i="19"/>
  <c r="T53" i="19"/>
  <c r="T48" i="19"/>
  <c r="T64" i="19"/>
  <c r="T93" i="19"/>
  <c r="T19" i="20"/>
  <c r="T39" i="20"/>
  <c r="T43" i="20"/>
  <c r="T51" i="20"/>
  <c r="T55" i="20"/>
  <c r="U71" i="20"/>
  <c r="T71" i="20"/>
  <c r="U72" i="20"/>
  <c r="T72" i="20"/>
  <c r="M113" i="20"/>
  <c r="S113" i="20" s="1"/>
  <c r="E96" i="12"/>
  <c r="M113" i="9"/>
  <c r="S113" i="9" s="1"/>
  <c r="U107" i="8"/>
  <c r="T107" i="8"/>
  <c r="U67" i="20"/>
  <c r="T67" i="20"/>
  <c r="U73" i="20"/>
  <c r="U15" i="20"/>
  <c r="T38" i="20"/>
  <c r="T42" i="20"/>
  <c r="T50" i="20"/>
  <c r="U66" i="20"/>
  <c r="T66" i="20"/>
  <c r="T87" i="20"/>
  <c r="E80" i="12"/>
  <c r="E80" i="11"/>
  <c r="R96" i="20"/>
  <c r="T103" i="19"/>
  <c r="T111" i="19"/>
  <c r="U108" i="17"/>
  <c r="U110" i="17"/>
  <c r="T101" i="13"/>
  <c r="T103" i="13"/>
  <c r="U101" i="11"/>
  <c r="T101" i="11"/>
  <c r="U106" i="11"/>
  <c r="U105" i="10"/>
  <c r="T94" i="20"/>
  <c r="E80" i="14"/>
  <c r="U109" i="18"/>
  <c r="U111" i="18"/>
  <c r="M113" i="18"/>
  <c r="S113" i="18" s="1"/>
  <c r="U100" i="17"/>
  <c r="U102" i="17"/>
  <c r="T104" i="16"/>
  <c r="T106" i="16"/>
  <c r="U97" i="14"/>
  <c r="T99" i="14"/>
  <c r="U105" i="14"/>
  <c r="T107" i="14"/>
  <c r="T97" i="13"/>
  <c r="S96" i="12"/>
  <c r="U99" i="12"/>
  <c r="U107" i="12"/>
  <c r="T103" i="9"/>
  <c r="U105" i="8"/>
  <c r="T105" i="8"/>
  <c r="U53" i="20"/>
  <c r="T53" i="20"/>
  <c r="E80" i="15"/>
  <c r="E80" i="4"/>
  <c r="E80" i="3"/>
  <c r="T101" i="1"/>
  <c r="T114" i="1"/>
  <c r="U101" i="18"/>
  <c r="U103" i="18"/>
  <c r="T98" i="16"/>
  <c r="T108" i="16"/>
  <c r="U106" i="15"/>
  <c r="U108" i="15"/>
  <c r="R96" i="13"/>
  <c r="T106" i="13"/>
  <c r="U114" i="11"/>
  <c r="T114" i="11"/>
  <c r="T101" i="9"/>
  <c r="T110" i="12"/>
  <c r="T97" i="11"/>
  <c r="T99" i="11"/>
  <c r="T105" i="11"/>
  <c r="T99" i="10"/>
  <c r="U99" i="8"/>
  <c r="T99" i="8"/>
  <c r="T103" i="8"/>
  <c r="U103" i="8"/>
  <c r="T43" i="19"/>
  <c r="U72" i="19"/>
  <c r="T72" i="19"/>
  <c r="U71" i="19"/>
  <c r="T71" i="19"/>
  <c r="U35" i="20"/>
  <c r="T69" i="20"/>
  <c r="E80" i="17"/>
  <c r="E80" i="7"/>
  <c r="E96" i="20"/>
  <c r="U102" i="19"/>
  <c r="U110" i="19"/>
  <c r="T109" i="17"/>
  <c r="T114" i="17"/>
  <c r="E96" i="16"/>
  <c r="U96" i="16" s="1"/>
  <c r="U108" i="13"/>
  <c r="T109" i="11"/>
  <c r="U100" i="10"/>
  <c r="T100" i="10"/>
  <c r="T104" i="10"/>
  <c r="T114" i="9"/>
  <c r="M113" i="8"/>
  <c r="S113" i="8" s="1"/>
  <c r="T99" i="7"/>
  <c r="T101" i="7"/>
  <c r="T107" i="7"/>
  <c r="T109" i="7"/>
  <c r="T97" i="6"/>
  <c r="U101" i="6"/>
  <c r="U103" i="6"/>
  <c r="U111" i="6"/>
  <c r="T99" i="5"/>
  <c r="T105" i="5"/>
  <c r="U107" i="5"/>
  <c r="R96" i="3"/>
  <c r="U102" i="2"/>
  <c r="U104" i="2"/>
  <c r="T97" i="5"/>
  <c r="E96" i="4"/>
  <c r="T96" i="4" s="1"/>
  <c r="T110" i="3"/>
  <c r="U111" i="8"/>
  <c r="R96" i="9"/>
  <c r="S96" i="7"/>
  <c r="S96" i="5"/>
  <c r="U97" i="2"/>
  <c r="U105" i="2"/>
  <c r="T111" i="3"/>
  <c r="T114" i="2"/>
  <c r="T105" i="6"/>
  <c r="U109" i="6"/>
  <c r="U99" i="4"/>
  <c r="U107" i="4"/>
  <c r="U96" i="20"/>
  <c r="T96" i="20"/>
  <c r="E113" i="20"/>
  <c r="T96" i="16"/>
  <c r="U113" i="1"/>
  <c r="T113" i="1"/>
  <c r="U96" i="12"/>
  <c r="E113" i="12"/>
  <c r="T96" i="12"/>
  <c r="S96" i="1"/>
  <c r="U100" i="1"/>
  <c r="U108" i="1"/>
  <c r="U99" i="20"/>
  <c r="U107" i="20"/>
  <c r="E96" i="19"/>
  <c r="U98" i="19"/>
  <c r="U106" i="19"/>
  <c r="L113" i="19"/>
  <c r="R113" i="19" s="1"/>
  <c r="U97" i="18"/>
  <c r="U105" i="18"/>
  <c r="U104" i="17"/>
  <c r="R96" i="16"/>
  <c r="U103" i="16"/>
  <c r="U111" i="16"/>
  <c r="M113" i="16"/>
  <c r="S113" i="16" s="1"/>
  <c r="U96" i="15"/>
  <c r="U102" i="15"/>
  <c r="U110" i="15"/>
  <c r="U101" i="14"/>
  <c r="U109" i="14"/>
  <c r="U114" i="14"/>
  <c r="U100" i="13"/>
  <c r="U105" i="13"/>
  <c r="U110" i="13"/>
  <c r="U104" i="12"/>
  <c r="U109" i="12"/>
  <c r="U111" i="11"/>
  <c r="T96" i="1"/>
  <c r="T102" i="1"/>
  <c r="T110" i="1"/>
  <c r="T101" i="20"/>
  <c r="T109" i="20"/>
  <c r="T114" i="20"/>
  <c r="T100" i="19"/>
  <c r="T108" i="19"/>
  <c r="M113" i="19"/>
  <c r="S113" i="19" s="1"/>
  <c r="T99" i="18"/>
  <c r="T107" i="18"/>
  <c r="T98" i="17"/>
  <c r="T106" i="17"/>
  <c r="T97" i="16"/>
  <c r="T105" i="16"/>
  <c r="T104" i="15"/>
  <c r="E96" i="14"/>
  <c r="T103" i="14"/>
  <c r="T111" i="14"/>
  <c r="L113" i="14"/>
  <c r="R113" i="14" s="1"/>
  <c r="T102" i="13"/>
  <c r="T101" i="12"/>
  <c r="T103" i="11"/>
  <c r="T108" i="11"/>
  <c r="T101" i="10"/>
  <c r="T109" i="10"/>
  <c r="T99" i="9"/>
  <c r="E96" i="9"/>
  <c r="U99" i="9"/>
  <c r="T107" i="9"/>
  <c r="U107" i="9"/>
  <c r="U96" i="1"/>
  <c r="T99" i="1"/>
  <c r="T107" i="1"/>
  <c r="T98" i="20"/>
  <c r="T106" i="20"/>
  <c r="T97" i="19"/>
  <c r="T105" i="19"/>
  <c r="T104" i="18"/>
  <c r="E96" i="17"/>
  <c r="T103" i="17"/>
  <c r="T111" i="17"/>
  <c r="U97" i="16"/>
  <c r="T102" i="16"/>
  <c r="T110" i="16"/>
  <c r="T101" i="15"/>
  <c r="T109" i="15"/>
  <c r="T114" i="15"/>
  <c r="T100" i="14"/>
  <c r="T108" i="14"/>
  <c r="T99" i="13"/>
  <c r="T104" i="13"/>
  <c r="T109" i="13"/>
  <c r="U101" i="12"/>
  <c r="T103" i="12"/>
  <c r="T108" i="12"/>
  <c r="U98" i="11"/>
  <c r="T110" i="11"/>
  <c r="T114" i="18"/>
  <c r="E96" i="11"/>
  <c r="U106" i="10"/>
  <c r="T106" i="10"/>
  <c r="T108" i="10"/>
  <c r="U108" i="10"/>
  <c r="T98" i="8"/>
  <c r="U98" i="8"/>
  <c r="E96" i="18"/>
  <c r="T114" i="16"/>
  <c r="E113" i="15"/>
  <c r="M113" i="15"/>
  <c r="S113" i="15" s="1"/>
  <c r="E96" i="10"/>
  <c r="T97" i="10"/>
  <c r="E96" i="13"/>
  <c r="T114" i="13"/>
  <c r="R96" i="12"/>
  <c r="U96" i="5"/>
  <c r="T96" i="5"/>
  <c r="E113" i="5"/>
  <c r="U103" i="10"/>
  <c r="T103" i="10"/>
  <c r="T100" i="9"/>
  <c r="T108" i="9"/>
  <c r="S96" i="10"/>
  <c r="U106" i="8"/>
  <c r="U97" i="7"/>
  <c r="U105" i="7"/>
  <c r="U104" i="6"/>
  <c r="T114" i="6"/>
  <c r="R96" i="5"/>
  <c r="U103" i="5"/>
  <c r="U111" i="5"/>
  <c r="U96" i="4"/>
  <c r="U102" i="4"/>
  <c r="U110" i="4"/>
  <c r="U101" i="3"/>
  <c r="U109" i="3"/>
  <c r="U114" i="3"/>
  <c r="S96" i="2"/>
  <c r="U100" i="2"/>
  <c r="U108" i="2"/>
  <c r="E96" i="3"/>
  <c r="E96" i="6"/>
  <c r="L113" i="6"/>
  <c r="R113" i="6" s="1"/>
  <c r="U97" i="5"/>
  <c r="T114" i="4"/>
  <c r="M113" i="3"/>
  <c r="S113" i="3" s="1"/>
  <c r="T114" i="7"/>
  <c r="T109" i="2"/>
  <c r="T97" i="9"/>
  <c r="T105" i="9"/>
  <c r="T104" i="8"/>
  <c r="E96" i="7"/>
  <c r="T103" i="7"/>
  <c r="T111" i="7"/>
  <c r="L113" i="7"/>
  <c r="R113" i="7" s="1"/>
  <c r="T102" i="6"/>
  <c r="T101" i="5"/>
  <c r="T109" i="5"/>
  <c r="T114" i="5"/>
  <c r="T100" i="4"/>
  <c r="T108" i="4"/>
  <c r="M113" i="4"/>
  <c r="S113" i="4" s="1"/>
  <c r="T99" i="3"/>
  <c r="T107" i="3"/>
  <c r="T98" i="2"/>
  <c r="T106" i="2"/>
  <c r="T111" i="10"/>
  <c r="T102" i="9"/>
  <c r="T110" i="9"/>
  <c r="T101" i="8"/>
  <c r="T109" i="8"/>
  <c r="T114" i="8"/>
  <c r="T100" i="7"/>
  <c r="T108" i="7"/>
  <c r="T99" i="6"/>
  <c r="T107" i="6"/>
  <c r="T98" i="5"/>
  <c r="T106" i="5"/>
  <c r="T97" i="4"/>
  <c r="T105" i="4"/>
  <c r="T104" i="3"/>
  <c r="E96" i="2"/>
  <c r="T103" i="2"/>
  <c r="T111" i="2"/>
  <c r="L113" i="2"/>
  <c r="R113" i="2" s="1"/>
  <c r="U33" i="13" l="1"/>
  <c r="T33" i="2"/>
  <c r="E113" i="16"/>
  <c r="U59" i="1"/>
  <c r="T96" i="8"/>
  <c r="E113" i="4"/>
  <c r="U24" i="19"/>
  <c r="T24" i="19"/>
  <c r="U59" i="2"/>
  <c r="T59" i="2"/>
  <c r="U24" i="9"/>
  <c r="T24" i="9"/>
  <c r="U30" i="16"/>
  <c r="T30" i="16"/>
  <c r="U24" i="3"/>
  <c r="T24" i="3"/>
  <c r="U24" i="8"/>
  <c r="T24" i="8"/>
  <c r="E113" i="8"/>
  <c r="T113" i="8" s="1"/>
  <c r="E113" i="13"/>
  <c r="U96" i="13"/>
  <c r="T96" i="13"/>
  <c r="U96" i="14"/>
  <c r="T96" i="14"/>
  <c r="E113" i="14"/>
  <c r="U96" i="17"/>
  <c r="T96" i="17"/>
  <c r="E113" i="17"/>
  <c r="E113" i="2"/>
  <c r="U96" i="2"/>
  <c r="T96" i="2"/>
  <c r="T113" i="16"/>
  <c r="U113" i="16"/>
  <c r="T113" i="5"/>
  <c r="U113" i="5"/>
  <c r="U113" i="8"/>
  <c r="U113" i="15"/>
  <c r="T113" i="15"/>
  <c r="U96" i="9"/>
  <c r="T96" i="9"/>
  <c r="E113" i="9"/>
  <c r="U113" i="20"/>
  <c r="T113" i="20"/>
  <c r="U96" i="3"/>
  <c r="T96" i="3"/>
  <c r="E113" i="3"/>
  <c r="E113" i="11"/>
  <c r="U96" i="11"/>
  <c r="T96" i="11"/>
  <c r="E113" i="18"/>
  <c r="U96" i="18"/>
  <c r="T96" i="18"/>
  <c r="T113" i="12"/>
  <c r="U113" i="12"/>
  <c r="U96" i="6"/>
  <c r="T96" i="6"/>
  <c r="E113" i="6"/>
  <c r="E113" i="10"/>
  <c r="U96" i="10"/>
  <c r="T96" i="10"/>
  <c r="U113" i="4"/>
  <c r="T113" i="4"/>
  <c r="E113" i="7"/>
  <c r="U96" i="7"/>
  <c r="T96" i="7"/>
  <c r="U96" i="19"/>
  <c r="T96" i="19"/>
  <c r="E113" i="19"/>
  <c r="U113" i="10" l="1"/>
  <c r="T113" i="10"/>
  <c r="U113" i="18"/>
  <c r="T113" i="18"/>
  <c r="U113" i="6"/>
  <c r="T113" i="6"/>
  <c r="T113" i="9"/>
  <c r="U113" i="9"/>
  <c r="U113" i="14"/>
  <c r="T113" i="14"/>
  <c r="U113" i="7"/>
  <c r="T113" i="7"/>
  <c r="U113" i="11"/>
  <c r="T113" i="11"/>
  <c r="U113" i="3"/>
  <c r="T113" i="3"/>
  <c r="U113" i="19"/>
  <c r="T113" i="19"/>
  <c r="U113" i="2"/>
  <c r="T113" i="2"/>
  <c r="U113" i="17"/>
  <c r="T113" i="17"/>
  <c r="U113" i="13"/>
  <c r="T113" i="13"/>
</calcChain>
</file>

<file path=xl/sharedStrings.xml><?xml version="1.0" encoding="utf-8"?>
<sst xmlns="http://schemas.openxmlformats.org/spreadsheetml/2006/main" count="4710" uniqueCount="145">
  <si>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</si>
  <si>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</si>
  <si>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</si>
  <si>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</si>
  <si>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SECONDARY CITIES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</si>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</sst>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42521000</v>
      </c>
      <c r="C10" s="92"/>
      <c r="D10" s="92"/>
      <c r="E10" s="92">
        <f t="shared" ref="E10:E15" si="0">$B10      +$C10      +$D10</f>
        <v>42521000</v>
      </c>
      <c r="F10" s="93">
        <v>42521000</v>
      </c>
      <c r="G10" s="94">
        <v>42521000</v>
      </c>
      <c r="H10" s="93">
        <v>3057000</v>
      </c>
      <c r="I10" s="94">
        <v>468625</v>
      </c>
      <c r="J10" s="93">
        <v>6671000</v>
      </c>
      <c r="K10" s="94">
        <v>5498711</v>
      </c>
      <c r="L10" s="93">
        <v>9185000</v>
      </c>
      <c r="M10" s="94">
        <v>9347216</v>
      </c>
      <c r="N10" s="93">
        <v>10494000</v>
      </c>
      <c r="O10" s="94">
        <v>10461221</v>
      </c>
      <c r="P10" s="93">
        <f t="shared" ref="P10:P15" si="1">$H10      +$J10      +$L10      +$N10</f>
        <v>29407000</v>
      </c>
      <c r="Q10" s="94">
        <f t="shared" ref="Q10:Q15" si="2">$I10      +$K10      +$M10      +$O10</f>
        <v>25775773</v>
      </c>
      <c r="R10" s="48">
        <f t="shared" ref="R10:R15" si="3">IF(($L10      =0),0,((($N10      -$L10      )/$L10      )*100))</f>
        <v>14.251497005988023</v>
      </c>
      <c r="S10" s="49">
        <f t="shared" ref="S10:S15" si="4">IF(($M10      =0),0,((($O10      -$M10      )/$M10      )*100))</f>
        <v>11.918040623004753</v>
      </c>
      <c r="T10" s="48">
        <f t="shared" ref="T10:T14" si="5">IF(($E10      =0),0,(($P10      /$E10      )*100))</f>
        <v>69.158768608452291</v>
      </c>
      <c r="U10" s="50">
        <f t="shared" ref="U10:U14" si="6">IF(($E10      =0),0,(($Q10      /$E10      )*100))</f>
        <v>60.618924766585927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41500000</v>
      </c>
      <c r="C11" s="92">
        <v>-1414000</v>
      </c>
      <c r="D11" s="92"/>
      <c r="E11" s="92">
        <f t="shared" si="0"/>
        <v>40086000</v>
      </c>
      <c r="F11" s="93">
        <v>40086000</v>
      </c>
      <c r="G11" s="94">
        <v>40086000</v>
      </c>
      <c r="H11" s="93">
        <v>9689000</v>
      </c>
      <c r="I11" s="94">
        <v>15666409</v>
      </c>
      <c r="J11" s="93">
        <v>10040000</v>
      </c>
      <c r="K11" s="94">
        <v>4598385</v>
      </c>
      <c r="L11" s="93">
        <v>8214000</v>
      </c>
      <c r="M11" s="94">
        <v>10616169</v>
      </c>
      <c r="N11" s="93">
        <v>9534000</v>
      </c>
      <c r="O11" s="94">
        <v>3331563</v>
      </c>
      <c r="P11" s="93">
        <f t="shared" si="1"/>
        <v>37477000</v>
      </c>
      <c r="Q11" s="94">
        <f t="shared" si="2"/>
        <v>34212526</v>
      </c>
      <c r="R11" s="48">
        <f t="shared" si="3"/>
        <v>16.070124178232287</v>
      </c>
      <c r="S11" s="49">
        <f t="shared" si="4"/>
        <v>-68.618029724281897</v>
      </c>
      <c r="T11" s="48">
        <f t="shared" si="5"/>
        <v>93.491493289427723</v>
      </c>
      <c r="U11" s="50">
        <f t="shared" si="6"/>
        <v>85.34781719303497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215157000</v>
      </c>
      <c r="C13" s="92">
        <v>-37370000</v>
      </c>
      <c r="D13" s="92"/>
      <c r="E13" s="92">
        <f t="shared" si="0"/>
        <v>177787000</v>
      </c>
      <c r="F13" s="93">
        <v>177787000</v>
      </c>
      <c r="G13" s="94">
        <v>177787000</v>
      </c>
      <c r="H13" s="93">
        <v>41008000</v>
      </c>
      <c r="I13" s="94">
        <v>3071693</v>
      </c>
      <c r="J13" s="93">
        <v>24389000</v>
      </c>
      <c r="K13" s="94">
        <v>28871564</v>
      </c>
      <c r="L13" s="93">
        <v>22290000</v>
      </c>
      <c r="M13" s="94">
        <v>23320012</v>
      </c>
      <c r="N13" s="93">
        <v>31094000</v>
      </c>
      <c r="O13" s="94">
        <v>93804986</v>
      </c>
      <c r="P13" s="93">
        <f t="shared" si="1"/>
        <v>118781000</v>
      </c>
      <c r="Q13" s="94">
        <f t="shared" si="2"/>
        <v>149068255</v>
      </c>
      <c r="R13" s="48">
        <f t="shared" si="3"/>
        <v>39.497532525796316</v>
      </c>
      <c r="S13" s="49">
        <f t="shared" si="4"/>
        <v>302.25101942486134</v>
      </c>
      <c r="T13" s="48">
        <f t="shared" si="5"/>
        <v>66.810846687328095</v>
      </c>
      <c r="U13" s="50">
        <f t="shared" si="6"/>
        <v>83.846543898035293</v>
      </c>
      <c r="V13" s="93">
        <v>101000</v>
      </c>
      <c r="W13" s="94" t="s">
        <v>36</v>
      </c>
    </row>
    <row r="14" spans="1:23" ht="12.95" customHeight="1" x14ac:dyDescent="0.2">
      <c r="A14" s="47" t="s">
        <v>41</v>
      </c>
      <c r="B14" s="92">
        <v>10500000</v>
      </c>
      <c r="C14" s="92">
        <v>76872000</v>
      </c>
      <c r="D14" s="92"/>
      <c r="E14" s="92">
        <f t="shared" si="0"/>
        <v>87372000</v>
      </c>
      <c r="F14" s="93">
        <v>87372000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309678000</v>
      </c>
      <c r="C15" s="95">
        <f>SUM(C9:C14)</f>
        <v>38088000</v>
      </c>
      <c r="D15" s="95"/>
      <c r="E15" s="95">
        <f t="shared" si="0"/>
        <v>347766000</v>
      </c>
      <c r="F15" s="96">
        <f t="shared" ref="F15:O15" si="7">SUM(F9:F14)</f>
        <v>347766000</v>
      </c>
      <c r="G15" s="97">
        <f t="shared" si="7"/>
        <v>260394000</v>
      </c>
      <c r="H15" s="96">
        <f t="shared" si="7"/>
        <v>53754000</v>
      </c>
      <c r="I15" s="97">
        <f t="shared" si="7"/>
        <v>19206727</v>
      </c>
      <c r="J15" s="96">
        <f t="shared" si="7"/>
        <v>41100000</v>
      </c>
      <c r="K15" s="97">
        <f t="shared" si="7"/>
        <v>38968660</v>
      </c>
      <c r="L15" s="96">
        <f t="shared" si="7"/>
        <v>39689000</v>
      </c>
      <c r="M15" s="97">
        <f t="shared" si="7"/>
        <v>43283397</v>
      </c>
      <c r="N15" s="96">
        <f t="shared" si="7"/>
        <v>51122000</v>
      </c>
      <c r="O15" s="97">
        <f t="shared" si="7"/>
        <v>107597770</v>
      </c>
      <c r="P15" s="96">
        <f t="shared" si="1"/>
        <v>185665000</v>
      </c>
      <c r="Q15" s="97">
        <f t="shared" si="2"/>
        <v>209056554</v>
      </c>
      <c r="R15" s="52">
        <f t="shared" si="3"/>
        <v>28.806470306634079</v>
      </c>
      <c r="S15" s="53">
        <f t="shared" si="4"/>
        <v>148.58901439736812</v>
      </c>
      <c r="T15" s="52">
        <f>IF((SUM($E9:$E13))=0,0,(P15/(SUM($E9:$E13))*100))</f>
        <v>71.301566088312327</v>
      </c>
      <c r="U15" s="54">
        <f>IF((SUM($E9:$E13))=0,0,(Q15/(SUM($E9:$E13))*100))</f>
        <v>80.284704716698542</v>
      </c>
      <c r="V15" s="96">
        <f>SUM(V9:V14)</f>
        <v>101000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1083600000</v>
      </c>
      <c r="C17" s="92"/>
      <c r="D17" s="92"/>
      <c r="E17" s="92">
        <f t="shared" ref="E17:E24" si="8">$B17      +$C17      +$D17</f>
        <v>1083600000</v>
      </c>
      <c r="F17" s="93">
        <v>1083600000</v>
      </c>
      <c r="G17" s="94">
        <v>1083600000</v>
      </c>
      <c r="H17" s="93">
        <v>167940000</v>
      </c>
      <c r="I17" s="94">
        <v>145269846</v>
      </c>
      <c r="J17" s="93">
        <v>333786000</v>
      </c>
      <c r="K17" s="94">
        <v>216264463</v>
      </c>
      <c r="L17" s="93">
        <v>223603000</v>
      </c>
      <c r="M17" s="94">
        <v>236154692</v>
      </c>
      <c r="N17" s="93">
        <v>330893000</v>
      </c>
      <c r="O17" s="94">
        <v>400595890</v>
      </c>
      <c r="P17" s="93">
        <f t="shared" ref="P17:P24" si="9">$H17      +$J17      +$L17      +$N17</f>
        <v>1056222000</v>
      </c>
      <c r="Q17" s="94">
        <f t="shared" ref="Q17:Q24" si="10">$I17      +$K17      +$M17      +$O17</f>
        <v>998284891</v>
      </c>
      <c r="R17" s="48">
        <f t="shared" ref="R17:R24" si="11">IF(($L17      =0),0,((($N17      -$L17      )/$L17      )*100))</f>
        <v>47.982361596221871</v>
      </c>
      <c r="S17" s="49">
        <f t="shared" ref="S17:S24" si="12">IF(($M17      =0),0,((($O17      -$M17      )/$M17      )*100))</f>
        <v>69.632831178302396</v>
      </c>
      <c r="T17" s="48">
        <f t="shared" ref="T17:T23" si="13">IF(($E17      =0),0,(($P17      /$E17      )*100))</f>
        <v>97.473421926910291</v>
      </c>
      <c r="U17" s="50">
        <f t="shared" ref="U17:U23" si="14">IF(($E17      =0),0,(($Q17      /$E17      )*100))</f>
        <v>92.126697212993719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16305000</v>
      </c>
      <c r="C20" s="92">
        <v>43567000</v>
      </c>
      <c r="D20" s="92"/>
      <c r="E20" s="92">
        <f t="shared" si="8"/>
        <v>59872000</v>
      </c>
      <c r="F20" s="93">
        <v>59872000</v>
      </c>
      <c r="G20" s="94">
        <v>59872000</v>
      </c>
      <c r="H20" s="93">
        <v>566000</v>
      </c>
      <c r="I20" s="94">
        <v>214708</v>
      </c>
      <c r="J20" s="93">
        <v>2731000</v>
      </c>
      <c r="K20" s="94">
        <v>3316088</v>
      </c>
      <c r="L20" s="93">
        <v>998000</v>
      </c>
      <c r="M20" s="94">
        <v>3441092</v>
      </c>
      <c r="N20" s="93">
        <v>4892000</v>
      </c>
      <c r="O20" s="94">
        <v>26188155</v>
      </c>
      <c r="P20" s="93">
        <f t="shared" si="9"/>
        <v>9187000</v>
      </c>
      <c r="Q20" s="94">
        <f t="shared" si="10"/>
        <v>33160043</v>
      </c>
      <c r="R20" s="48">
        <f t="shared" si="11"/>
        <v>390.18036072144287</v>
      </c>
      <c r="S20" s="49">
        <f t="shared" si="12"/>
        <v>661.04198899651624</v>
      </c>
      <c r="T20" s="48">
        <f t="shared" si="13"/>
        <v>15.344401389631212</v>
      </c>
      <c r="U20" s="50">
        <f t="shared" si="14"/>
        <v>55.384892771245319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102524000</v>
      </c>
      <c r="D21" s="92"/>
      <c r="E21" s="92">
        <f t="shared" si="8"/>
        <v>102524000</v>
      </c>
      <c r="F21" s="93">
        <v>102524000</v>
      </c>
      <c r="G21" s="94">
        <v>102524000</v>
      </c>
      <c r="H21" s="93"/>
      <c r="I21" s="94"/>
      <c r="J21" s="93"/>
      <c r="K21" s="94"/>
      <c r="L21" s="93"/>
      <c r="M21" s="94">
        <v>-7875000</v>
      </c>
      <c r="N21" s="93"/>
      <c r="O21" s="94">
        <v>26390644</v>
      </c>
      <c r="P21" s="93">
        <f t="shared" si="9"/>
        <v>0</v>
      </c>
      <c r="Q21" s="94">
        <f t="shared" si="10"/>
        <v>18515644</v>
      </c>
      <c r="R21" s="48">
        <f t="shared" si="11"/>
        <v>0</v>
      </c>
      <c r="S21" s="49">
        <f t="shared" si="12"/>
        <v>-435.11928888888889</v>
      </c>
      <c r="T21" s="48">
        <f t="shared" si="13"/>
        <v>0</v>
      </c>
      <c r="U21" s="50">
        <f t="shared" si="14"/>
        <v>18.05981428738637</v>
      </c>
      <c r="V21" s="93">
        <v>255685000</v>
      </c>
      <c r="W21" s="94">
        <v>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1099905000</v>
      </c>
      <c r="C24" s="95">
        <f>SUM(C17:C23)</f>
        <v>146091000</v>
      </c>
      <c r="D24" s="95"/>
      <c r="E24" s="95">
        <f t="shared" si="8"/>
        <v>1245996000</v>
      </c>
      <c r="F24" s="96">
        <f t="shared" ref="F24:O24" si="15">SUM(F17:F23)</f>
        <v>1245996000</v>
      </c>
      <c r="G24" s="97">
        <f t="shared" si="15"/>
        <v>1245996000</v>
      </c>
      <c r="H24" s="96">
        <f t="shared" si="15"/>
        <v>168506000</v>
      </c>
      <c r="I24" s="97">
        <f t="shared" si="15"/>
        <v>145484554</v>
      </c>
      <c r="J24" s="96">
        <f t="shared" si="15"/>
        <v>336517000</v>
      </c>
      <c r="K24" s="97">
        <f t="shared" si="15"/>
        <v>219580551</v>
      </c>
      <c r="L24" s="96">
        <f t="shared" si="15"/>
        <v>224601000</v>
      </c>
      <c r="M24" s="97">
        <f t="shared" si="15"/>
        <v>231720784</v>
      </c>
      <c r="N24" s="96">
        <f t="shared" si="15"/>
        <v>335785000</v>
      </c>
      <c r="O24" s="97">
        <f t="shared" si="15"/>
        <v>453174689</v>
      </c>
      <c r="P24" s="96">
        <f t="shared" si="9"/>
        <v>1065409000</v>
      </c>
      <c r="Q24" s="97">
        <f t="shared" si="10"/>
        <v>1049960578</v>
      </c>
      <c r="R24" s="52">
        <f t="shared" si="11"/>
        <v>49.502896247122678</v>
      </c>
      <c r="S24" s="53">
        <f t="shared" si="12"/>
        <v>95.569288683228351</v>
      </c>
      <c r="T24" s="52">
        <f>IF(($E24-$E19-$E23)   =0,0,($P24   /($E24-$E19-$E23)   )*100)</f>
        <v>85.506614788490495</v>
      </c>
      <c r="U24" s="54">
        <f>IF(($E24-$E19-$E23)   =0,0,($Q24   /($E24-$E19-$E23)   )*100)</f>
        <v>84.266769556242565</v>
      </c>
      <c r="V24" s="96">
        <f>SUM(V17:V23)</f>
        <v>255685000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616404000</v>
      </c>
      <c r="C28" s="92">
        <v>766000000</v>
      </c>
      <c r="D28" s="92"/>
      <c r="E28" s="92">
        <f>$B28      +$C28      +$D28</f>
        <v>1382404000</v>
      </c>
      <c r="F28" s="93">
        <v>1382404000</v>
      </c>
      <c r="G28" s="94">
        <v>1382404000</v>
      </c>
      <c r="H28" s="93">
        <v>105403000</v>
      </c>
      <c r="I28" s="94">
        <v>62549485</v>
      </c>
      <c r="J28" s="93">
        <v>180820000</v>
      </c>
      <c r="K28" s="94">
        <v>226930655</v>
      </c>
      <c r="L28" s="93">
        <v>118948000</v>
      </c>
      <c r="M28" s="94">
        <v>125442980</v>
      </c>
      <c r="N28" s="93">
        <v>485282000</v>
      </c>
      <c r="O28" s="94">
        <v>405718414</v>
      </c>
      <c r="P28" s="93">
        <f>$H28      +$J28      +$L28      +$N28</f>
        <v>890453000</v>
      </c>
      <c r="Q28" s="94">
        <f>$I28      +$K28      +$M28      +$O28</f>
        <v>820641534</v>
      </c>
      <c r="R28" s="48">
        <f>IF(($L28      =0),0,((($N28      -$L28      )/$L28      )*100))</f>
        <v>307.97827622154216</v>
      </c>
      <c r="S28" s="49">
        <f>IF(($M28      =0),0,((($O28      -$M28      )/$M28      )*100))</f>
        <v>223.42855215971431</v>
      </c>
      <c r="T28" s="48">
        <f>IF(($E28      =0),0,(($P28      /$E28      )*100))</f>
        <v>64.413369752981041</v>
      </c>
      <c r="U28" s="50">
        <f>IF(($E28      =0),0,(($Q28      /$E28      )*100))</f>
        <v>59.363365123364808</v>
      </c>
      <c r="V28" s="93">
        <v>108958000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84654000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616404000</v>
      </c>
      <c r="C30" s="95">
        <f>SUM(C26:C29)</f>
        <v>766000000</v>
      </c>
      <c r="D30" s="95"/>
      <c r="E30" s="95">
        <f>$B30      +$C30      +$D30</f>
        <v>1382404000</v>
      </c>
      <c r="F30" s="96">
        <f t="shared" ref="F30:O30" si="16">SUM(F26:F29)</f>
        <v>1382404000</v>
      </c>
      <c r="G30" s="97">
        <f t="shared" si="16"/>
        <v>1382404000</v>
      </c>
      <c r="H30" s="96">
        <f t="shared" si="16"/>
        <v>105403000</v>
      </c>
      <c r="I30" s="97">
        <f t="shared" si="16"/>
        <v>62549485</v>
      </c>
      <c r="J30" s="96">
        <f t="shared" si="16"/>
        <v>180820000</v>
      </c>
      <c r="K30" s="97">
        <f t="shared" si="16"/>
        <v>226930655</v>
      </c>
      <c r="L30" s="96">
        <f t="shared" si="16"/>
        <v>118948000</v>
      </c>
      <c r="M30" s="97">
        <f t="shared" si="16"/>
        <v>125442980</v>
      </c>
      <c r="N30" s="96">
        <f t="shared" si="16"/>
        <v>485282000</v>
      </c>
      <c r="O30" s="97">
        <f t="shared" si="16"/>
        <v>405718414</v>
      </c>
      <c r="P30" s="96">
        <f>$H30      +$J30      +$L30      +$N30</f>
        <v>890453000</v>
      </c>
      <c r="Q30" s="97">
        <f>$I30      +$K30      +$M30      +$O30</f>
        <v>820641534</v>
      </c>
      <c r="R30" s="52">
        <f>IF(($L30      =0),0,((($N30      -$L30      )/$L30      )*100))</f>
        <v>307.97827622154216</v>
      </c>
      <c r="S30" s="53">
        <f>IF(($M30      =0),0,((($O30      -$M30      )/$M30      )*100))</f>
        <v>223.42855215971431</v>
      </c>
      <c r="T30" s="52">
        <f>IF($E30   =0,0,($P30   /$E30   )*100)</f>
        <v>64.413369752981041</v>
      </c>
      <c r="U30" s="54">
        <f>IF($E30   =0,0,($Q30   /$E30   )*100)</f>
        <v>59.363365123364808</v>
      </c>
      <c r="V30" s="96">
        <f>SUM(V26:V29)</f>
        <v>193612000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80343000</v>
      </c>
      <c r="C32" s="92">
        <v>-4848000</v>
      </c>
      <c r="D32" s="92"/>
      <c r="E32" s="92">
        <f>$B32      +$C32      +$D32</f>
        <v>75495000</v>
      </c>
      <c r="F32" s="93">
        <v>74682000</v>
      </c>
      <c r="G32" s="94">
        <v>74682000</v>
      </c>
      <c r="H32" s="93">
        <v>22775000</v>
      </c>
      <c r="I32" s="94">
        <v>20873278</v>
      </c>
      <c r="J32" s="93">
        <v>14417000</v>
      </c>
      <c r="K32" s="94">
        <v>12827821</v>
      </c>
      <c r="L32" s="93">
        <v>10161000</v>
      </c>
      <c r="M32" s="94">
        <v>24439017</v>
      </c>
      <c r="N32" s="93">
        <v>9547000</v>
      </c>
      <c r="O32" s="94">
        <v>18800908</v>
      </c>
      <c r="P32" s="93">
        <f>$H32      +$J32      +$L32      +$N32</f>
        <v>56900000</v>
      </c>
      <c r="Q32" s="94">
        <f>$I32      +$K32      +$M32      +$O32</f>
        <v>76941024</v>
      </c>
      <c r="R32" s="48">
        <f>IF(($L32      =0),0,((($N32      -$L32      )/$L32      )*100))</f>
        <v>-6.0427123314634388</v>
      </c>
      <c r="S32" s="49">
        <f>IF(($M32      =0),0,((($O32      -$M32      )/$M32      )*100))</f>
        <v>-23.070113662918605</v>
      </c>
      <c r="T32" s="48">
        <f>IF(($E32      =0),0,(($P32      /$E32      )*100))</f>
        <v>75.369229750314588</v>
      </c>
      <c r="U32" s="50">
        <f>IF(($E32      =0),0,(($Q32      /$E32      )*100))</f>
        <v>101.91539042320683</v>
      </c>
      <c r="V32" s="93">
        <v>84654000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80343000</v>
      </c>
      <c r="C33" s="95">
        <f>C32</f>
        <v>-4848000</v>
      </c>
      <c r="D33" s="95"/>
      <c r="E33" s="95">
        <f>$B33      +$C33      +$D33</f>
        <v>75495000</v>
      </c>
      <c r="F33" s="96">
        <f t="shared" ref="F33:O33" si="17">F32</f>
        <v>74682000</v>
      </c>
      <c r="G33" s="97">
        <f t="shared" si="17"/>
        <v>74682000</v>
      </c>
      <c r="H33" s="96">
        <f t="shared" si="17"/>
        <v>22775000</v>
      </c>
      <c r="I33" s="97">
        <f t="shared" si="17"/>
        <v>20873278</v>
      </c>
      <c r="J33" s="96">
        <f t="shared" si="17"/>
        <v>14417000</v>
      </c>
      <c r="K33" s="97">
        <f t="shared" si="17"/>
        <v>12827821</v>
      </c>
      <c r="L33" s="96">
        <f t="shared" si="17"/>
        <v>10161000</v>
      </c>
      <c r="M33" s="97">
        <f t="shared" si="17"/>
        <v>24439017</v>
      </c>
      <c r="N33" s="96">
        <f t="shared" si="17"/>
        <v>9547000</v>
      </c>
      <c r="O33" s="97">
        <f t="shared" si="17"/>
        <v>18800908</v>
      </c>
      <c r="P33" s="96">
        <f>$H33      +$J33      +$L33      +$N33</f>
        <v>56900000</v>
      </c>
      <c r="Q33" s="97">
        <f>$I33      +$K33      +$M33      +$O33</f>
        <v>76941024</v>
      </c>
      <c r="R33" s="52">
        <f>IF(($L33      =0),0,((($N33      -$L33      )/$L33      )*100))</f>
        <v>-6.0427123314634388</v>
      </c>
      <c r="S33" s="53">
        <f>IF(($M33      =0),0,((($O33      -$M33      )/$M33      )*100))</f>
        <v>-23.070113662918605</v>
      </c>
      <c r="T33" s="52">
        <f>IF($E33   =0,0,($P33   /$E33   )*100)</f>
        <v>75.369229750314588</v>
      </c>
      <c r="U33" s="54">
        <f>IF($E33   =0,0,($Q33   /$E33   )*100)</f>
        <v>101.91539042320683</v>
      </c>
      <c r="V33" s="96">
        <f>V32</f>
        <v>84654000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435983000</v>
      </c>
      <c r="C35" s="92">
        <v>-65238000</v>
      </c>
      <c r="D35" s="92"/>
      <c r="E35" s="92">
        <f t="shared" ref="E35:E40" si="18">$B35      +$C35      +$D35</f>
        <v>370745000</v>
      </c>
      <c r="F35" s="93">
        <v>370745000</v>
      </c>
      <c r="G35" s="94">
        <v>370745000</v>
      </c>
      <c r="H35" s="93">
        <v>29791000</v>
      </c>
      <c r="I35" s="94">
        <v>11297927</v>
      </c>
      <c r="J35" s="93">
        <v>101474000</v>
      </c>
      <c r="K35" s="94">
        <v>98422820</v>
      </c>
      <c r="L35" s="93">
        <v>62560000</v>
      </c>
      <c r="M35" s="94">
        <v>79527052</v>
      </c>
      <c r="N35" s="93">
        <v>98101000</v>
      </c>
      <c r="O35" s="94">
        <v>109393501</v>
      </c>
      <c r="P35" s="93">
        <f t="shared" ref="P35:P40" si="19">$H35      +$J35      +$L35      +$N35</f>
        <v>291926000</v>
      </c>
      <c r="Q35" s="94">
        <f t="shared" ref="Q35:Q40" si="20">$I35      +$K35      +$M35      +$O35</f>
        <v>298641300</v>
      </c>
      <c r="R35" s="48">
        <f t="shared" ref="R35:R40" si="21">IF(($L35      =0),0,((($N35      -$L35      )/$L35      )*100))</f>
        <v>56.811061381074168</v>
      </c>
      <c r="S35" s="49">
        <f t="shared" ref="S35:S40" si="22">IF(($M35      =0),0,((($O35      -$M35      )/$M35      )*100))</f>
        <v>37.555081257129963</v>
      </c>
      <c r="T35" s="48">
        <f t="shared" ref="T35:T39" si="23">IF(($E35      =0),0,(($P35      /$E35      )*100))</f>
        <v>78.740374111586135</v>
      </c>
      <c r="U35" s="50">
        <f t="shared" ref="U35:U39" si="24">IF(($E35      =0),0,(($Q35      /$E35      )*100))</f>
        <v>80.551672982777916</v>
      </c>
      <c r="V35" s="93">
        <v>6778000</v>
      </c>
      <c r="W35" s="94">
        <v>1734000</v>
      </c>
    </row>
    <row r="36" spans="1:23" ht="12.95" customHeight="1" x14ac:dyDescent="0.2">
      <c r="A36" s="47" t="s">
        <v>60</v>
      </c>
      <c r="B36" s="92">
        <v>490263000</v>
      </c>
      <c r="C36" s="92">
        <v>-109042000</v>
      </c>
      <c r="D36" s="92"/>
      <c r="E36" s="92">
        <f t="shared" si="18"/>
        <v>381221000</v>
      </c>
      <c r="F36" s="93">
        <v>381221000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36000000</v>
      </c>
      <c r="C38" s="92">
        <v>2000000</v>
      </c>
      <c r="D38" s="92"/>
      <c r="E38" s="92">
        <f t="shared" si="18"/>
        <v>38000000</v>
      </c>
      <c r="F38" s="93">
        <v>38000000</v>
      </c>
      <c r="G38" s="94">
        <v>38000000</v>
      </c>
      <c r="H38" s="93">
        <v>2325000</v>
      </c>
      <c r="I38" s="94">
        <v>5378215</v>
      </c>
      <c r="J38" s="93">
        <v>11063000</v>
      </c>
      <c r="K38" s="94">
        <v>6739640</v>
      </c>
      <c r="L38" s="93">
        <v>3612000</v>
      </c>
      <c r="M38" s="94">
        <v>3482732</v>
      </c>
      <c r="N38" s="93">
        <v>16553000</v>
      </c>
      <c r="O38" s="94">
        <v>11901210</v>
      </c>
      <c r="P38" s="93">
        <f t="shared" si="19"/>
        <v>33553000</v>
      </c>
      <c r="Q38" s="94">
        <f t="shared" si="20"/>
        <v>27501797</v>
      </c>
      <c r="R38" s="48">
        <f t="shared" si="21"/>
        <v>358.27796234772978</v>
      </c>
      <c r="S38" s="49">
        <f t="shared" si="22"/>
        <v>241.72052285389745</v>
      </c>
      <c r="T38" s="48">
        <f t="shared" si="23"/>
        <v>88.297368421052639</v>
      </c>
      <c r="U38" s="50">
        <f t="shared" si="24"/>
        <v>72.373149999999995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962246000</v>
      </c>
      <c r="C40" s="95">
        <f>SUM(C35:C39)</f>
        <v>-172280000</v>
      </c>
      <c r="D40" s="95"/>
      <c r="E40" s="95">
        <f t="shared" si="18"/>
        <v>789966000</v>
      </c>
      <c r="F40" s="96">
        <f t="shared" ref="F40:O40" si="25">SUM(F35:F39)</f>
        <v>789966000</v>
      </c>
      <c r="G40" s="97">
        <f t="shared" si="25"/>
        <v>408745000</v>
      </c>
      <c r="H40" s="96">
        <f t="shared" si="25"/>
        <v>32116000</v>
      </c>
      <c r="I40" s="97">
        <f t="shared" si="25"/>
        <v>16676142</v>
      </c>
      <c r="J40" s="96">
        <f t="shared" si="25"/>
        <v>112537000</v>
      </c>
      <c r="K40" s="97">
        <f t="shared" si="25"/>
        <v>105162460</v>
      </c>
      <c r="L40" s="96">
        <f t="shared" si="25"/>
        <v>66172000</v>
      </c>
      <c r="M40" s="97">
        <f t="shared" si="25"/>
        <v>83009784</v>
      </c>
      <c r="N40" s="96">
        <f t="shared" si="25"/>
        <v>114654000</v>
      </c>
      <c r="O40" s="97">
        <f t="shared" si="25"/>
        <v>121294711</v>
      </c>
      <c r="P40" s="96">
        <f t="shared" si="19"/>
        <v>325479000</v>
      </c>
      <c r="Q40" s="97">
        <f t="shared" si="20"/>
        <v>326143097</v>
      </c>
      <c r="R40" s="52">
        <f t="shared" si="21"/>
        <v>73.266638457353565</v>
      </c>
      <c r="S40" s="53">
        <f t="shared" si="22"/>
        <v>46.120981353234214</v>
      </c>
      <c r="T40" s="52">
        <f>IF((+$E35+$E38) =0,0,(P40   /(+$E35+$E38) )*100)</f>
        <v>79.628863961638672</v>
      </c>
      <c r="U40" s="54">
        <f>IF((+$E35+$E38) =0,0,(Q40   /(+$E35+$E38) )*100)</f>
        <v>79.791336163133494</v>
      </c>
      <c r="V40" s="96">
        <f>SUM(V35:V39)</f>
        <v>6778000</v>
      </c>
      <c r="W40" s="97">
        <f>SUM(W35:W39)</f>
        <v>1734000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1027987000</v>
      </c>
      <c r="C43" s="92">
        <v>-19000000</v>
      </c>
      <c r="D43" s="92"/>
      <c r="E43" s="92">
        <f t="shared" si="26"/>
        <v>1008987000</v>
      </c>
      <c r="F43" s="93">
        <v>1008987000</v>
      </c>
      <c r="G43" s="94">
        <v>1008987000</v>
      </c>
      <c r="H43" s="93">
        <v>127258000</v>
      </c>
      <c r="I43" s="94">
        <v>148785187</v>
      </c>
      <c r="J43" s="93">
        <v>275806000</v>
      </c>
      <c r="K43" s="94">
        <v>231412824</v>
      </c>
      <c r="L43" s="93">
        <v>162260000</v>
      </c>
      <c r="M43" s="94">
        <v>191078677</v>
      </c>
      <c r="N43" s="93">
        <v>387774000</v>
      </c>
      <c r="O43" s="94">
        <v>348698364</v>
      </c>
      <c r="P43" s="93">
        <f t="shared" si="27"/>
        <v>953098000</v>
      </c>
      <c r="Q43" s="94">
        <f t="shared" si="28"/>
        <v>919975052</v>
      </c>
      <c r="R43" s="48">
        <f t="shared" si="29"/>
        <v>138.9831135215087</v>
      </c>
      <c r="S43" s="49">
        <f t="shared" si="30"/>
        <v>82.489417173429558</v>
      </c>
      <c r="T43" s="48">
        <f t="shared" si="31"/>
        <v>94.460880070803682</v>
      </c>
      <c r="U43" s="50">
        <f t="shared" si="32"/>
        <v>91.178087725609942</v>
      </c>
      <c r="V43" s="93">
        <v>129495000</v>
      </c>
      <c r="W43" s="94" t="s">
        <v>36</v>
      </c>
    </row>
    <row r="44" spans="1:23" ht="12.95" customHeight="1" x14ac:dyDescent="0.2">
      <c r="A44" s="47" t="s">
        <v>67</v>
      </c>
      <c r="B44" s="92">
        <v>935795000</v>
      </c>
      <c r="C44" s="92">
        <v>-45743000</v>
      </c>
      <c r="D44" s="92"/>
      <c r="E44" s="92">
        <f t="shared" si="26"/>
        <v>890052000</v>
      </c>
      <c r="F44" s="93">
        <v>890052000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509932000</v>
      </c>
      <c r="C51" s="92">
        <v>-46940000</v>
      </c>
      <c r="D51" s="92"/>
      <c r="E51" s="92">
        <f t="shared" si="26"/>
        <v>462992000</v>
      </c>
      <c r="F51" s="93">
        <v>462992000</v>
      </c>
      <c r="G51" s="94">
        <v>462992000</v>
      </c>
      <c r="H51" s="93">
        <v>56628000</v>
      </c>
      <c r="I51" s="94">
        <v>51929637</v>
      </c>
      <c r="J51" s="93">
        <v>117833000</v>
      </c>
      <c r="K51" s="94">
        <v>104513891</v>
      </c>
      <c r="L51" s="93">
        <v>97123000</v>
      </c>
      <c r="M51" s="94">
        <v>46881939</v>
      </c>
      <c r="N51" s="93">
        <v>112708000</v>
      </c>
      <c r="O51" s="94">
        <v>141608467</v>
      </c>
      <c r="P51" s="93">
        <f t="shared" si="27"/>
        <v>384292000</v>
      </c>
      <c r="Q51" s="94">
        <f t="shared" si="28"/>
        <v>344933934</v>
      </c>
      <c r="R51" s="48">
        <f t="shared" si="29"/>
        <v>16.046662479536259</v>
      </c>
      <c r="S51" s="49">
        <f t="shared" si="30"/>
        <v>202.05334937191913</v>
      </c>
      <c r="T51" s="48">
        <f t="shared" si="31"/>
        <v>83.00186612295677</v>
      </c>
      <c r="U51" s="50">
        <f t="shared" si="32"/>
        <v>74.501057037702594</v>
      </c>
      <c r="V51" s="93">
        <v>16526000</v>
      </c>
      <c r="W51" s="94" t="s">
        <v>36</v>
      </c>
    </row>
    <row r="52" spans="1:23" ht="12.95" customHeight="1" x14ac:dyDescent="0.2">
      <c r="A52" s="47" t="s">
        <v>75</v>
      </c>
      <c r="B52" s="92">
        <v>37768000</v>
      </c>
      <c r="C52" s="92">
        <v>-9228000</v>
      </c>
      <c r="D52" s="92"/>
      <c r="E52" s="92">
        <f t="shared" si="26"/>
        <v>28540000</v>
      </c>
      <c r="F52" s="93">
        <v>28540000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2511482000</v>
      </c>
      <c r="C53" s="95">
        <f>SUM(C42:C52)</f>
        <v>-120911000</v>
      </c>
      <c r="D53" s="95"/>
      <c r="E53" s="95">
        <f t="shared" si="26"/>
        <v>2390571000</v>
      </c>
      <c r="F53" s="96">
        <f t="shared" ref="F53:O53" si="33">SUM(F42:F52)</f>
        <v>2390571000</v>
      </c>
      <c r="G53" s="97">
        <f t="shared" si="33"/>
        <v>1471979000</v>
      </c>
      <c r="H53" s="96">
        <f t="shared" si="33"/>
        <v>183886000</v>
      </c>
      <c r="I53" s="97">
        <f t="shared" si="33"/>
        <v>200714824</v>
      </c>
      <c r="J53" s="96">
        <f t="shared" si="33"/>
        <v>393639000</v>
      </c>
      <c r="K53" s="97">
        <f t="shared" si="33"/>
        <v>335926715</v>
      </c>
      <c r="L53" s="96">
        <f t="shared" si="33"/>
        <v>259383000</v>
      </c>
      <c r="M53" s="97">
        <f t="shared" si="33"/>
        <v>237960616</v>
      </c>
      <c r="N53" s="96">
        <f t="shared" si="33"/>
        <v>500482000</v>
      </c>
      <c r="O53" s="97">
        <f t="shared" si="33"/>
        <v>490306831</v>
      </c>
      <c r="P53" s="96">
        <f t="shared" si="27"/>
        <v>1337390000</v>
      </c>
      <c r="Q53" s="97">
        <f t="shared" si="28"/>
        <v>1264908986</v>
      </c>
      <c r="R53" s="52">
        <f t="shared" si="29"/>
        <v>92.950964403989474</v>
      </c>
      <c r="S53" s="53">
        <f t="shared" si="30"/>
        <v>106.04536970941443</v>
      </c>
      <c r="T53" s="52">
        <f>IF((+$E43+$E45+$E47+$E48+$E51) =0,0,(P53   /(+$E43+$E45+$E47+$E48+$E51) )*100)</f>
        <v>90.856595100881194</v>
      </c>
      <c r="U53" s="54">
        <f>IF((+$E43+$E45+$E47+$E48+$E51) =0,0,(Q53   /(+$E43+$E45+$E47+$E48+$E51) )*100)</f>
        <v>85.932542923506389</v>
      </c>
      <c r="V53" s="96">
        <f>SUM(V42:V52)</f>
        <v>146021000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5580058000</v>
      </c>
      <c r="C67" s="104">
        <f>SUM(C9:C14,C17:C23,C26:C29,C32,C35:C39,C42:C52,C55:C58,C61:C65)</f>
        <v>652140000</v>
      </c>
      <c r="D67" s="104"/>
      <c r="E67" s="104">
        <f t="shared" si="35"/>
        <v>6232198000</v>
      </c>
      <c r="F67" s="105">
        <f t="shared" ref="F67:O67" si="43">SUM(F9:F14,F17:F23,F26:F29,F32,F35:F39,F42:F52,F55:F58,F61:F65)</f>
        <v>6231385000</v>
      </c>
      <c r="G67" s="106">
        <f t="shared" si="43"/>
        <v>4844200000</v>
      </c>
      <c r="H67" s="105">
        <f t="shared" si="43"/>
        <v>566440000</v>
      </c>
      <c r="I67" s="106">
        <f t="shared" si="43"/>
        <v>465505010</v>
      </c>
      <c r="J67" s="105">
        <f t="shared" si="43"/>
        <v>1079030000</v>
      </c>
      <c r="K67" s="106">
        <f t="shared" si="43"/>
        <v>939396862</v>
      </c>
      <c r="L67" s="105">
        <f t="shared" si="43"/>
        <v>718954000</v>
      </c>
      <c r="M67" s="106">
        <f t="shared" si="43"/>
        <v>745856578</v>
      </c>
      <c r="N67" s="105">
        <f t="shared" si="43"/>
        <v>1496872000</v>
      </c>
      <c r="O67" s="106">
        <f t="shared" si="43"/>
        <v>1596893323</v>
      </c>
      <c r="P67" s="105">
        <f t="shared" si="36"/>
        <v>3861296000</v>
      </c>
      <c r="Q67" s="106">
        <f t="shared" si="37"/>
        <v>3747651773</v>
      </c>
      <c r="R67" s="61">
        <f t="shared" si="38"/>
        <v>108.20135919683318</v>
      </c>
      <c r="S67" s="62">
        <f t="shared" si="39"/>
        <v>114.10192925857656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79.696298028508906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77.350706241655075</v>
      </c>
      <c r="V67" s="105">
        <f>SUM(V9:V14,V17:V23,V26:V29,V32,V35:V39,V42:V52,V55:V58,V61:V65)</f>
        <v>686851000</v>
      </c>
      <c r="W67" s="106">
        <f>SUM(W9:W14,W17:W23,W26:W29,W32,W35:W39,W42:W52,W55:W58,W61:W65)</f>
        <v>1734000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2184490000</v>
      </c>
      <c r="C69" s="92">
        <v>-263080000</v>
      </c>
      <c r="D69" s="92"/>
      <c r="E69" s="92">
        <f>$B69      +$C69      +$D69</f>
        <v>1921410000</v>
      </c>
      <c r="F69" s="93">
        <v>1921410000</v>
      </c>
      <c r="G69" s="94">
        <v>1921410000</v>
      </c>
      <c r="H69" s="93">
        <v>423377000</v>
      </c>
      <c r="I69" s="94">
        <v>393607700</v>
      </c>
      <c r="J69" s="93">
        <v>508476000</v>
      </c>
      <c r="K69" s="94">
        <v>555168128</v>
      </c>
      <c r="L69" s="93">
        <v>323072000</v>
      </c>
      <c r="M69" s="94">
        <v>299417380</v>
      </c>
      <c r="N69" s="93">
        <v>619052000</v>
      </c>
      <c r="O69" s="94">
        <v>361294589</v>
      </c>
      <c r="P69" s="93">
        <f>$H69      +$J69      +$L69      +$N69</f>
        <v>1873977000</v>
      </c>
      <c r="Q69" s="94">
        <f>$I69      +$K69      +$M69      +$O69</f>
        <v>1609487797</v>
      </c>
      <c r="R69" s="48">
        <f>IF(($L69      =0),0,((($N69      -$L69      )/$L69      )*100))</f>
        <v>91.614253169572109</v>
      </c>
      <c r="S69" s="49">
        <f>IF(($M69      =0),0,((($O69      -$M69      )/$M69      )*100))</f>
        <v>20.665870832214214</v>
      </c>
      <c r="T69" s="48">
        <f>IF(($E69      =0),0,(($P69      /$E69      )*100))</f>
        <v>97.531344169125802</v>
      </c>
      <c r="U69" s="50">
        <f>IF(($E69      =0),0,(($Q69      /$E69      )*100))</f>
        <v>83.765973790081233</v>
      </c>
      <c r="V69" s="93">
        <v>40653000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2184490000</v>
      </c>
      <c r="C71" s="101">
        <f>SUM(C69:C70)</f>
        <v>-243080000</v>
      </c>
      <c r="D71" s="101"/>
      <c r="E71" s="101">
        <f>$B71      +$C71      +$D71</f>
        <v>1941410000</v>
      </c>
      <c r="F71" s="102">
        <f t="shared" ref="F71:O71" si="44">SUM(F69:F70)</f>
        <v>1941410000</v>
      </c>
      <c r="G71" s="103">
        <f t="shared" si="44"/>
        <v>1921410000</v>
      </c>
      <c r="H71" s="102">
        <f t="shared" si="44"/>
        <v>423377000</v>
      </c>
      <c r="I71" s="103">
        <f t="shared" si="44"/>
        <v>393607700</v>
      </c>
      <c r="J71" s="102">
        <f t="shared" si="44"/>
        <v>508476000</v>
      </c>
      <c r="K71" s="103">
        <f t="shared" si="44"/>
        <v>555168128</v>
      </c>
      <c r="L71" s="102">
        <f t="shared" si="44"/>
        <v>323072000</v>
      </c>
      <c r="M71" s="103">
        <f t="shared" si="44"/>
        <v>299417380</v>
      </c>
      <c r="N71" s="102">
        <f t="shared" si="44"/>
        <v>619052000</v>
      </c>
      <c r="O71" s="103">
        <f t="shared" si="44"/>
        <v>361294589</v>
      </c>
      <c r="P71" s="102">
        <f>$H71      +$J71      +$L71      +$N71</f>
        <v>1873977000</v>
      </c>
      <c r="Q71" s="103">
        <f>$I71      +$K71      +$M71      +$O71</f>
        <v>1609487797</v>
      </c>
      <c r="R71" s="57">
        <f>IF(($L71      =0),0,((($N71      -$L71      )/$L71      )*100))</f>
        <v>91.614253169572109</v>
      </c>
      <c r="S71" s="58">
        <f>IF(($M71      =0),0,((($O71      -$M71      )/$M71      )*100))</f>
        <v>20.665870832214214</v>
      </c>
      <c r="T71" s="57">
        <f>IF(($E69      =0),0,(($P69      /$E69      )*100))</f>
        <v>97.531344169125802</v>
      </c>
      <c r="U71" s="59">
        <f>IF($E69   =0,0,($Q69   /$E69 )*100)</f>
        <v>83.765973790081233</v>
      </c>
      <c r="V71" s="102">
        <f>SUM(V69:V70)</f>
        <v>40653000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2184490000</v>
      </c>
      <c r="C72" s="104">
        <f>SUM(C69:C70)</f>
        <v>-243080000</v>
      </c>
      <c r="D72" s="104"/>
      <c r="E72" s="104">
        <f>$B72      +$C72      +$D72</f>
        <v>1941410000</v>
      </c>
      <c r="F72" s="105">
        <f t="shared" ref="F72:O72" si="45">SUM(F69:F70)</f>
        <v>1941410000</v>
      </c>
      <c r="G72" s="106">
        <f t="shared" si="45"/>
        <v>1921410000</v>
      </c>
      <c r="H72" s="105">
        <f t="shared" si="45"/>
        <v>423377000</v>
      </c>
      <c r="I72" s="106">
        <f t="shared" si="45"/>
        <v>393607700</v>
      </c>
      <c r="J72" s="105">
        <f t="shared" si="45"/>
        <v>508476000</v>
      </c>
      <c r="K72" s="106">
        <f t="shared" si="45"/>
        <v>555168128</v>
      </c>
      <c r="L72" s="105">
        <f t="shared" si="45"/>
        <v>323072000</v>
      </c>
      <c r="M72" s="106">
        <f t="shared" si="45"/>
        <v>299417380</v>
      </c>
      <c r="N72" s="105">
        <f t="shared" si="45"/>
        <v>619052000</v>
      </c>
      <c r="O72" s="106">
        <f t="shared" si="45"/>
        <v>361294589</v>
      </c>
      <c r="P72" s="105">
        <f>$H72      +$J72      +$L72      +$N72</f>
        <v>1873977000</v>
      </c>
      <c r="Q72" s="106">
        <f>$I72      +$K72      +$M72      +$O72</f>
        <v>1609487797</v>
      </c>
      <c r="R72" s="61">
        <f>IF(($L72      =0),0,((($N72      -$L72      )/$L72      )*100))</f>
        <v>91.614253169572109</v>
      </c>
      <c r="S72" s="62">
        <f>IF(($M72      =0),0,((($O72      -$M72      )/$M72      )*100))</f>
        <v>20.665870832214214</v>
      </c>
      <c r="T72" s="61">
        <f>IF(($E69      =0),0,(($P69      /$E69      )*100))</f>
        <v>97.531344169125802</v>
      </c>
      <c r="U72" s="65">
        <f>IF($E69   =0,0,($Q69   /$E69 )*100)</f>
        <v>83.765973790081233</v>
      </c>
      <c r="V72" s="105">
        <f>SUM(V69:V70)</f>
        <v>40653000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7764548000</v>
      </c>
      <c r="C73" s="104">
        <f>SUM(C9:C14,C17:C23,C26:C29,C32,C35:C39,C42:C52,C55:C58,C61:C65,C69:C70)</f>
        <v>409060000</v>
      </c>
      <c r="D73" s="104"/>
      <c r="E73" s="104">
        <f>$B73      +$C73      +$D73</f>
        <v>8173608000</v>
      </c>
      <c r="F73" s="105">
        <f t="shared" ref="F73:O73" si="46">SUM(F9:F14,F17:F23,F26:F29,F32,F35:F39,F42:F52,F55:F58,F61:F65,F69:F70)</f>
        <v>8172795000</v>
      </c>
      <c r="G73" s="106">
        <f t="shared" si="46"/>
        <v>6765610000</v>
      </c>
      <c r="H73" s="105">
        <f t="shared" si="46"/>
        <v>989817000</v>
      </c>
      <c r="I73" s="106">
        <f t="shared" si="46"/>
        <v>859112710</v>
      </c>
      <c r="J73" s="105">
        <f t="shared" si="46"/>
        <v>1587506000</v>
      </c>
      <c r="K73" s="106">
        <f t="shared" si="46"/>
        <v>1494564990</v>
      </c>
      <c r="L73" s="105">
        <f t="shared" si="46"/>
        <v>1042026000</v>
      </c>
      <c r="M73" s="106">
        <f t="shared" si="46"/>
        <v>1045273958</v>
      </c>
      <c r="N73" s="105">
        <f t="shared" si="46"/>
        <v>2115924000</v>
      </c>
      <c r="O73" s="106">
        <f t="shared" si="46"/>
        <v>1958187912</v>
      </c>
      <c r="P73" s="105">
        <f>$H73      +$J73      +$L73      +$N73</f>
        <v>5735273000</v>
      </c>
      <c r="Q73" s="106">
        <f>$I73      +$K73      +$M73      +$O73</f>
        <v>5357139570</v>
      </c>
      <c r="R73" s="61">
        <f>IF(($L73      =0),0,((($N73      -$L73      )/$L73      )*100))</f>
        <v>103.05865688572071</v>
      </c>
      <c r="S73" s="62">
        <f>IF(($M73      =0),0,((($O73      -$M73      )/$M73      )*100))</f>
        <v>87.337290574687785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84.76078128724734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79.172401282036304</v>
      </c>
      <c r="V73" s="105">
        <f>SUM(V9:V14,V17:V23,V26:V29,V32,V35:V39,V42:V52,V55:V58,V61:V65,V69:V70)</f>
        <v>727504000</v>
      </c>
      <c r="W73" s="106">
        <f>SUM(W9:W14,W17:W23,W26:W29,W32,W35:W39,W42:W52,W55:W58,W61:W65,W69:W70)</f>
        <v>1734000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IZ5cZGHsvrZsGb4bmyE+101/MTQ1+NpMWRd4ViHaTtLw5KWdIDbRL1Y7J2naadQmfwomTH08Iua+c1e8JR1lJQ==" saltValue="dw5sqonvEGvJrsD0m+zH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338000</v>
      </c>
      <c r="I10" s="94">
        <v>-2302013</v>
      </c>
      <c r="J10" s="93">
        <v>933000</v>
      </c>
      <c r="K10" s="94">
        <v>336362</v>
      </c>
      <c r="L10" s="93">
        <v>189000</v>
      </c>
      <c r="M10" s="94">
        <v>710073</v>
      </c>
      <c r="N10" s="93">
        <v>582000</v>
      </c>
      <c r="O10" s="94">
        <v>710597</v>
      </c>
      <c r="P10" s="93">
        <f t="shared" ref="P10:P15" si="1">$H10      +$J10      +$L10      +$N10</f>
        <v>2042000</v>
      </c>
      <c r="Q10" s="94">
        <f t="shared" ref="Q10:Q15" si="2">$I10      +$K10      +$M10      +$O10</f>
        <v>-544981</v>
      </c>
      <c r="R10" s="48">
        <f t="shared" ref="R10:R15" si="3">IF(($L10      =0),0,((($N10      -$L10      )/$L10      )*100))</f>
        <v>207.93650793650795</v>
      </c>
      <c r="S10" s="49">
        <f t="shared" ref="S10:S15" si="4">IF(($M10      =0),0,((($O10      -$M10      )/$M10      )*100))</f>
        <v>7.3795229504572069E-2</v>
      </c>
      <c r="T10" s="48">
        <f t="shared" ref="T10:T14" si="5">IF(($E10      =0),0,(($P10      /$E10      )*100))</f>
        <v>68.066666666666663</v>
      </c>
      <c r="U10" s="50">
        <f t="shared" ref="U10:U14" si="6">IF(($E10      =0),0,(($Q10      /$E10      )*100))</f>
        <v>-18.166033333333335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338000</v>
      </c>
      <c r="I15" s="97">
        <f t="shared" si="7"/>
        <v>-2302013</v>
      </c>
      <c r="J15" s="96">
        <f t="shared" si="7"/>
        <v>933000</v>
      </c>
      <c r="K15" s="97">
        <f t="shared" si="7"/>
        <v>336362</v>
      </c>
      <c r="L15" s="96">
        <f t="shared" si="7"/>
        <v>189000</v>
      </c>
      <c r="M15" s="97">
        <f t="shared" si="7"/>
        <v>710073</v>
      </c>
      <c r="N15" s="96">
        <f t="shared" si="7"/>
        <v>582000</v>
      </c>
      <c r="O15" s="97">
        <f t="shared" si="7"/>
        <v>710597</v>
      </c>
      <c r="P15" s="96">
        <f t="shared" si="1"/>
        <v>2042000</v>
      </c>
      <c r="Q15" s="97">
        <f t="shared" si="2"/>
        <v>-544981</v>
      </c>
      <c r="R15" s="52">
        <f t="shared" si="3"/>
        <v>207.93650793650795</v>
      </c>
      <c r="S15" s="53">
        <f t="shared" si="4"/>
        <v>7.3795229504572069E-2</v>
      </c>
      <c r="T15" s="52">
        <f>IF((SUM($E9:$E13))=0,0,(P15/(SUM($E9:$E13))*100))</f>
        <v>68.066666666666663</v>
      </c>
      <c r="U15" s="54">
        <f>IF((SUM($E9:$E13))=0,0,(Q15/(SUM($E9:$E13))*100))</f>
        <v>-18.166033333333335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13000000</v>
      </c>
      <c r="D20" s="92"/>
      <c r="E20" s="92">
        <f t="shared" si="8"/>
        <v>13000000</v>
      </c>
      <c r="F20" s="93">
        <v>13000000</v>
      </c>
      <c r="G20" s="94">
        <v>13000000</v>
      </c>
      <c r="H20" s="93"/>
      <c r="I20" s="94"/>
      <c r="J20" s="93"/>
      <c r="K20" s="94"/>
      <c r="L20" s="93"/>
      <c r="M20" s="94"/>
      <c r="N20" s="93"/>
      <c r="O20" s="94">
        <v>16980768</v>
      </c>
      <c r="P20" s="93">
        <f t="shared" si="9"/>
        <v>0</v>
      </c>
      <c r="Q20" s="94">
        <f t="shared" si="10"/>
        <v>16980768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130.6212923076923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13000000</v>
      </c>
      <c r="D24" s="95"/>
      <c r="E24" s="95">
        <f t="shared" si="8"/>
        <v>13000000</v>
      </c>
      <c r="F24" s="96">
        <f t="shared" ref="F24:O24" si="15">SUM(F17:F23)</f>
        <v>13000000</v>
      </c>
      <c r="G24" s="97">
        <f t="shared" si="15"/>
        <v>13000000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16980768</v>
      </c>
      <c r="P24" s="96">
        <f t="shared" si="9"/>
        <v>0</v>
      </c>
      <c r="Q24" s="97">
        <f t="shared" si="10"/>
        <v>16980768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130.6212923076923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5654000</v>
      </c>
      <c r="C32" s="92">
        <v>-316000</v>
      </c>
      <c r="D32" s="92"/>
      <c r="E32" s="92">
        <f>$B32      +$C32      +$D32</f>
        <v>5338000</v>
      </c>
      <c r="F32" s="93">
        <v>5338000</v>
      </c>
      <c r="G32" s="94">
        <v>5338000</v>
      </c>
      <c r="H32" s="93">
        <v>3156000</v>
      </c>
      <c r="I32" s="94">
        <v>15242</v>
      </c>
      <c r="J32" s="93">
        <v>801000</v>
      </c>
      <c r="K32" s="94">
        <v>267779</v>
      </c>
      <c r="L32" s="93"/>
      <c r="M32" s="94"/>
      <c r="N32" s="93"/>
      <c r="O32" s="94"/>
      <c r="P32" s="93">
        <f>$H32      +$J32      +$L32      +$N32</f>
        <v>3957000</v>
      </c>
      <c r="Q32" s="94">
        <f>$I32      +$K32      +$M32      +$O32</f>
        <v>283021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74.128887223679286</v>
      </c>
      <c r="U32" s="50">
        <f>IF(($E32      =0),0,(($Q32      /$E32      )*100))</f>
        <v>5.3020044960659423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5654000</v>
      </c>
      <c r="C33" s="95">
        <f>C32</f>
        <v>-316000</v>
      </c>
      <c r="D33" s="95"/>
      <c r="E33" s="95">
        <f>$B33      +$C33      +$D33</f>
        <v>5338000</v>
      </c>
      <c r="F33" s="96">
        <f t="shared" ref="F33:O33" si="17">F32</f>
        <v>5338000</v>
      </c>
      <c r="G33" s="97">
        <f t="shared" si="17"/>
        <v>5338000</v>
      </c>
      <c r="H33" s="96">
        <f t="shared" si="17"/>
        <v>3156000</v>
      </c>
      <c r="I33" s="97">
        <f t="shared" si="17"/>
        <v>15242</v>
      </c>
      <c r="J33" s="96">
        <f t="shared" si="17"/>
        <v>801000</v>
      </c>
      <c r="K33" s="97">
        <f t="shared" si="17"/>
        <v>267779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3957000</v>
      </c>
      <c r="Q33" s="97">
        <f>$I33      +$K33      +$M33      +$O33</f>
        <v>283021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74.128887223679286</v>
      </c>
      <c r="U33" s="54">
        <f>IF($E33   =0,0,($Q33   /$E33   )*100)</f>
        <v>5.3020044960659423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59259000</v>
      </c>
      <c r="C35" s="92">
        <v>-5804000</v>
      </c>
      <c r="D35" s="92"/>
      <c r="E35" s="92">
        <f t="shared" ref="E35:E40" si="18">$B35      +$C35      +$D35</f>
        <v>53455000</v>
      </c>
      <c r="F35" s="93">
        <v>53455000</v>
      </c>
      <c r="G35" s="94">
        <v>53455000</v>
      </c>
      <c r="H35" s="93">
        <v>9477000</v>
      </c>
      <c r="I35" s="94">
        <v>1085600</v>
      </c>
      <c r="J35" s="93">
        <v>1931000</v>
      </c>
      <c r="K35" s="94">
        <v>8296908</v>
      </c>
      <c r="L35" s="93">
        <v>7723000</v>
      </c>
      <c r="M35" s="94">
        <v>12023361</v>
      </c>
      <c r="N35" s="93">
        <v>34324000</v>
      </c>
      <c r="O35" s="94">
        <v>23446900</v>
      </c>
      <c r="P35" s="93">
        <f t="shared" ref="P35:P40" si="19">$H35      +$J35      +$L35      +$N35</f>
        <v>53455000</v>
      </c>
      <c r="Q35" s="94">
        <f t="shared" ref="Q35:Q40" si="20">$I35      +$K35      +$M35      +$O35</f>
        <v>44852769</v>
      </c>
      <c r="R35" s="48">
        <f t="shared" ref="R35:R40" si="21">IF(($L35      =0),0,((($N35      -$L35      )/$L35      )*100))</f>
        <v>344.43868962838275</v>
      </c>
      <c r="S35" s="49">
        <f t="shared" ref="S35:S40" si="22">IF(($M35      =0),0,((($O35      -$M35      )/$M35      )*100))</f>
        <v>95.011195288904659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83.907527827144321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846000</v>
      </c>
      <c r="C36" s="92">
        <v>433000</v>
      </c>
      <c r="D36" s="92"/>
      <c r="E36" s="92">
        <f t="shared" si="18"/>
        <v>1279000</v>
      </c>
      <c r="F36" s="93">
        <v>1279000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1712253</v>
      </c>
      <c r="J38" s="93">
        <v>4156000</v>
      </c>
      <c r="K38" s="94"/>
      <c r="L38" s="93">
        <v>596000</v>
      </c>
      <c r="M38" s="94">
        <v>388281</v>
      </c>
      <c r="N38" s="93">
        <v>247000</v>
      </c>
      <c r="O38" s="94"/>
      <c r="P38" s="93">
        <f t="shared" si="19"/>
        <v>4999000</v>
      </c>
      <c r="Q38" s="94">
        <f t="shared" si="20"/>
        <v>2100534</v>
      </c>
      <c r="R38" s="48">
        <f t="shared" si="21"/>
        <v>-58.557046979865767</v>
      </c>
      <c r="S38" s="49">
        <f t="shared" si="22"/>
        <v>-100</v>
      </c>
      <c r="T38" s="48">
        <f t="shared" si="23"/>
        <v>99.98</v>
      </c>
      <c r="U38" s="50">
        <f t="shared" si="24"/>
        <v>42.010680000000001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65105000</v>
      </c>
      <c r="C40" s="95">
        <f>SUM(C35:C39)</f>
        <v>-5371000</v>
      </c>
      <c r="D40" s="95"/>
      <c r="E40" s="95">
        <f t="shared" si="18"/>
        <v>59734000</v>
      </c>
      <c r="F40" s="96">
        <f t="shared" ref="F40:O40" si="25">SUM(F35:F39)</f>
        <v>59734000</v>
      </c>
      <c r="G40" s="97">
        <f t="shared" si="25"/>
        <v>58455000</v>
      </c>
      <c r="H40" s="96">
        <f t="shared" si="25"/>
        <v>9477000</v>
      </c>
      <c r="I40" s="97">
        <f t="shared" si="25"/>
        <v>2797853</v>
      </c>
      <c r="J40" s="96">
        <f t="shared" si="25"/>
        <v>6087000</v>
      </c>
      <c r="K40" s="97">
        <f t="shared" si="25"/>
        <v>8296908</v>
      </c>
      <c r="L40" s="96">
        <f t="shared" si="25"/>
        <v>8319000</v>
      </c>
      <c r="M40" s="97">
        <f t="shared" si="25"/>
        <v>12411642</v>
      </c>
      <c r="N40" s="96">
        <f t="shared" si="25"/>
        <v>34571000</v>
      </c>
      <c r="O40" s="97">
        <f t="shared" si="25"/>
        <v>23446900</v>
      </c>
      <c r="P40" s="96">
        <f t="shared" si="19"/>
        <v>58454000</v>
      </c>
      <c r="Q40" s="97">
        <f t="shared" si="20"/>
        <v>46953303</v>
      </c>
      <c r="R40" s="52">
        <f t="shared" si="21"/>
        <v>315.56677485274673</v>
      </c>
      <c r="S40" s="53">
        <f t="shared" si="22"/>
        <v>88.910540603733168</v>
      </c>
      <c r="T40" s="52">
        <f>IF((+$E35+$E38) =0,0,(P40   /(+$E35+$E38) )*100)</f>
        <v>99.998289282353952</v>
      </c>
      <c r="U40" s="54">
        <f>IF((+$E35+$E38) =0,0,(Q40   /(+$E35+$E38) )*100)</f>
        <v>80.323843982550684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15000000</v>
      </c>
      <c r="C51" s="92"/>
      <c r="D51" s="92"/>
      <c r="E51" s="92">
        <f t="shared" si="26"/>
        <v>15000000</v>
      </c>
      <c r="F51" s="93">
        <v>15000000</v>
      </c>
      <c r="G51" s="94">
        <v>15000000</v>
      </c>
      <c r="H51" s="93">
        <v>7600000</v>
      </c>
      <c r="I51" s="94">
        <v>7835674</v>
      </c>
      <c r="J51" s="93">
        <v>4900000</v>
      </c>
      <c r="K51" s="94">
        <v>7549015</v>
      </c>
      <c r="L51" s="93">
        <v>2500000</v>
      </c>
      <c r="M51" s="94"/>
      <c r="N51" s="93"/>
      <c r="O51" s="94">
        <v>2155323</v>
      </c>
      <c r="P51" s="93">
        <f t="shared" si="27"/>
        <v>15000000</v>
      </c>
      <c r="Q51" s="94">
        <f t="shared" si="28"/>
        <v>17540012</v>
      </c>
      <c r="R51" s="48">
        <f t="shared" si="29"/>
        <v>-100</v>
      </c>
      <c r="S51" s="49">
        <f t="shared" si="30"/>
        <v>0</v>
      </c>
      <c r="T51" s="48">
        <f t="shared" si="31"/>
        <v>100</v>
      </c>
      <c r="U51" s="50">
        <f t="shared" si="32"/>
        <v>116.93341333333333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15000000</v>
      </c>
      <c r="C53" s="95">
        <f>SUM(C42:C52)</f>
        <v>0</v>
      </c>
      <c r="D53" s="95"/>
      <c r="E53" s="95">
        <f t="shared" si="26"/>
        <v>15000000</v>
      </c>
      <c r="F53" s="96">
        <f t="shared" ref="F53:O53" si="33">SUM(F42:F52)</f>
        <v>15000000</v>
      </c>
      <c r="G53" s="97">
        <f t="shared" si="33"/>
        <v>15000000</v>
      </c>
      <c r="H53" s="96">
        <f t="shared" si="33"/>
        <v>7600000</v>
      </c>
      <c r="I53" s="97">
        <f t="shared" si="33"/>
        <v>7835674</v>
      </c>
      <c r="J53" s="96">
        <f t="shared" si="33"/>
        <v>4900000</v>
      </c>
      <c r="K53" s="97">
        <f t="shared" si="33"/>
        <v>7549015</v>
      </c>
      <c r="L53" s="96">
        <f t="shared" si="33"/>
        <v>2500000</v>
      </c>
      <c r="M53" s="97">
        <f t="shared" si="33"/>
        <v>0</v>
      </c>
      <c r="N53" s="96">
        <f t="shared" si="33"/>
        <v>0</v>
      </c>
      <c r="O53" s="97">
        <f t="shared" si="33"/>
        <v>2155323</v>
      </c>
      <c r="P53" s="96">
        <f t="shared" si="27"/>
        <v>15000000</v>
      </c>
      <c r="Q53" s="97">
        <f t="shared" si="28"/>
        <v>17540012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116.93341333333333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88759000</v>
      </c>
      <c r="C67" s="104">
        <f>SUM(C9:C14,C17:C23,C26:C29,C32,C35:C39,C42:C52,C55:C58,C61:C65)</f>
        <v>7313000</v>
      </c>
      <c r="D67" s="104"/>
      <c r="E67" s="104">
        <f t="shared" si="35"/>
        <v>96072000</v>
      </c>
      <c r="F67" s="105">
        <f t="shared" ref="F67:O67" si="43">SUM(F9:F14,F17:F23,F26:F29,F32,F35:F39,F42:F52,F55:F58,F61:F65)</f>
        <v>96072000</v>
      </c>
      <c r="G67" s="106">
        <f t="shared" si="43"/>
        <v>94793000</v>
      </c>
      <c r="H67" s="105">
        <f t="shared" si="43"/>
        <v>20571000</v>
      </c>
      <c r="I67" s="106">
        <f t="shared" si="43"/>
        <v>8346756</v>
      </c>
      <c r="J67" s="105">
        <f t="shared" si="43"/>
        <v>12721000</v>
      </c>
      <c r="K67" s="106">
        <f t="shared" si="43"/>
        <v>16450064</v>
      </c>
      <c r="L67" s="105">
        <f t="shared" si="43"/>
        <v>11008000</v>
      </c>
      <c r="M67" s="106">
        <f t="shared" si="43"/>
        <v>13121715</v>
      </c>
      <c r="N67" s="105">
        <f t="shared" si="43"/>
        <v>35153000</v>
      </c>
      <c r="O67" s="106">
        <f t="shared" si="43"/>
        <v>43293588</v>
      </c>
      <c r="P67" s="105">
        <f t="shared" si="36"/>
        <v>79453000</v>
      </c>
      <c r="Q67" s="106">
        <f t="shared" si="37"/>
        <v>81212123</v>
      </c>
      <c r="R67" s="61">
        <f t="shared" si="38"/>
        <v>219.34047965116278</v>
      </c>
      <c r="S67" s="62">
        <f t="shared" si="39"/>
        <v>229.9384874614332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83.817370480942685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85.673122487947424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144010000</v>
      </c>
      <c r="C69" s="92">
        <v>-9632000</v>
      </c>
      <c r="D69" s="92"/>
      <c r="E69" s="92">
        <f>$B69      +$C69      +$D69</f>
        <v>134378000</v>
      </c>
      <c r="F69" s="93">
        <v>134378000</v>
      </c>
      <c r="G69" s="94">
        <v>134378000</v>
      </c>
      <c r="H69" s="93">
        <v>45164000</v>
      </c>
      <c r="I69" s="94">
        <v>36558855</v>
      </c>
      <c r="J69" s="93">
        <v>36470000</v>
      </c>
      <c r="K69" s="94">
        <v>26437398</v>
      </c>
      <c r="L69" s="93">
        <v>11062000</v>
      </c>
      <c r="M69" s="94">
        <v>18444280</v>
      </c>
      <c r="N69" s="93">
        <v>41682000</v>
      </c>
      <c r="O69" s="94">
        <v>35633721</v>
      </c>
      <c r="P69" s="93">
        <f>$H69      +$J69      +$L69      +$N69</f>
        <v>134378000</v>
      </c>
      <c r="Q69" s="94">
        <f>$I69      +$K69      +$M69      +$O69</f>
        <v>117074254</v>
      </c>
      <c r="R69" s="48">
        <f>IF(($L69      =0),0,((($N69      -$L69      )/$L69      )*100))</f>
        <v>276.80347134333755</v>
      </c>
      <c r="S69" s="49">
        <f>IF(($M69      =0),0,((($O69      -$M69      )/$M69      )*100))</f>
        <v>93.196595367235801</v>
      </c>
      <c r="T69" s="48">
        <f>IF(($E69      =0),0,(($P69      /$E69      )*100))</f>
        <v>100</v>
      </c>
      <c r="U69" s="50">
        <f>IF(($E69      =0),0,(($Q69      /$E69      )*100))</f>
        <v>87.123081159118314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144010000</v>
      </c>
      <c r="C71" s="101">
        <f>SUM(C69:C70)</f>
        <v>-9632000</v>
      </c>
      <c r="D71" s="101"/>
      <c r="E71" s="101">
        <f>$B71      +$C71      +$D71</f>
        <v>134378000</v>
      </c>
      <c r="F71" s="102">
        <f t="shared" ref="F71:O71" si="44">SUM(F69:F70)</f>
        <v>134378000</v>
      </c>
      <c r="G71" s="103">
        <f t="shared" si="44"/>
        <v>134378000</v>
      </c>
      <c r="H71" s="102">
        <f t="shared" si="44"/>
        <v>45164000</v>
      </c>
      <c r="I71" s="103">
        <f t="shared" si="44"/>
        <v>36558855</v>
      </c>
      <c r="J71" s="102">
        <f t="shared" si="44"/>
        <v>36470000</v>
      </c>
      <c r="K71" s="103">
        <f t="shared" si="44"/>
        <v>26437398</v>
      </c>
      <c r="L71" s="102">
        <f t="shared" si="44"/>
        <v>11062000</v>
      </c>
      <c r="M71" s="103">
        <f t="shared" si="44"/>
        <v>18444280</v>
      </c>
      <c r="N71" s="102">
        <f t="shared" si="44"/>
        <v>41682000</v>
      </c>
      <c r="O71" s="103">
        <f t="shared" si="44"/>
        <v>35633721</v>
      </c>
      <c r="P71" s="102">
        <f>$H71      +$J71      +$L71      +$N71</f>
        <v>134378000</v>
      </c>
      <c r="Q71" s="103">
        <f>$I71      +$K71      +$M71      +$O71</f>
        <v>117074254</v>
      </c>
      <c r="R71" s="57">
        <f>IF(($L71      =0),0,((($N71      -$L71      )/$L71      )*100))</f>
        <v>276.80347134333755</v>
      </c>
      <c r="S71" s="58">
        <f>IF(($M71      =0),0,((($O71      -$M71      )/$M71      )*100))</f>
        <v>93.196595367235801</v>
      </c>
      <c r="T71" s="57">
        <f>IF(($E69      =0),0,(($P69      /$E69      )*100))</f>
        <v>100</v>
      </c>
      <c r="U71" s="59">
        <f>IF($E69   =0,0,($Q69   /$E69 )*100)</f>
        <v>87.123081159118314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144010000</v>
      </c>
      <c r="C72" s="104">
        <f>SUM(C69:C70)</f>
        <v>-9632000</v>
      </c>
      <c r="D72" s="104"/>
      <c r="E72" s="104">
        <f>$B72      +$C72      +$D72</f>
        <v>134378000</v>
      </c>
      <c r="F72" s="105">
        <f t="shared" ref="F72:O72" si="45">SUM(F69:F70)</f>
        <v>134378000</v>
      </c>
      <c r="G72" s="106">
        <f t="shared" si="45"/>
        <v>134378000</v>
      </c>
      <c r="H72" s="105">
        <f t="shared" si="45"/>
        <v>45164000</v>
      </c>
      <c r="I72" s="106">
        <f t="shared" si="45"/>
        <v>36558855</v>
      </c>
      <c r="J72" s="105">
        <f t="shared" si="45"/>
        <v>36470000</v>
      </c>
      <c r="K72" s="106">
        <f t="shared" si="45"/>
        <v>26437398</v>
      </c>
      <c r="L72" s="105">
        <f t="shared" si="45"/>
        <v>11062000</v>
      </c>
      <c r="M72" s="106">
        <f t="shared" si="45"/>
        <v>18444280</v>
      </c>
      <c r="N72" s="105">
        <f t="shared" si="45"/>
        <v>41682000</v>
      </c>
      <c r="O72" s="106">
        <f t="shared" si="45"/>
        <v>35633721</v>
      </c>
      <c r="P72" s="105">
        <f>$H72      +$J72      +$L72      +$N72</f>
        <v>134378000</v>
      </c>
      <c r="Q72" s="106">
        <f>$I72      +$K72      +$M72      +$O72</f>
        <v>117074254</v>
      </c>
      <c r="R72" s="61">
        <f>IF(($L72      =0),0,((($N72      -$L72      )/$L72      )*100))</f>
        <v>276.80347134333755</v>
      </c>
      <c r="S72" s="62">
        <f>IF(($M72      =0),0,((($O72      -$M72      )/$M72      )*100))</f>
        <v>93.196595367235801</v>
      </c>
      <c r="T72" s="61">
        <f>IF(($E69      =0),0,(($P69      /$E69      )*100))</f>
        <v>100</v>
      </c>
      <c r="U72" s="65">
        <f>IF($E69   =0,0,($Q69   /$E69 )*100)</f>
        <v>87.123081159118314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232769000</v>
      </c>
      <c r="C73" s="104">
        <f>SUM(C9:C14,C17:C23,C26:C29,C32,C35:C39,C42:C52,C55:C58,C61:C65,C69:C70)</f>
        <v>-2319000</v>
      </c>
      <c r="D73" s="104"/>
      <c r="E73" s="104">
        <f>$B73      +$C73      +$D73</f>
        <v>230450000</v>
      </c>
      <c r="F73" s="105">
        <f t="shared" ref="F73:O73" si="46">SUM(F9:F14,F17:F23,F26:F29,F32,F35:F39,F42:F52,F55:F58,F61:F65,F69:F70)</f>
        <v>230450000</v>
      </c>
      <c r="G73" s="106">
        <f t="shared" si="46"/>
        <v>229171000</v>
      </c>
      <c r="H73" s="105">
        <f t="shared" si="46"/>
        <v>65735000</v>
      </c>
      <c r="I73" s="106">
        <f t="shared" si="46"/>
        <v>44905611</v>
      </c>
      <c r="J73" s="105">
        <f t="shared" si="46"/>
        <v>49191000</v>
      </c>
      <c r="K73" s="106">
        <f t="shared" si="46"/>
        <v>42887462</v>
      </c>
      <c r="L73" s="105">
        <f t="shared" si="46"/>
        <v>22070000</v>
      </c>
      <c r="M73" s="106">
        <f t="shared" si="46"/>
        <v>31565995</v>
      </c>
      <c r="N73" s="105">
        <f t="shared" si="46"/>
        <v>76835000</v>
      </c>
      <c r="O73" s="106">
        <f t="shared" si="46"/>
        <v>78927309</v>
      </c>
      <c r="P73" s="105">
        <f>$H73      +$J73      +$L73      +$N73</f>
        <v>213831000</v>
      </c>
      <c r="Q73" s="106">
        <f>$I73      +$K73      +$M73      +$O73</f>
        <v>198286377</v>
      </c>
      <c r="R73" s="61">
        <f>IF(($L73      =0),0,((($N73      -$L73      )/$L73      )*100))</f>
        <v>248.14227458087902</v>
      </c>
      <c r="S73" s="62">
        <f>IF(($M73      =0),0,((($O73      -$M73      )/$M73      )*100))</f>
        <v>150.03903409349206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93.306308389804997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86.523328431607837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Az11QKYboypwyb8/w3+DVVzhHsc9XIXvnfYlL7ykERf2AD2fTETUbH8V71H66UKyvB1iKgkAfpr2Y2mtKKbAA==" saltValue="jmT6ictHNFXDE2OvRPgD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50000</v>
      </c>
      <c r="I10" s="94"/>
      <c r="J10" s="93">
        <v>156000</v>
      </c>
      <c r="K10" s="94"/>
      <c r="L10" s="93">
        <v>387000</v>
      </c>
      <c r="M10" s="94"/>
      <c r="N10" s="93">
        <v>79000</v>
      </c>
      <c r="O10" s="94"/>
      <c r="P10" s="93">
        <f t="shared" ref="P10:P15" si="1">$H10      +$J10      +$L10      +$N10</f>
        <v>672000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-79.586563307493535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39.529411764705877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50000</v>
      </c>
      <c r="I15" s="97">
        <f t="shared" si="7"/>
        <v>0</v>
      </c>
      <c r="J15" s="96">
        <f t="shared" si="7"/>
        <v>156000</v>
      </c>
      <c r="K15" s="97">
        <f t="shared" si="7"/>
        <v>0</v>
      </c>
      <c r="L15" s="96">
        <f t="shared" si="7"/>
        <v>387000</v>
      </c>
      <c r="M15" s="97">
        <f t="shared" si="7"/>
        <v>0</v>
      </c>
      <c r="N15" s="96">
        <f t="shared" si="7"/>
        <v>79000</v>
      </c>
      <c r="O15" s="97">
        <f t="shared" si="7"/>
        <v>0</v>
      </c>
      <c r="P15" s="96">
        <f t="shared" si="1"/>
        <v>672000</v>
      </c>
      <c r="Q15" s="97">
        <f t="shared" si="2"/>
        <v>0</v>
      </c>
      <c r="R15" s="52">
        <f t="shared" si="3"/>
        <v>-79.586563307493535</v>
      </c>
      <c r="S15" s="53">
        <f t="shared" si="4"/>
        <v>0</v>
      </c>
      <c r="T15" s="52">
        <f>IF((SUM($E9:$E13))=0,0,(P15/(SUM($E9:$E13))*100))</f>
        <v>39.529411764705877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 t="shared" ref="E17:E24" si="8">$B17      +$C17      +$D17</f>
        <v>76765000</v>
      </c>
      <c r="F17" s="93">
        <v>76765000</v>
      </c>
      <c r="G17" s="94">
        <v>76765000</v>
      </c>
      <c r="H17" s="93">
        <v>1453000</v>
      </c>
      <c r="I17" s="94"/>
      <c r="J17" s="93">
        <v>25354000</v>
      </c>
      <c r="K17" s="94"/>
      <c r="L17" s="93">
        <v>24367000</v>
      </c>
      <c r="M17" s="94"/>
      <c r="N17" s="93">
        <v>25591000</v>
      </c>
      <c r="O17" s="94"/>
      <c r="P17" s="93">
        <f t="shared" ref="P17:P24" si="9">$H17      +$J17      +$L17      +$N17</f>
        <v>76765000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5.0231870973037305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76765000</v>
      </c>
      <c r="C24" s="95">
        <f>SUM(C17:C23)</f>
        <v>0</v>
      </c>
      <c r="D24" s="95"/>
      <c r="E24" s="95">
        <f t="shared" si="8"/>
        <v>76765000</v>
      </c>
      <c r="F24" s="96">
        <f t="shared" ref="F24:O24" si="15">SUM(F17:F23)</f>
        <v>76765000</v>
      </c>
      <c r="G24" s="97">
        <f t="shared" si="15"/>
        <v>76765000</v>
      </c>
      <c r="H24" s="96">
        <f t="shared" si="15"/>
        <v>1453000</v>
      </c>
      <c r="I24" s="97">
        <f t="shared" si="15"/>
        <v>0</v>
      </c>
      <c r="J24" s="96">
        <f t="shared" si="15"/>
        <v>25354000</v>
      </c>
      <c r="K24" s="97">
        <f t="shared" si="15"/>
        <v>0</v>
      </c>
      <c r="L24" s="96">
        <f t="shared" si="15"/>
        <v>24367000</v>
      </c>
      <c r="M24" s="97">
        <f t="shared" si="15"/>
        <v>0</v>
      </c>
      <c r="N24" s="96">
        <f t="shared" si="15"/>
        <v>25591000</v>
      </c>
      <c r="O24" s="97">
        <f t="shared" si="15"/>
        <v>0</v>
      </c>
      <c r="P24" s="96">
        <f t="shared" si="9"/>
        <v>76765000</v>
      </c>
      <c r="Q24" s="97">
        <f t="shared" si="10"/>
        <v>0</v>
      </c>
      <c r="R24" s="52">
        <f t="shared" si="11"/>
        <v>5.0231870973037305</v>
      </c>
      <c r="S24" s="53">
        <f t="shared" si="12"/>
        <v>0</v>
      </c>
      <c r="T24" s="52">
        <f>IF(($E24-$E19-$E23)   =0,0,($P24   /($E24-$E19-$E23)   )*100)</f>
        <v>100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4298000</v>
      </c>
      <c r="C32" s="92">
        <v>-240000</v>
      </c>
      <c r="D32" s="92"/>
      <c r="E32" s="92">
        <f>$B32      +$C32      +$D32</f>
        <v>4058000</v>
      </c>
      <c r="F32" s="93">
        <v>4058000</v>
      </c>
      <c r="G32" s="94">
        <v>4058000</v>
      </c>
      <c r="H32" s="93">
        <v>325000</v>
      </c>
      <c r="I32" s="94"/>
      <c r="J32" s="93">
        <v>1215000</v>
      </c>
      <c r="K32" s="94"/>
      <c r="L32" s="93">
        <v>1749000</v>
      </c>
      <c r="M32" s="94"/>
      <c r="N32" s="93">
        <v>700000</v>
      </c>
      <c r="O32" s="94"/>
      <c r="P32" s="93">
        <f>$H32      +$J32      +$L32      +$N32</f>
        <v>3989000</v>
      </c>
      <c r="Q32" s="94">
        <f>$I32      +$K32      +$M32      +$O32</f>
        <v>0</v>
      </c>
      <c r="R32" s="48">
        <f>IF(($L32      =0),0,((($N32      -$L32      )/$L32      )*100))</f>
        <v>-59.977129788450547</v>
      </c>
      <c r="S32" s="49">
        <f>IF(($M32      =0),0,((($O32      -$M32      )/$M32      )*100))</f>
        <v>0</v>
      </c>
      <c r="T32" s="48">
        <f>IF(($E32      =0),0,(($P32      /$E32      )*100))</f>
        <v>98.299655002464277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4298000</v>
      </c>
      <c r="C33" s="95">
        <f>C32</f>
        <v>-240000</v>
      </c>
      <c r="D33" s="95"/>
      <c r="E33" s="95">
        <f>$B33      +$C33      +$D33</f>
        <v>4058000</v>
      </c>
      <c r="F33" s="96">
        <f t="shared" ref="F33:O33" si="17">F32</f>
        <v>4058000</v>
      </c>
      <c r="G33" s="97">
        <f t="shared" si="17"/>
        <v>4058000</v>
      </c>
      <c r="H33" s="96">
        <f t="shared" si="17"/>
        <v>325000</v>
      </c>
      <c r="I33" s="97">
        <f t="shared" si="17"/>
        <v>0</v>
      </c>
      <c r="J33" s="96">
        <f t="shared" si="17"/>
        <v>1215000</v>
      </c>
      <c r="K33" s="97">
        <f t="shared" si="17"/>
        <v>0</v>
      </c>
      <c r="L33" s="96">
        <f t="shared" si="17"/>
        <v>1749000</v>
      </c>
      <c r="M33" s="97">
        <f t="shared" si="17"/>
        <v>0</v>
      </c>
      <c r="N33" s="96">
        <f t="shared" si="17"/>
        <v>700000</v>
      </c>
      <c r="O33" s="97">
        <f t="shared" si="17"/>
        <v>0</v>
      </c>
      <c r="P33" s="96">
        <f>$H33      +$J33      +$L33      +$N33</f>
        <v>3989000</v>
      </c>
      <c r="Q33" s="97">
        <f>$I33      +$K33      +$M33      +$O33</f>
        <v>0</v>
      </c>
      <c r="R33" s="52">
        <f>IF(($L33      =0),0,((($N33      -$L33      )/$L33      )*100))</f>
        <v>-59.977129788450547</v>
      </c>
      <c r="S33" s="53">
        <f>IF(($M33      =0),0,((($O33      -$M33      )/$M33      )*100))</f>
        <v>0</v>
      </c>
      <c r="T33" s="52">
        <f>IF($E33   =0,0,($P33   /$E33   )*100)</f>
        <v>98.299655002464277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19890000</v>
      </c>
      <c r="C35" s="92"/>
      <c r="D35" s="92"/>
      <c r="E35" s="92">
        <f t="shared" ref="E35:E40" si="18">$B35      +$C35      +$D35</f>
        <v>19890000</v>
      </c>
      <c r="F35" s="93">
        <v>19890000</v>
      </c>
      <c r="G35" s="94">
        <v>19890000</v>
      </c>
      <c r="H35" s="93"/>
      <c r="I35" s="94"/>
      <c r="J35" s="93">
        <v>11203000</v>
      </c>
      <c r="K35" s="94"/>
      <c r="L35" s="93">
        <v>2442000</v>
      </c>
      <c r="M35" s="94"/>
      <c r="N35" s="93">
        <v>6222000</v>
      </c>
      <c r="O35" s="94"/>
      <c r="P35" s="93">
        <f t="shared" ref="P35:P40" si="19">$H35      +$J35      +$L35      +$N35</f>
        <v>19867000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154.79115479115478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99.884364002011068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1607000</v>
      </c>
      <c r="C36" s="92">
        <v>2037000</v>
      </c>
      <c r="D36" s="92"/>
      <c r="E36" s="92">
        <f t="shared" si="18"/>
        <v>3644000</v>
      </c>
      <c r="F36" s="93">
        <v>3644000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/>
      <c r="M38" s="94"/>
      <c r="N38" s="93">
        <v>4000000</v>
      </c>
      <c r="O38" s="94"/>
      <c r="P38" s="93">
        <f t="shared" si="19"/>
        <v>4000000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100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25497000</v>
      </c>
      <c r="C40" s="95">
        <f>SUM(C35:C39)</f>
        <v>2037000</v>
      </c>
      <c r="D40" s="95"/>
      <c r="E40" s="95">
        <f t="shared" si="18"/>
        <v>27534000</v>
      </c>
      <c r="F40" s="96">
        <f t="shared" ref="F40:O40" si="25">SUM(F35:F39)</f>
        <v>27534000</v>
      </c>
      <c r="G40" s="97">
        <f t="shared" si="25"/>
        <v>23890000</v>
      </c>
      <c r="H40" s="96">
        <f t="shared" si="25"/>
        <v>0</v>
      </c>
      <c r="I40" s="97">
        <f t="shared" si="25"/>
        <v>0</v>
      </c>
      <c r="J40" s="96">
        <f t="shared" si="25"/>
        <v>11203000</v>
      </c>
      <c r="K40" s="97">
        <f t="shared" si="25"/>
        <v>0</v>
      </c>
      <c r="L40" s="96">
        <f t="shared" si="25"/>
        <v>2442000</v>
      </c>
      <c r="M40" s="97">
        <f t="shared" si="25"/>
        <v>0</v>
      </c>
      <c r="N40" s="96">
        <f t="shared" si="25"/>
        <v>10222000</v>
      </c>
      <c r="O40" s="97">
        <f t="shared" si="25"/>
        <v>0</v>
      </c>
      <c r="P40" s="96">
        <f t="shared" si="19"/>
        <v>23867000</v>
      </c>
      <c r="Q40" s="97">
        <f t="shared" si="20"/>
        <v>0</v>
      </c>
      <c r="R40" s="52">
        <f t="shared" si="21"/>
        <v>318.59131859131861</v>
      </c>
      <c r="S40" s="53">
        <f t="shared" si="22"/>
        <v>0</v>
      </c>
      <c r="T40" s="52">
        <f>IF((+$E35+$E38) =0,0,(P40   /(+$E35+$E38) )*100)</f>
        <v>99.90372540812055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100000000</v>
      </c>
      <c r="C43" s="92">
        <v>-25000000</v>
      </c>
      <c r="D43" s="92"/>
      <c r="E43" s="92">
        <f t="shared" si="26"/>
        <v>75000000</v>
      </c>
      <c r="F43" s="93">
        <v>75000000</v>
      </c>
      <c r="G43" s="94">
        <v>75000000</v>
      </c>
      <c r="H43" s="93">
        <v>10602000</v>
      </c>
      <c r="I43" s="94"/>
      <c r="J43" s="93">
        <v>18073000</v>
      </c>
      <c r="K43" s="94"/>
      <c r="L43" s="93">
        <v>2549000</v>
      </c>
      <c r="M43" s="94"/>
      <c r="N43" s="93">
        <v>11695000</v>
      </c>
      <c r="O43" s="94"/>
      <c r="P43" s="93">
        <f t="shared" si="27"/>
        <v>42919000</v>
      </c>
      <c r="Q43" s="94">
        <f t="shared" si="28"/>
        <v>0</v>
      </c>
      <c r="R43" s="48">
        <f t="shared" si="29"/>
        <v>358.80737544134951</v>
      </c>
      <c r="S43" s="49">
        <f t="shared" si="30"/>
        <v>0</v>
      </c>
      <c r="T43" s="48">
        <f t="shared" si="31"/>
        <v>57.225333333333325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12000000</v>
      </c>
      <c r="C51" s="92"/>
      <c r="D51" s="92"/>
      <c r="E51" s="92">
        <f t="shared" si="26"/>
        <v>12000000</v>
      </c>
      <c r="F51" s="93">
        <v>12000000</v>
      </c>
      <c r="G51" s="94">
        <v>12000000</v>
      </c>
      <c r="H51" s="93">
        <v>377000</v>
      </c>
      <c r="I51" s="94"/>
      <c r="J51" s="93">
        <v>7166000</v>
      </c>
      <c r="K51" s="94"/>
      <c r="L51" s="93">
        <v>2609000</v>
      </c>
      <c r="M51" s="94"/>
      <c r="N51" s="93">
        <v>1848000</v>
      </c>
      <c r="O51" s="94"/>
      <c r="P51" s="93">
        <f t="shared" si="27"/>
        <v>12000000</v>
      </c>
      <c r="Q51" s="94">
        <f t="shared" si="28"/>
        <v>0</v>
      </c>
      <c r="R51" s="48">
        <f t="shared" si="29"/>
        <v>-29.16826370256803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112000000</v>
      </c>
      <c r="C53" s="95">
        <f>SUM(C42:C52)</f>
        <v>-25000000</v>
      </c>
      <c r="D53" s="95"/>
      <c r="E53" s="95">
        <f t="shared" si="26"/>
        <v>87000000</v>
      </c>
      <c r="F53" s="96">
        <f t="shared" ref="F53:O53" si="33">SUM(F42:F52)</f>
        <v>87000000</v>
      </c>
      <c r="G53" s="97">
        <f t="shared" si="33"/>
        <v>87000000</v>
      </c>
      <c r="H53" s="96">
        <f t="shared" si="33"/>
        <v>10979000</v>
      </c>
      <c r="I53" s="97">
        <f t="shared" si="33"/>
        <v>0</v>
      </c>
      <c r="J53" s="96">
        <f t="shared" si="33"/>
        <v>25239000</v>
      </c>
      <c r="K53" s="97">
        <f t="shared" si="33"/>
        <v>0</v>
      </c>
      <c r="L53" s="96">
        <f t="shared" si="33"/>
        <v>5158000</v>
      </c>
      <c r="M53" s="97">
        <f t="shared" si="33"/>
        <v>0</v>
      </c>
      <c r="N53" s="96">
        <f t="shared" si="33"/>
        <v>13543000</v>
      </c>
      <c r="O53" s="97">
        <f t="shared" si="33"/>
        <v>0</v>
      </c>
      <c r="P53" s="96">
        <f t="shared" si="27"/>
        <v>54919000</v>
      </c>
      <c r="Q53" s="97">
        <f t="shared" si="28"/>
        <v>0</v>
      </c>
      <c r="R53" s="52">
        <f t="shared" si="29"/>
        <v>162.56300891818535</v>
      </c>
      <c r="S53" s="53">
        <f t="shared" si="30"/>
        <v>0</v>
      </c>
      <c r="T53" s="52">
        <f>IF((+$E43+$E45+$E47+$E48+$E51) =0,0,(P53   /(+$E43+$E45+$E47+$E48+$E51) )*100)</f>
        <v>63.125287356321834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220260000</v>
      </c>
      <c r="C67" s="104">
        <f>SUM(C9:C14,C17:C23,C26:C29,C32,C35:C39,C42:C52,C55:C58,C61:C65)</f>
        <v>-23203000</v>
      </c>
      <c r="D67" s="104"/>
      <c r="E67" s="104">
        <f t="shared" si="35"/>
        <v>197057000</v>
      </c>
      <c r="F67" s="105">
        <f t="shared" ref="F67:O67" si="43">SUM(F9:F14,F17:F23,F26:F29,F32,F35:F39,F42:F52,F55:F58,F61:F65)</f>
        <v>197057000</v>
      </c>
      <c r="G67" s="106">
        <f t="shared" si="43"/>
        <v>193413000</v>
      </c>
      <c r="H67" s="105">
        <f t="shared" si="43"/>
        <v>12807000</v>
      </c>
      <c r="I67" s="106">
        <f t="shared" si="43"/>
        <v>0</v>
      </c>
      <c r="J67" s="105">
        <f t="shared" si="43"/>
        <v>63167000</v>
      </c>
      <c r="K67" s="106">
        <f t="shared" si="43"/>
        <v>0</v>
      </c>
      <c r="L67" s="105">
        <f t="shared" si="43"/>
        <v>34103000</v>
      </c>
      <c r="M67" s="106">
        <f t="shared" si="43"/>
        <v>0</v>
      </c>
      <c r="N67" s="105">
        <f t="shared" si="43"/>
        <v>50135000</v>
      </c>
      <c r="O67" s="106">
        <f t="shared" si="43"/>
        <v>0</v>
      </c>
      <c r="P67" s="105">
        <f t="shared" si="36"/>
        <v>160212000</v>
      </c>
      <c r="Q67" s="106">
        <f t="shared" si="37"/>
        <v>0</v>
      </c>
      <c r="R67" s="61">
        <f t="shared" si="38"/>
        <v>47.010526933114392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82.834142482666635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220260000</v>
      </c>
      <c r="C73" s="104">
        <f>SUM(C9:C14,C17:C23,C26:C29,C32,C35:C39,C42:C52,C55:C58,C61:C65,C69:C70)</f>
        <v>-23203000</v>
      </c>
      <c r="D73" s="104"/>
      <c r="E73" s="104">
        <f>$B73      +$C73      +$D73</f>
        <v>197057000</v>
      </c>
      <c r="F73" s="105">
        <f t="shared" ref="F73:O73" si="46">SUM(F9:F14,F17:F23,F26:F29,F32,F35:F39,F42:F52,F55:F58,F61:F65,F69:F70)</f>
        <v>197057000</v>
      </c>
      <c r="G73" s="106">
        <f t="shared" si="46"/>
        <v>193413000</v>
      </c>
      <c r="H73" s="105">
        <f t="shared" si="46"/>
        <v>12807000</v>
      </c>
      <c r="I73" s="106">
        <f t="shared" si="46"/>
        <v>0</v>
      </c>
      <c r="J73" s="105">
        <f t="shared" si="46"/>
        <v>63167000</v>
      </c>
      <c r="K73" s="106">
        <f t="shared" si="46"/>
        <v>0</v>
      </c>
      <c r="L73" s="105">
        <f t="shared" si="46"/>
        <v>34103000</v>
      </c>
      <c r="M73" s="106">
        <f t="shared" si="46"/>
        <v>0</v>
      </c>
      <c r="N73" s="105">
        <f t="shared" si="46"/>
        <v>50135000</v>
      </c>
      <c r="O73" s="106">
        <f t="shared" si="46"/>
        <v>0</v>
      </c>
      <c r="P73" s="105">
        <f>$H73      +$J73      +$L73      +$N73</f>
        <v>160212000</v>
      </c>
      <c r="Q73" s="106">
        <f>$I73      +$K73      +$M73      +$O73</f>
        <v>0</v>
      </c>
      <c r="R73" s="61">
        <f>IF(($L73      =0),0,((($N73      -$L73      )/$L73      )*100))</f>
        <v>47.010526933114392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82.834142482666635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pHMS7VwbicyOGjMAWIui/ik3UXB6cPBxk3AiPFqmuTMr+ia705tfP4aSTIk/BIeTBHUnfurx17WFwBSciok4SA==" saltValue="yIcQZp2eo/TY2MaeqR0aW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170000</v>
      </c>
      <c r="I10" s="94">
        <v>256269</v>
      </c>
      <c r="J10" s="93">
        <v>283000</v>
      </c>
      <c r="K10" s="94">
        <v>282997</v>
      </c>
      <c r="L10" s="93">
        <v>122000</v>
      </c>
      <c r="M10" s="94">
        <v>799256</v>
      </c>
      <c r="N10" s="93">
        <v>744000</v>
      </c>
      <c r="O10" s="94">
        <v>182048</v>
      </c>
      <c r="P10" s="93">
        <f t="shared" ref="P10:P15" si="1">$H10      +$J10      +$L10      +$N10</f>
        <v>1319000</v>
      </c>
      <c r="Q10" s="94">
        <f t="shared" ref="Q10:Q15" si="2">$I10      +$K10      +$M10      +$O10</f>
        <v>1520570</v>
      </c>
      <c r="R10" s="48">
        <f t="shared" ref="R10:R15" si="3">IF(($L10      =0),0,((($N10      -$L10      )/$L10      )*100))</f>
        <v>509.83606557377044</v>
      </c>
      <c r="S10" s="49">
        <f t="shared" ref="S10:S15" si="4">IF(($M10      =0),0,((($O10      -$M10      )/$M10      )*100))</f>
        <v>-77.222817220014619</v>
      </c>
      <c r="T10" s="48">
        <f t="shared" ref="T10:T14" si="5">IF(($E10      =0),0,(($P10      /$E10      )*100))</f>
        <v>49.773584905660378</v>
      </c>
      <c r="U10" s="50">
        <f t="shared" ref="U10:U14" si="6">IF(($E10      =0),0,(($Q10      /$E10      )*100))</f>
        <v>57.379999999999995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>
        <v>-10000000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>
        <v>1441000</v>
      </c>
      <c r="K13" s="94"/>
      <c r="L13" s="93">
        <v>2071000</v>
      </c>
      <c r="M13" s="94">
        <v>1082216</v>
      </c>
      <c r="N13" s="93">
        <v>195000</v>
      </c>
      <c r="O13" s="94"/>
      <c r="P13" s="93">
        <f t="shared" si="1"/>
        <v>3707000</v>
      </c>
      <c r="Q13" s="94">
        <f t="shared" si="2"/>
        <v>1082216</v>
      </c>
      <c r="R13" s="48">
        <f t="shared" si="3"/>
        <v>-90.584258812168045</v>
      </c>
      <c r="S13" s="49">
        <f t="shared" si="4"/>
        <v>-100</v>
      </c>
      <c r="T13" s="48">
        <f t="shared" si="5"/>
        <v>74.14</v>
      </c>
      <c r="U13" s="50">
        <f t="shared" si="6"/>
        <v>21.64432</v>
      </c>
      <c r="V13" s="93">
        <v>101000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19650000</v>
      </c>
      <c r="C15" s="95">
        <f>SUM(C9:C14)</f>
        <v>-12000000</v>
      </c>
      <c r="D15" s="95"/>
      <c r="E15" s="95">
        <f t="shared" si="0"/>
        <v>7650000</v>
      </c>
      <c r="F15" s="96">
        <f t="shared" ref="F15:O15" si="7">SUM(F9:F14)</f>
        <v>7650000</v>
      </c>
      <c r="G15" s="97">
        <f t="shared" si="7"/>
        <v>7650000</v>
      </c>
      <c r="H15" s="96">
        <f t="shared" si="7"/>
        <v>170000</v>
      </c>
      <c r="I15" s="97">
        <f t="shared" si="7"/>
        <v>256269</v>
      </c>
      <c r="J15" s="96">
        <f t="shared" si="7"/>
        <v>1724000</v>
      </c>
      <c r="K15" s="97">
        <f t="shared" si="7"/>
        <v>282997</v>
      </c>
      <c r="L15" s="96">
        <f t="shared" si="7"/>
        <v>2193000</v>
      </c>
      <c r="M15" s="97">
        <f t="shared" si="7"/>
        <v>1881472</v>
      </c>
      <c r="N15" s="96">
        <f t="shared" si="7"/>
        <v>939000</v>
      </c>
      <c r="O15" s="97">
        <f t="shared" si="7"/>
        <v>182048</v>
      </c>
      <c r="P15" s="96">
        <f t="shared" si="1"/>
        <v>5026000</v>
      </c>
      <c r="Q15" s="97">
        <f t="shared" si="2"/>
        <v>2602786</v>
      </c>
      <c r="R15" s="52">
        <f t="shared" si="3"/>
        <v>-57.181942544459638</v>
      </c>
      <c r="S15" s="53">
        <f t="shared" si="4"/>
        <v>-90.324171712361391</v>
      </c>
      <c r="T15" s="52">
        <f>IF((SUM($E9:$E13))=0,0,(P15/(SUM($E9:$E13))*100))</f>
        <v>65.699346405228752</v>
      </c>
      <c r="U15" s="54">
        <f>IF((SUM($E9:$E13))=0,0,(Q15/(SUM($E9:$E13))*100))</f>
        <v>34.023346405228757</v>
      </c>
      <c r="V15" s="96">
        <f>SUM(V9:V14)</f>
        <v>101000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11805000</v>
      </c>
      <c r="C20" s="92"/>
      <c r="D20" s="92"/>
      <c r="E20" s="92">
        <f t="shared" si="8"/>
        <v>11805000</v>
      </c>
      <c r="F20" s="93">
        <v>11805000</v>
      </c>
      <c r="G20" s="94">
        <v>11805000</v>
      </c>
      <c r="H20" s="93"/>
      <c r="I20" s="94"/>
      <c r="J20" s="93">
        <v>650000</v>
      </c>
      <c r="K20" s="94">
        <v>650079</v>
      </c>
      <c r="L20" s="93"/>
      <c r="M20" s="94">
        <v>1821809</v>
      </c>
      <c r="N20" s="93">
        <v>1790000</v>
      </c>
      <c r="O20" s="94">
        <v>1178195</v>
      </c>
      <c r="P20" s="93">
        <f t="shared" si="9"/>
        <v>2440000</v>
      </c>
      <c r="Q20" s="94">
        <f t="shared" si="10"/>
        <v>3650083</v>
      </c>
      <c r="R20" s="48">
        <f t="shared" si="11"/>
        <v>0</v>
      </c>
      <c r="S20" s="49">
        <f t="shared" si="12"/>
        <v>-35.328291824225261</v>
      </c>
      <c r="T20" s="48">
        <f t="shared" si="13"/>
        <v>20.669207962727658</v>
      </c>
      <c r="U20" s="50">
        <f t="shared" si="14"/>
        <v>30.919805167301988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20117000</v>
      </c>
      <c r="D21" s="92"/>
      <c r="E21" s="92">
        <f t="shared" si="8"/>
        <v>20117000</v>
      </c>
      <c r="F21" s="93">
        <v>20117000</v>
      </c>
      <c r="G21" s="94">
        <v>20117000</v>
      </c>
      <c r="H21" s="93"/>
      <c r="I21" s="94"/>
      <c r="J21" s="93"/>
      <c r="K21" s="94"/>
      <c r="L21" s="93"/>
      <c r="M21" s="94"/>
      <c r="N21" s="93"/>
      <c r="O21" s="94">
        <v>3686496</v>
      </c>
      <c r="P21" s="93">
        <f t="shared" si="9"/>
        <v>0</v>
      </c>
      <c r="Q21" s="94">
        <f t="shared" si="10"/>
        <v>3686496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18.325277128796539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11805000</v>
      </c>
      <c r="C24" s="95">
        <f>SUM(C17:C23)</f>
        <v>20117000</v>
      </c>
      <c r="D24" s="95"/>
      <c r="E24" s="95">
        <f t="shared" si="8"/>
        <v>31922000</v>
      </c>
      <c r="F24" s="96">
        <f t="shared" ref="F24:O24" si="15">SUM(F17:F23)</f>
        <v>31922000</v>
      </c>
      <c r="G24" s="97">
        <f t="shared" si="15"/>
        <v>31922000</v>
      </c>
      <c r="H24" s="96">
        <f t="shared" si="15"/>
        <v>0</v>
      </c>
      <c r="I24" s="97">
        <f t="shared" si="15"/>
        <v>0</v>
      </c>
      <c r="J24" s="96">
        <f t="shared" si="15"/>
        <v>650000</v>
      </c>
      <c r="K24" s="97">
        <f t="shared" si="15"/>
        <v>650079</v>
      </c>
      <c r="L24" s="96">
        <f t="shared" si="15"/>
        <v>0</v>
      </c>
      <c r="M24" s="97">
        <f t="shared" si="15"/>
        <v>1821809</v>
      </c>
      <c r="N24" s="96">
        <f t="shared" si="15"/>
        <v>1790000</v>
      </c>
      <c r="O24" s="97">
        <f t="shared" si="15"/>
        <v>4864691</v>
      </c>
      <c r="P24" s="96">
        <f t="shared" si="9"/>
        <v>2440000</v>
      </c>
      <c r="Q24" s="97">
        <f t="shared" si="10"/>
        <v>7336579</v>
      </c>
      <c r="R24" s="52">
        <f t="shared" si="11"/>
        <v>0</v>
      </c>
      <c r="S24" s="53">
        <f t="shared" si="12"/>
        <v>167.02530287203544</v>
      </c>
      <c r="T24" s="52">
        <f>IF(($E24-$E19-$E23)   =0,0,($P24   /($E24-$E19-$E23)   )*100)</f>
        <v>7.6436313514190832</v>
      </c>
      <c r="U24" s="54">
        <f>IF(($E24-$E19-$E23)   =0,0,($Q24   /($E24-$E19-$E23)   )*100)</f>
        <v>22.982830023181506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84654000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84654000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169308000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7052000</v>
      </c>
      <c r="C32" s="92">
        <v>-394000</v>
      </c>
      <c r="D32" s="92"/>
      <c r="E32" s="92">
        <f>$B32      +$C32      +$D32</f>
        <v>6658000</v>
      </c>
      <c r="F32" s="93">
        <v>6658000</v>
      </c>
      <c r="G32" s="94">
        <v>6658000</v>
      </c>
      <c r="H32" s="93">
        <v>4190000</v>
      </c>
      <c r="I32" s="94">
        <v>4189763</v>
      </c>
      <c r="J32" s="93">
        <v>746000</v>
      </c>
      <c r="K32" s="94">
        <v>2862237</v>
      </c>
      <c r="L32" s="93"/>
      <c r="M32" s="94">
        <v>-394000</v>
      </c>
      <c r="N32" s="93"/>
      <c r="O32" s="94"/>
      <c r="P32" s="93">
        <f>$H32      +$J32      +$L32      +$N32</f>
        <v>4936000</v>
      </c>
      <c r="Q32" s="94">
        <f>$I32      +$K32      +$M32      +$O32</f>
        <v>6658000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74.136377290477611</v>
      </c>
      <c r="U32" s="50">
        <f>IF(($E32      =0),0,(($Q32      /$E32      )*100))</f>
        <v>100</v>
      </c>
      <c r="V32" s="93">
        <v>84654000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7052000</v>
      </c>
      <c r="C33" s="95">
        <f>C32</f>
        <v>-394000</v>
      </c>
      <c r="D33" s="95"/>
      <c r="E33" s="95">
        <f>$B33      +$C33      +$D33</f>
        <v>6658000</v>
      </c>
      <c r="F33" s="96">
        <f t="shared" ref="F33:O33" si="17">F32</f>
        <v>6658000</v>
      </c>
      <c r="G33" s="97">
        <f t="shared" si="17"/>
        <v>6658000</v>
      </c>
      <c r="H33" s="96">
        <f t="shared" si="17"/>
        <v>4190000</v>
      </c>
      <c r="I33" s="97">
        <f t="shared" si="17"/>
        <v>4189763</v>
      </c>
      <c r="J33" s="96">
        <f t="shared" si="17"/>
        <v>746000</v>
      </c>
      <c r="K33" s="97">
        <f t="shared" si="17"/>
        <v>2862237</v>
      </c>
      <c r="L33" s="96">
        <f t="shared" si="17"/>
        <v>0</v>
      </c>
      <c r="M33" s="97">
        <f t="shared" si="17"/>
        <v>-394000</v>
      </c>
      <c r="N33" s="96">
        <f t="shared" si="17"/>
        <v>0</v>
      </c>
      <c r="O33" s="97">
        <f t="shared" si="17"/>
        <v>0</v>
      </c>
      <c r="P33" s="96">
        <f>$H33      +$J33      +$L33      +$N33</f>
        <v>4936000</v>
      </c>
      <c r="Q33" s="97">
        <f>$I33      +$K33      +$M33      +$O33</f>
        <v>6658000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74.136377290477611</v>
      </c>
      <c r="U33" s="54">
        <f>IF($E33   =0,0,($Q33   /$E33   )*100)</f>
        <v>100</v>
      </c>
      <c r="V33" s="96">
        <f>V32</f>
        <v>84654000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/>
      <c r="D35" s="92"/>
      <c r="E35" s="92">
        <f t="shared" ref="E35:E40" si="18">$B35      +$C35      +$D35</f>
        <v>30000000</v>
      </c>
      <c r="F35" s="93">
        <v>30000000</v>
      </c>
      <c r="G35" s="94">
        <v>30000000</v>
      </c>
      <c r="H35" s="93">
        <v>5903000</v>
      </c>
      <c r="I35" s="94">
        <v>5100047</v>
      </c>
      <c r="J35" s="93">
        <v>11612000</v>
      </c>
      <c r="K35" s="94">
        <v>13376425</v>
      </c>
      <c r="L35" s="93">
        <v>1703000</v>
      </c>
      <c r="M35" s="94">
        <v>5951063</v>
      </c>
      <c r="N35" s="93">
        <v>10782000</v>
      </c>
      <c r="O35" s="94">
        <v>5572464</v>
      </c>
      <c r="P35" s="93">
        <f t="shared" ref="P35:P40" si="19">$H35      +$J35      +$L35      +$N35</f>
        <v>30000000</v>
      </c>
      <c r="Q35" s="94">
        <f t="shared" ref="Q35:Q40" si="20">$I35      +$K35      +$M35      +$O35</f>
        <v>29999999</v>
      </c>
      <c r="R35" s="48">
        <f t="shared" ref="R35:R40" si="21">IF(($L35      =0),0,((($N35      -$L35      )/$L35      )*100))</f>
        <v>533.11802701115676</v>
      </c>
      <c r="S35" s="49">
        <f t="shared" ref="S35:S40" si="22">IF(($M35      =0),0,((($O35      -$M35      )/$M35      )*100))</f>
        <v>-6.3618718202109443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99.999996666666675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60034000</v>
      </c>
      <c r="C36" s="92">
        <v>-36744000</v>
      </c>
      <c r="D36" s="92"/>
      <c r="E36" s="92">
        <f t="shared" si="18"/>
        <v>23290000</v>
      </c>
      <c r="F36" s="93">
        <v>23290000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90034000</v>
      </c>
      <c r="C40" s="95">
        <f>SUM(C35:C39)</f>
        <v>-36744000</v>
      </c>
      <c r="D40" s="95"/>
      <c r="E40" s="95">
        <f t="shared" si="18"/>
        <v>53290000</v>
      </c>
      <c r="F40" s="96">
        <f t="shared" ref="F40:O40" si="25">SUM(F35:F39)</f>
        <v>53290000</v>
      </c>
      <c r="G40" s="97">
        <f t="shared" si="25"/>
        <v>30000000</v>
      </c>
      <c r="H40" s="96">
        <f t="shared" si="25"/>
        <v>5903000</v>
      </c>
      <c r="I40" s="97">
        <f t="shared" si="25"/>
        <v>5100047</v>
      </c>
      <c r="J40" s="96">
        <f t="shared" si="25"/>
        <v>11612000</v>
      </c>
      <c r="K40" s="97">
        <f t="shared" si="25"/>
        <v>13376425</v>
      </c>
      <c r="L40" s="96">
        <f t="shared" si="25"/>
        <v>1703000</v>
      </c>
      <c r="M40" s="97">
        <f t="shared" si="25"/>
        <v>5951063</v>
      </c>
      <c r="N40" s="96">
        <f t="shared" si="25"/>
        <v>10782000</v>
      </c>
      <c r="O40" s="97">
        <f t="shared" si="25"/>
        <v>5572464</v>
      </c>
      <c r="P40" s="96">
        <f t="shared" si="19"/>
        <v>30000000</v>
      </c>
      <c r="Q40" s="97">
        <f t="shared" si="20"/>
        <v>29999999</v>
      </c>
      <c r="R40" s="52">
        <f t="shared" si="21"/>
        <v>533.11802701115676</v>
      </c>
      <c r="S40" s="53">
        <f t="shared" si="22"/>
        <v>-6.3618718202109443</v>
      </c>
      <c r="T40" s="52">
        <f>IF((+$E35+$E38) =0,0,(P40   /(+$E35+$E38) )*100)</f>
        <v>100</v>
      </c>
      <c r="U40" s="54">
        <f>IF((+$E35+$E38) =0,0,(Q40   /(+$E35+$E38) )*100)</f>
        <v>99.999996666666675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91000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91000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128541000</v>
      </c>
      <c r="C67" s="104">
        <f>SUM(C9:C14,C17:C23,C26:C29,C32,C35:C39,C42:C52,C55:C58,C61:C65)</f>
        <v>-29021000</v>
      </c>
      <c r="D67" s="104"/>
      <c r="E67" s="104">
        <f t="shared" si="35"/>
        <v>99520000</v>
      </c>
      <c r="F67" s="105">
        <f t="shared" ref="F67:O67" si="43">SUM(F9:F14,F17:F23,F26:F29,F32,F35:F39,F42:F52,F55:F58,F61:F65)</f>
        <v>99520000</v>
      </c>
      <c r="G67" s="106">
        <f t="shared" si="43"/>
        <v>76230000</v>
      </c>
      <c r="H67" s="105">
        <f t="shared" si="43"/>
        <v>10263000</v>
      </c>
      <c r="I67" s="106">
        <f t="shared" si="43"/>
        <v>9546079</v>
      </c>
      <c r="J67" s="105">
        <f t="shared" si="43"/>
        <v>14732000</v>
      </c>
      <c r="K67" s="106">
        <f t="shared" si="43"/>
        <v>17171738</v>
      </c>
      <c r="L67" s="105">
        <f t="shared" si="43"/>
        <v>3896000</v>
      </c>
      <c r="M67" s="106">
        <f t="shared" si="43"/>
        <v>9260344</v>
      </c>
      <c r="N67" s="105">
        <f t="shared" si="43"/>
        <v>13511000</v>
      </c>
      <c r="O67" s="106">
        <f t="shared" si="43"/>
        <v>10619203</v>
      </c>
      <c r="P67" s="105">
        <f t="shared" si="36"/>
        <v>42402000</v>
      </c>
      <c r="Q67" s="106">
        <f t="shared" si="37"/>
        <v>46597364</v>
      </c>
      <c r="R67" s="61">
        <f t="shared" si="38"/>
        <v>246.79158110882958</v>
      </c>
      <c r="S67" s="62">
        <f t="shared" si="39"/>
        <v>14.67395811645874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55.62377016922472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61.127330447330451</v>
      </c>
      <c r="V67" s="105">
        <f>SUM(V9:V14,V17:V23,V26:V29,V32,V35:V39,V42:V52,V55:V58,V61:V65)</f>
        <v>254154000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410474000</v>
      </c>
      <c r="C69" s="92">
        <v>-27454000</v>
      </c>
      <c r="D69" s="92"/>
      <c r="E69" s="92">
        <f>$B69      +$C69      +$D69</f>
        <v>383020000</v>
      </c>
      <c r="F69" s="93">
        <v>383020000</v>
      </c>
      <c r="G69" s="94">
        <v>383020000</v>
      </c>
      <c r="H69" s="93">
        <v>94025000</v>
      </c>
      <c r="I69" s="94">
        <v>143792188</v>
      </c>
      <c r="J69" s="93">
        <v>84324000</v>
      </c>
      <c r="K69" s="94">
        <v>130891149</v>
      </c>
      <c r="L69" s="93">
        <v>101664000</v>
      </c>
      <c r="M69" s="94">
        <v>108336663</v>
      </c>
      <c r="N69" s="93">
        <v>103007000</v>
      </c>
      <c r="O69" s="94"/>
      <c r="P69" s="93">
        <f>$H69      +$J69      +$L69      +$N69</f>
        <v>383020000</v>
      </c>
      <c r="Q69" s="94">
        <f>$I69      +$K69      +$M69      +$O69</f>
        <v>383020000</v>
      </c>
      <c r="R69" s="48">
        <f>IF(($L69      =0),0,((($N69      -$L69      )/$L69      )*100))</f>
        <v>1.3210182562165564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100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410474000</v>
      </c>
      <c r="C71" s="101">
        <f>SUM(C69:C70)</f>
        <v>-27454000</v>
      </c>
      <c r="D71" s="101"/>
      <c r="E71" s="101">
        <f>$B71      +$C71      +$D71</f>
        <v>383020000</v>
      </c>
      <c r="F71" s="102">
        <f t="shared" ref="F71:O71" si="44">SUM(F69:F70)</f>
        <v>383020000</v>
      </c>
      <c r="G71" s="103">
        <f t="shared" si="44"/>
        <v>383020000</v>
      </c>
      <c r="H71" s="102">
        <f t="shared" si="44"/>
        <v>94025000</v>
      </c>
      <c r="I71" s="103">
        <f t="shared" si="44"/>
        <v>143792188</v>
      </c>
      <c r="J71" s="102">
        <f t="shared" si="44"/>
        <v>84324000</v>
      </c>
      <c r="K71" s="103">
        <f t="shared" si="44"/>
        <v>130891149</v>
      </c>
      <c r="L71" s="102">
        <f t="shared" si="44"/>
        <v>101664000</v>
      </c>
      <c r="M71" s="103">
        <f t="shared" si="44"/>
        <v>108336663</v>
      </c>
      <c r="N71" s="102">
        <f t="shared" si="44"/>
        <v>103007000</v>
      </c>
      <c r="O71" s="103">
        <f t="shared" si="44"/>
        <v>0</v>
      </c>
      <c r="P71" s="102">
        <f>$H71      +$J71      +$L71      +$N71</f>
        <v>383020000</v>
      </c>
      <c r="Q71" s="103">
        <f>$I71      +$K71      +$M71      +$O71</f>
        <v>383020000</v>
      </c>
      <c r="R71" s="57">
        <f>IF(($L71      =0),0,((($N71      -$L71      )/$L71      )*100))</f>
        <v>1.3210182562165564</v>
      </c>
      <c r="S71" s="58">
        <f>IF(($M71      =0),0,((($O71      -$M71      )/$M71      )*100))</f>
        <v>-100</v>
      </c>
      <c r="T71" s="57">
        <f>IF(($E69      =0),0,(($P69      /$E69      )*100))</f>
        <v>100</v>
      </c>
      <c r="U71" s="59">
        <f>IF($E69   =0,0,($Q69   /$E69 )*100)</f>
        <v>100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410474000</v>
      </c>
      <c r="C72" s="104">
        <f>SUM(C69:C70)</f>
        <v>-27454000</v>
      </c>
      <c r="D72" s="104"/>
      <c r="E72" s="104">
        <f>$B72      +$C72      +$D72</f>
        <v>383020000</v>
      </c>
      <c r="F72" s="105">
        <f t="shared" ref="F72:O72" si="45">SUM(F69:F70)</f>
        <v>383020000</v>
      </c>
      <c r="G72" s="106">
        <f t="shared" si="45"/>
        <v>383020000</v>
      </c>
      <c r="H72" s="105">
        <f t="shared" si="45"/>
        <v>94025000</v>
      </c>
      <c r="I72" s="106">
        <f t="shared" si="45"/>
        <v>143792188</v>
      </c>
      <c r="J72" s="105">
        <f t="shared" si="45"/>
        <v>84324000</v>
      </c>
      <c r="K72" s="106">
        <f t="shared" si="45"/>
        <v>130891149</v>
      </c>
      <c r="L72" s="105">
        <f t="shared" si="45"/>
        <v>101664000</v>
      </c>
      <c r="M72" s="106">
        <f t="shared" si="45"/>
        <v>108336663</v>
      </c>
      <c r="N72" s="105">
        <f t="shared" si="45"/>
        <v>103007000</v>
      </c>
      <c r="O72" s="106">
        <f t="shared" si="45"/>
        <v>0</v>
      </c>
      <c r="P72" s="105">
        <f>$H72      +$J72      +$L72      +$N72</f>
        <v>383020000</v>
      </c>
      <c r="Q72" s="106">
        <f>$I72      +$K72      +$M72      +$O72</f>
        <v>383020000</v>
      </c>
      <c r="R72" s="61">
        <f>IF(($L72      =0),0,((($N72      -$L72      )/$L72      )*100))</f>
        <v>1.3210182562165564</v>
      </c>
      <c r="S72" s="62">
        <f>IF(($M72      =0),0,((($O72      -$M72      )/$M72      )*100))</f>
        <v>-100</v>
      </c>
      <c r="T72" s="61">
        <f>IF(($E69      =0),0,(($P69      /$E69      )*100))</f>
        <v>100</v>
      </c>
      <c r="U72" s="65">
        <f>IF($E69   =0,0,($Q69   /$E69 )*100)</f>
        <v>100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539015000</v>
      </c>
      <c r="C73" s="104">
        <f>SUM(C9:C14,C17:C23,C26:C29,C32,C35:C39,C42:C52,C55:C58,C61:C65,C69:C70)</f>
        <v>-56475000</v>
      </c>
      <c r="D73" s="104"/>
      <c r="E73" s="104">
        <f>$B73      +$C73      +$D73</f>
        <v>482540000</v>
      </c>
      <c r="F73" s="105">
        <f t="shared" ref="F73:O73" si="46">SUM(F9:F14,F17:F23,F26:F29,F32,F35:F39,F42:F52,F55:F58,F61:F65,F69:F70)</f>
        <v>482540000</v>
      </c>
      <c r="G73" s="106">
        <f t="shared" si="46"/>
        <v>459250000</v>
      </c>
      <c r="H73" s="105">
        <f t="shared" si="46"/>
        <v>104288000</v>
      </c>
      <c r="I73" s="106">
        <f t="shared" si="46"/>
        <v>153338267</v>
      </c>
      <c r="J73" s="105">
        <f t="shared" si="46"/>
        <v>99056000</v>
      </c>
      <c r="K73" s="106">
        <f t="shared" si="46"/>
        <v>148062887</v>
      </c>
      <c r="L73" s="105">
        <f t="shared" si="46"/>
        <v>105560000</v>
      </c>
      <c r="M73" s="106">
        <f t="shared" si="46"/>
        <v>117597007</v>
      </c>
      <c r="N73" s="105">
        <f t="shared" si="46"/>
        <v>116518000</v>
      </c>
      <c r="O73" s="106">
        <f t="shared" si="46"/>
        <v>10619203</v>
      </c>
      <c r="P73" s="105">
        <f>$H73      +$J73      +$L73      +$N73</f>
        <v>425422000</v>
      </c>
      <c r="Q73" s="106">
        <f>$I73      +$K73      +$M73      +$O73</f>
        <v>429617364</v>
      </c>
      <c r="R73" s="61">
        <f>IF(($L73      =0),0,((($N73      -$L73      )/$L73      )*100))</f>
        <v>10.380826070481243</v>
      </c>
      <c r="S73" s="62">
        <f>IF(($M73      =0),0,((($O73      -$M73      )/$M73      )*100))</f>
        <v>-90.969835652364864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92.63407729994556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93.54760239520958</v>
      </c>
      <c r="V73" s="105">
        <f>SUM(V9:V14,V17:V23,V26:V29,V32,V35:V39,V42:V52,V55:V58,V61:V65,V69:V70)</f>
        <v>254154000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Yok4U9MNt9au6tmyysSMLN2hP1ZAptEgfNQGnY0tQFkndrG8Tb2NPPUeF6sBh1oYCoJhVEK4zjQrsJarbXY6A==" saltValue="KzPtEyZRv/3AYVubwNyYo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33000</v>
      </c>
      <c r="I10" s="94">
        <v>33166</v>
      </c>
      <c r="J10" s="93">
        <v>65000</v>
      </c>
      <c r="K10" s="94">
        <v>76370</v>
      </c>
      <c r="L10" s="93">
        <v>435000</v>
      </c>
      <c r="M10" s="94">
        <v>422317</v>
      </c>
      <c r="N10" s="93">
        <v>1167000</v>
      </c>
      <c r="O10" s="94">
        <v>1168147</v>
      </c>
      <c r="P10" s="93">
        <f t="shared" ref="P10:P15" si="1">$H10      +$J10      +$L10      +$N10</f>
        <v>1700000</v>
      </c>
      <c r="Q10" s="94">
        <f t="shared" ref="Q10:Q15" si="2">$I10      +$K10      +$M10      +$O10</f>
        <v>1700000</v>
      </c>
      <c r="R10" s="48">
        <f t="shared" ref="R10:R15" si="3">IF(($L10      =0),0,((($N10      -$L10      )/$L10      )*100))</f>
        <v>168.27586206896552</v>
      </c>
      <c r="S10" s="49">
        <f t="shared" ref="S10:S15" si="4">IF(($M10      =0),0,((($O10      -$M10      )/$M10      )*100))</f>
        <v>176.60430434957627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>
        <v>-500000</v>
      </c>
      <c r="D11" s="92"/>
      <c r="E11" s="92">
        <f t="shared" si="0"/>
        <v>5000000</v>
      </c>
      <c r="F11" s="93">
        <v>5000000</v>
      </c>
      <c r="G11" s="94">
        <v>5000000</v>
      </c>
      <c r="H11" s="93">
        <v>758000</v>
      </c>
      <c r="I11" s="94">
        <v>418453</v>
      </c>
      <c r="J11" s="93">
        <v>2091000</v>
      </c>
      <c r="K11" s="94">
        <v>1504749</v>
      </c>
      <c r="L11" s="93">
        <v>1048000</v>
      </c>
      <c r="M11" s="94">
        <v>232440</v>
      </c>
      <c r="N11" s="93">
        <v>1103000</v>
      </c>
      <c r="O11" s="94">
        <v>719861</v>
      </c>
      <c r="P11" s="93">
        <f t="shared" si="1"/>
        <v>5000000</v>
      </c>
      <c r="Q11" s="94">
        <f t="shared" si="2"/>
        <v>2875503</v>
      </c>
      <c r="R11" s="48">
        <f t="shared" si="3"/>
        <v>5.2480916030534353</v>
      </c>
      <c r="S11" s="49">
        <f t="shared" si="4"/>
        <v>209.69755635863015</v>
      </c>
      <c r="T11" s="48">
        <f t="shared" si="5"/>
        <v>100</v>
      </c>
      <c r="U11" s="50">
        <f t="shared" si="6"/>
        <v>57.510059999999996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2000000</v>
      </c>
      <c r="C13" s="92">
        <v>-2000000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800000</v>
      </c>
      <c r="C14" s="92">
        <v>-800000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10000000</v>
      </c>
      <c r="C15" s="95">
        <f>SUM(C9:C14)</f>
        <v>-3300000</v>
      </c>
      <c r="D15" s="95"/>
      <c r="E15" s="95">
        <f t="shared" si="0"/>
        <v>6700000</v>
      </c>
      <c r="F15" s="96">
        <f t="shared" ref="F15:O15" si="7">SUM(F9:F14)</f>
        <v>6700000</v>
      </c>
      <c r="G15" s="97">
        <f t="shared" si="7"/>
        <v>6700000</v>
      </c>
      <c r="H15" s="96">
        <f t="shared" si="7"/>
        <v>791000</v>
      </c>
      <c r="I15" s="97">
        <f t="shared" si="7"/>
        <v>451619</v>
      </c>
      <c r="J15" s="96">
        <f t="shared" si="7"/>
        <v>2156000</v>
      </c>
      <c r="K15" s="97">
        <f t="shared" si="7"/>
        <v>1581119</v>
      </c>
      <c r="L15" s="96">
        <f t="shared" si="7"/>
        <v>1483000</v>
      </c>
      <c r="M15" s="97">
        <f t="shared" si="7"/>
        <v>654757</v>
      </c>
      <c r="N15" s="96">
        <f t="shared" si="7"/>
        <v>2270000</v>
      </c>
      <c r="O15" s="97">
        <f t="shared" si="7"/>
        <v>1888008</v>
      </c>
      <c r="P15" s="96">
        <f t="shared" si="1"/>
        <v>6700000</v>
      </c>
      <c r="Q15" s="97">
        <f t="shared" si="2"/>
        <v>4575503</v>
      </c>
      <c r="R15" s="52">
        <f t="shared" si="3"/>
        <v>53.068105192178017</v>
      </c>
      <c r="S15" s="53">
        <f t="shared" si="4"/>
        <v>188.35247274943222</v>
      </c>
      <c r="T15" s="52">
        <f>IF((SUM($E9:$E13))=0,0,(P15/(SUM($E9:$E13))*100))</f>
        <v>100</v>
      </c>
      <c r="U15" s="54">
        <f>IF((SUM($E9:$E13))=0,0,(Q15/(SUM($E9:$E13))*100))</f>
        <v>68.291089552238802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>
        <v>-10812000</v>
      </c>
      <c r="D17" s="92"/>
      <c r="E17" s="92">
        <f t="shared" ref="E17:E24" si="8">$B17      +$C17      +$D17</f>
        <v>63395000</v>
      </c>
      <c r="F17" s="93">
        <v>63395000</v>
      </c>
      <c r="G17" s="94">
        <v>63395000</v>
      </c>
      <c r="H17" s="93">
        <v>9554000</v>
      </c>
      <c r="I17" s="94"/>
      <c r="J17" s="93">
        <v>9316000</v>
      </c>
      <c r="K17" s="94">
        <v>16628618</v>
      </c>
      <c r="L17" s="93">
        <v>23830000</v>
      </c>
      <c r="M17" s="94">
        <v>21076763</v>
      </c>
      <c r="N17" s="93">
        <v>20695000</v>
      </c>
      <c r="O17" s="94">
        <v>17924525</v>
      </c>
      <c r="P17" s="93">
        <f t="shared" ref="P17:P24" si="9">$H17      +$J17      +$L17      +$N17</f>
        <v>63395000</v>
      </c>
      <c r="Q17" s="94">
        <f t="shared" ref="Q17:Q24" si="10">$I17      +$K17      +$M17      +$O17</f>
        <v>55629906</v>
      </c>
      <c r="R17" s="48">
        <f t="shared" ref="R17:R24" si="11">IF(($L17      =0),0,((($N17      -$L17      )/$L17      )*100))</f>
        <v>-13.155686109945448</v>
      </c>
      <c r="S17" s="49">
        <f t="shared" ref="S17:S24" si="12">IF(($M17      =0),0,((($O17      -$M17      )/$M17      )*100))</f>
        <v>-14.955987311713853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87.751251675999683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74207000</v>
      </c>
      <c r="C24" s="95">
        <f>SUM(C17:C23)</f>
        <v>-10812000</v>
      </c>
      <c r="D24" s="95"/>
      <c r="E24" s="95">
        <f t="shared" si="8"/>
        <v>63395000</v>
      </c>
      <c r="F24" s="96">
        <f t="shared" ref="F24:O24" si="15">SUM(F17:F23)</f>
        <v>63395000</v>
      </c>
      <c r="G24" s="97">
        <f t="shared" si="15"/>
        <v>63395000</v>
      </c>
      <c r="H24" s="96">
        <f t="shared" si="15"/>
        <v>9554000</v>
      </c>
      <c r="I24" s="97">
        <f t="shared" si="15"/>
        <v>0</v>
      </c>
      <c r="J24" s="96">
        <f t="shared" si="15"/>
        <v>9316000</v>
      </c>
      <c r="K24" s="97">
        <f t="shared" si="15"/>
        <v>16628618</v>
      </c>
      <c r="L24" s="96">
        <f t="shared" si="15"/>
        <v>23830000</v>
      </c>
      <c r="M24" s="97">
        <f t="shared" si="15"/>
        <v>21076763</v>
      </c>
      <c r="N24" s="96">
        <f t="shared" si="15"/>
        <v>20695000</v>
      </c>
      <c r="O24" s="97">
        <f t="shared" si="15"/>
        <v>17924525</v>
      </c>
      <c r="P24" s="96">
        <f t="shared" si="9"/>
        <v>63395000</v>
      </c>
      <c r="Q24" s="97">
        <f t="shared" si="10"/>
        <v>55629906</v>
      </c>
      <c r="R24" s="52">
        <f t="shared" si="11"/>
        <v>-13.155686109945448</v>
      </c>
      <c r="S24" s="53">
        <f t="shared" si="12"/>
        <v>-14.955987311713853</v>
      </c>
      <c r="T24" s="52">
        <f>IF(($E24-$E19-$E23)   =0,0,($P24   /($E24-$E19-$E23)   )*100)</f>
        <v>100</v>
      </c>
      <c r="U24" s="54">
        <f>IF(($E24-$E19-$E23)   =0,0,($Q24   /($E24-$E19-$E23)   )*100)</f>
        <v>87.751251675999683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3286000</v>
      </c>
      <c r="C32" s="92">
        <v>-184000</v>
      </c>
      <c r="D32" s="92"/>
      <c r="E32" s="92">
        <f>$B32      +$C32      +$D32</f>
        <v>3102000</v>
      </c>
      <c r="F32" s="93">
        <v>3102000</v>
      </c>
      <c r="G32" s="94">
        <v>3102000</v>
      </c>
      <c r="H32" s="93">
        <v>2300000</v>
      </c>
      <c r="I32" s="94">
        <v>4196812</v>
      </c>
      <c r="J32" s="93"/>
      <c r="K32" s="94">
        <v>-910812</v>
      </c>
      <c r="L32" s="93"/>
      <c r="M32" s="94"/>
      <c r="N32" s="93"/>
      <c r="O32" s="94">
        <v>-184000</v>
      </c>
      <c r="P32" s="93">
        <f>$H32      +$J32      +$L32      +$N32</f>
        <v>2300000</v>
      </c>
      <c r="Q32" s="94">
        <f>$I32      +$K32      +$M32      +$O32</f>
        <v>3102000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74.145712443584785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3286000</v>
      </c>
      <c r="C33" s="95">
        <f>C32</f>
        <v>-184000</v>
      </c>
      <c r="D33" s="95"/>
      <c r="E33" s="95">
        <f>$B33      +$C33      +$D33</f>
        <v>3102000</v>
      </c>
      <c r="F33" s="96">
        <f t="shared" ref="F33:O33" si="17">F32</f>
        <v>3102000</v>
      </c>
      <c r="G33" s="97">
        <f t="shared" si="17"/>
        <v>3102000</v>
      </c>
      <c r="H33" s="96">
        <f t="shared" si="17"/>
        <v>2300000</v>
      </c>
      <c r="I33" s="97">
        <f t="shared" si="17"/>
        <v>4196812</v>
      </c>
      <c r="J33" s="96">
        <f t="shared" si="17"/>
        <v>0</v>
      </c>
      <c r="K33" s="97">
        <f t="shared" si="17"/>
        <v>-910812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-184000</v>
      </c>
      <c r="P33" s="96">
        <f>$H33      +$J33      +$L33      +$N33</f>
        <v>2300000</v>
      </c>
      <c r="Q33" s="97">
        <f>$I33      +$K33      +$M33      +$O33</f>
        <v>3102000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74.145712443584785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48026000</v>
      </c>
      <c r="C35" s="92">
        <v>-20922000</v>
      </c>
      <c r="D35" s="92"/>
      <c r="E35" s="92">
        <f t="shared" ref="E35:E40" si="18">$B35      +$C35      +$D35</f>
        <v>27104000</v>
      </c>
      <c r="F35" s="93">
        <v>27104000</v>
      </c>
      <c r="G35" s="94">
        <v>27104000</v>
      </c>
      <c r="H35" s="93"/>
      <c r="I35" s="94"/>
      <c r="J35" s="93">
        <v>5602000</v>
      </c>
      <c r="K35" s="94">
        <v>3634623</v>
      </c>
      <c r="L35" s="93">
        <v>3140000</v>
      </c>
      <c r="M35" s="94">
        <v>5064753</v>
      </c>
      <c r="N35" s="93">
        <v>5429000</v>
      </c>
      <c r="O35" s="94">
        <v>9383208</v>
      </c>
      <c r="P35" s="93">
        <f t="shared" ref="P35:P40" si="19">$H35      +$J35      +$L35      +$N35</f>
        <v>14171000</v>
      </c>
      <c r="Q35" s="94">
        <f t="shared" ref="Q35:Q40" si="20">$I35      +$K35      +$M35      +$O35</f>
        <v>18082584</v>
      </c>
      <c r="R35" s="48">
        <f t="shared" ref="R35:R40" si="21">IF(($L35      =0),0,((($N35      -$L35      )/$L35      )*100))</f>
        <v>72.898089171974519</v>
      </c>
      <c r="S35" s="49">
        <f t="shared" ref="S35:S40" si="22">IF(($M35      =0),0,((($O35      -$M35      )/$M35      )*100))</f>
        <v>85.264868790245046</v>
      </c>
      <c r="T35" s="48">
        <f t="shared" ref="T35:T39" si="23">IF(($E35      =0),0,(($P35      /$E35      )*100))</f>
        <v>52.283795749704844</v>
      </c>
      <c r="U35" s="50">
        <f t="shared" ref="U35:U39" si="24">IF(($E35      =0),0,(($Q35      /$E35      )*100))</f>
        <v>66.715554899645809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>
        <v>2000000</v>
      </c>
      <c r="D38" s="92"/>
      <c r="E38" s="92">
        <f t="shared" si="18"/>
        <v>6000000</v>
      </c>
      <c r="F38" s="93">
        <v>6000000</v>
      </c>
      <c r="G38" s="94">
        <v>6000000</v>
      </c>
      <c r="H38" s="93">
        <v>1106000</v>
      </c>
      <c r="I38" s="94">
        <v>1721411</v>
      </c>
      <c r="J38" s="93">
        <v>2837000</v>
      </c>
      <c r="K38" s="94">
        <v>2278589</v>
      </c>
      <c r="L38" s="93"/>
      <c r="M38" s="94">
        <v>50053</v>
      </c>
      <c r="N38" s="93">
        <v>1880000</v>
      </c>
      <c r="O38" s="94">
        <v>1692860</v>
      </c>
      <c r="P38" s="93">
        <f t="shared" si="19"/>
        <v>5823000</v>
      </c>
      <c r="Q38" s="94">
        <f t="shared" si="20"/>
        <v>5742913</v>
      </c>
      <c r="R38" s="48">
        <f t="shared" si="21"/>
        <v>0</v>
      </c>
      <c r="S38" s="49">
        <f t="shared" si="22"/>
        <v>3282.1349369668155</v>
      </c>
      <c r="T38" s="48">
        <f t="shared" si="23"/>
        <v>97.05</v>
      </c>
      <c r="U38" s="50">
        <f t="shared" si="24"/>
        <v>95.715216666666663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52026000</v>
      </c>
      <c r="C40" s="95">
        <f>SUM(C35:C39)</f>
        <v>-18922000</v>
      </c>
      <c r="D40" s="95"/>
      <c r="E40" s="95">
        <f t="shared" si="18"/>
        <v>33104000</v>
      </c>
      <c r="F40" s="96">
        <f t="shared" ref="F40:O40" si="25">SUM(F35:F39)</f>
        <v>33104000</v>
      </c>
      <c r="G40" s="97">
        <f t="shared" si="25"/>
        <v>33104000</v>
      </c>
      <c r="H40" s="96">
        <f t="shared" si="25"/>
        <v>1106000</v>
      </c>
      <c r="I40" s="97">
        <f t="shared" si="25"/>
        <v>1721411</v>
      </c>
      <c r="J40" s="96">
        <f t="shared" si="25"/>
        <v>8439000</v>
      </c>
      <c r="K40" s="97">
        <f t="shared" si="25"/>
        <v>5913212</v>
      </c>
      <c r="L40" s="96">
        <f t="shared" si="25"/>
        <v>3140000</v>
      </c>
      <c r="M40" s="97">
        <f t="shared" si="25"/>
        <v>5114806</v>
      </c>
      <c r="N40" s="96">
        <f t="shared" si="25"/>
        <v>7309000</v>
      </c>
      <c r="O40" s="97">
        <f t="shared" si="25"/>
        <v>11076068</v>
      </c>
      <c r="P40" s="96">
        <f t="shared" si="19"/>
        <v>19994000</v>
      </c>
      <c r="Q40" s="97">
        <f t="shared" si="20"/>
        <v>23825497</v>
      </c>
      <c r="R40" s="52">
        <f t="shared" si="21"/>
        <v>132.77070063694268</v>
      </c>
      <c r="S40" s="53">
        <f t="shared" si="22"/>
        <v>116.54913206874318</v>
      </c>
      <c r="T40" s="52">
        <f>IF((+$E35+$E38) =0,0,(P40   /(+$E35+$E38) )*100)</f>
        <v>60.397535041082648</v>
      </c>
      <c r="U40" s="54">
        <f>IF((+$E35+$E38) =0,0,(Q40   /(+$E35+$E38) )*100)</f>
        <v>71.971655993233441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86000000</v>
      </c>
      <c r="C43" s="92">
        <v>-46000000</v>
      </c>
      <c r="D43" s="92"/>
      <c r="E43" s="92">
        <f t="shared" si="26"/>
        <v>40000000</v>
      </c>
      <c r="F43" s="93">
        <v>40000000</v>
      </c>
      <c r="G43" s="94">
        <v>40000000</v>
      </c>
      <c r="H43" s="93"/>
      <c r="I43" s="94"/>
      <c r="J43" s="93"/>
      <c r="K43" s="94">
        <v>7884261</v>
      </c>
      <c r="L43" s="93">
        <v>23514000</v>
      </c>
      <c r="M43" s="94">
        <v>10064257</v>
      </c>
      <c r="N43" s="93">
        <v>15287000</v>
      </c>
      <c r="O43" s="94">
        <v>20766547</v>
      </c>
      <c r="P43" s="93">
        <f t="shared" si="27"/>
        <v>38801000</v>
      </c>
      <c r="Q43" s="94">
        <f t="shared" si="28"/>
        <v>38715065</v>
      </c>
      <c r="R43" s="48">
        <f t="shared" si="29"/>
        <v>-34.987666921833799</v>
      </c>
      <c r="S43" s="49">
        <f t="shared" si="30"/>
        <v>106.33959367293582</v>
      </c>
      <c r="T43" s="48">
        <f t="shared" si="31"/>
        <v>97.002499999999998</v>
      </c>
      <c r="U43" s="50">
        <f t="shared" si="32"/>
        <v>96.78766250000001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17768000</v>
      </c>
      <c r="C52" s="92">
        <v>-9228000</v>
      </c>
      <c r="D52" s="92"/>
      <c r="E52" s="92">
        <f t="shared" si="26"/>
        <v>8540000</v>
      </c>
      <c r="F52" s="93">
        <v>8540000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103768000</v>
      </c>
      <c r="C53" s="95">
        <f>SUM(C42:C52)</f>
        <v>-55228000</v>
      </c>
      <c r="D53" s="95"/>
      <c r="E53" s="95">
        <f t="shared" si="26"/>
        <v>48540000</v>
      </c>
      <c r="F53" s="96">
        <f t="shared" ref="F53:O53" si="33">SUM(F42:F52)</f>
        <v>48540000</v>
      </c>
      <c r="G53" s="97">
        <f t="shared" si="33"/>
        <v>40000000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7884261</v>
      </c>
      <c r="L53" s="96">
        <f t="shared" si="33"/>
        <v>23514000</v>
      </c>
      <c r="M53" s="97">
        <f t="shared" si="33"/>
        <v>10064257</v>
      </c>
      <c r="N53" s="96">
        <f t="shared" si="33"/>
        <v>15287000</v>
      </c>
      <c r="O53" s="97">
        <f t="shared" si="33"/>
        <v>20766547</v>
      </c>
      <c r="P53" s="96">
        <f t="shared" si="27"/>
        <v>38801000</v>
      </c>
      <c r="Q53" s="97">
        <f t="shared" si="28"/>
        <v>38715065</v>
      </c>
      <c r="R53" s="52">
        <f t="shared" si="29"/>
        <v>-34.987666921833799</v>
      </c>
      <c r="S53" s="53">
        <f t="shared" si="30"/>
        <v>106.33959367293582</v>
      </c>
      <c r="T53" s="52">
        <f>IF((+$E43+$E45+$E47+$E48+$E51) =0,0,(P53   /(+$E43+$E45+$E47+$E48+$E51) )*100)</f>
        <v>97.002499999999998</v>
      </c>
      <c r="U53" s="54">
        <f>IF((+$E43+$E45+$E47+$E48+$E51) =0,0,(Q53   /(+$E43+$E45+$E47+$E48+$E51) )*100)</f>
        <v>96.78766250000001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243287000</v>
      </c>
      <c r="C67" s="104">
        <f>SUM(C9:C14,C17:C23,C26:C29,C32,C35:C39,C42:C52,C55:C58,C61:C65)</f>
        <v>-88446000</v>
      </c>
      <c r="D67" s="104"/>
      <c r="E67" s="104">
        <f t="shared" si="35"/>
        <v>154841000</v>
      </c>
      <c r="F67" s="105">
        <f t="shared" ref="F67:O67" si="43">SUM(F9:F14,F17:F23,F26:F29,F32,F35:F39,F42:F52,F55:F58,F61:F65)</f>
        <v>154841000</v>
      </c>
      <c r="G67" s="106">
        <f t="shared" si="43"/>
        <v>146301000</v>
      </c>
      <c r="H67" s="105">
        <f t="shared" si="43"/>
        <v>13751000</v>
      </c>
      <c r="I67" s="106">
        <f t="shared" si="43"/>
        <v>6369842</v>
      </c>
      <c r="J67" s="105">
        <f t="shared" si="43"/>
        <v>19911000</v>
      </c>
      <c r="K67" s="106">
        <f t="shared" si="43"/>
        <v>31096398</v>
      </c>
      <c r="L67" s="105">
        <f t="shared" si="43"/>
        <v>51967000</v>
      </c>
      <c r="M67" s="106">
        <f t="shared" si="43"/>
        <v>36910583</v>
      </c>
      <c r="N67" s="105">
        <f t="shared" si="43"/>
        <v>45561000</v>
      </c>
      <c r="O67" s="106">
        <f t="shared" si="43"/>
        <v>51471148</v>
      </c>
      <c r="P67" s="105">
        <f t="shared" si="36"/>
        <v>131190000</v>
      </c>
      <c r="Q67" s="106">
        <f t="shared" si="37"/>
        <v>125847971</v>
      </c>
      <c r="R67" s="61">
        <f t="shared" si="38"/>
        <v>-12.327053707160314</v>
      </c>
      <c r="S67" s="62">
        <f t="shared" si="39"/>
        <v>39.448211912556353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89.671294112822196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86.01989801846878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243287000</v>
      </c>
      <c r="C73" s="104">
        <f>SUM(C9:C14,C17:C23,C26:C29,C32,C35:C39,C42:C52,C55:C58,C61:C65,C69:C70)</f>
        <v>-88446000</v>
      </c>
      <c r="D73" s="104"/>
      <c r="E73" s="104">
        <f>$B73      +$C73      +$D73</f>
        <v>154841000</v>
      </c>
      <c r="F73" s="105">
        <f t="shared" ref="F73:O73" si="46">SUM(F9:F14,F17:F23,F26:F29,F32,F35:F39,F42:F52,F55:F58,F61:F65,F69:F70)</f>
        <v>154841000</v>
      </c>
      <c r="G73" s="106">
        <f t="shared" si="46"/>
        <v>146301000</v>
      </c>
      <c r="H73" s="105">
        <f t="shared" si="46"/>
        <v>13751000</v>
      </c>
      <c r="I73" s="106">
        <f t="shared" si="46"/>
        <v>6369842</v>
      </c>
      <c r="J73" s="105">
        <f t="shared" si="46"/>
        <v>19911000</v>
      </c>
      <c r="K73" s="106">
        <f t="shared" si="46"/>
        <v>31096398</v>
      </c>
      <c r="L73" s="105">
        <f t="shared" si="46"/>
        <v>51967000</v>
      </c>
      <c r="M73" s="106">
        <f t="shared" si="46"/>
        <v>36910583</v>
      </c>
      <c r="N73" s="105">
        <f t="shared" si="46"/>
        <v>45561000</v>
      </c>
      <c r="O73" s="106">
        <f t="shared" si="46"/>
        <v>51471148</v>
      </c>
      <c r="P73" s="105">
        <f>$H73      +$J73      +$L73      +$N73</f>
        <v>131190000</v>
      </c>
      <c r="Q73" s="106">
        <f>$I73      +$K73      +$M73      +$O73</f>
        <v>125847971</v>
      </c>
      <c r="R73" s="61">
        <f>IF(($L73      =0),0,((($N73      -$L73      )/$L73      )*100))</f>
        <v>-12.327053707160314</v>
      </c>
      <c r="S73" s="62">
        <f>IF(($M73      =0),0,((($O73      -$M73      )/$M73      )*100))</f>
        <v>39.448211912556353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89.671294112822196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86.01989801846878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l1GotMxuua+LJWUtL32BymNiecuWoFNZMromD5CwLId84ydkeNfnoHNVgUVz57yWq+Gr/zqWSCP1UjNEQj0jzA==" saltValue="/u85IB31Pf/sMTTe2i1l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2900000</v>
      </c>
      <c r="C10" s="92"/>
      <c r="D10" s="92"/>
      <c r="E10" s="92">
        <f t="shared" ref="E10:E15" si="0">$B10      +$C10      +$D10</f>
        <v>2900000</v>
      </c>
      <c r="F10" s="93">
        <v>2900000</v>
      </c>
      <c r="G10" s="94">
        <v>2900000</v>
      </c>
      <c r="H10" s="93">
        <v>44000</v>
      </c>
      <c r="I10" s="94">
        <v>141220</v>
      </c>
      <c r="J10" s="93">
        <v>539000</v>
      </c>
      <c r="K10" s="94">
        <v>488734</v>
      </c>
      <c r="L10" s="93">
        <v>490000</v>
      </c>
      <c r="M10" s="94">
        <v>441439</v>
      </c>
      <c r="N10" s="93">
        <v>577000</v>
      </c>
      <c r="O10" s="94">
        <v>712144</v>
      </c>
      <c r="P10" s="93">
        <f t="shared" ref="P10:P15" si="1">$H10      +$J10      +$L10      +$N10</f>
        <v>1650000</v>
      </c>
      <c r="Q10" s="94">
        <f t="shared" ref="Q10:Q15" si="2">$I10      +$K10      +$M10      +$O10</f>
        <v>1783537</v>
      </c>
      <c r="R10" s="48">
        <f t="shared" ref="R10:R15" si="3">IF(($L10      =0),0,((($N10      -$L10      )/$L10      )*100))</f>
        <v>17.755102040816325</v>
      </c>
      <c r="S10" s="49">
        <f t="shared" ref="S10:S15" si="4">IF(($M10      =0),0,((($O10      -$M10      )/$M10      )*100))</f>
        <v>61.323308543196234</v>
      </c>
      <c r="T10" s="48">
        <f t="shared" ref="T10:T14" si="5">IF(($E10      =0),0,(($P10      /$E10      )*100))</f>
        <v>56.896551724137936</v>
      </c>
      <c r="U10" s="50">
        <f t="shared" ref="U10:U14" si="6">IF(($E10      =0),0,(($Q10      /$E10      )*100))</f>
        <v>61.501275862068958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2900000</v>
      </c>
      <c r="C15" s="95">
        <f>SUM(C9:C14)</f>
        <v>0</v>
      </c>
      <c r="D15" s="95"/>
      <c r="E15" s="95">
        <f t="shared" si="0"/>
        <v>2900000</v>
      </c>
      <c r="F15" s="96">
        <f t="shared" ref="F15:O15" si="7">SUM(F9:F14)</f>
        <v>2900000</v>
      </c>
      <c r="G15" s="97">
        <f t="shared" si="7"/>
        <v>2900000</v>
      </c>
      <c r="H15" s="96">
        <f t="shared" si="7"/>
        <v>44000</v>
      </c>
      <c r="I15" s="97">
        <f t="shared" si="7"/>
        <v>141220</v>
      </c>
      <c r="J15" s="96">
        <f t="shared" si="7"/>
        <v>539000</v>
      </c>
      <c r="K15" s="97">
        <f t="shared" si="7"/>
        <v>488734</v>
      </c>
      <c r="L15" s="96">
        <f t="shared" si="7"/>
        <v>490000</v>
      </c>
      <c r="M15" s="97">
        <f t="shared" si="7"/>
        <v>441439</v>
      </c>
      <c r="N15" s="96">
        <f t="shared" si="7"/>
        <v>577000</v>
      </c>
      <c r="O15" s="97">
        <f t="shared" si="7"/>
        <v>712144</v>
      </c>
      <c r="P15" s="96">
        <f t="shared" si="1"/>
        <v>1650000</v>
      </c>
      <c r="Q15" s="97">
        <f t="shared" si="2"/>
        <v>1783537</v>
      </c>
      <c r="R15" s="52">
        <f t="shared" si="3"/>
        <v>17.755102040816325</v>
      </c>
      <c r="S15" s="53">
        <f t="shared" si="4"/>
        <v>61.323308543196234</v>
      </c>
      <c r="T15" s="52">
        <f>IF((SUM($E9:$E13))=0,0,(P15/(SUM($E9:$E13))*100))</f>
        <v>56.896551724137936</v>
      </c>
      <c r="U15" s="54">
        <f>IF((SUM($E9:$E13))=0,0,(Q15/(SUM($E9:$E13))*100))</f>
        <v>61.501275862068958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978000</v>
      </c>
      <c r="C32" s="92">
        <v>-147000</v>
      </c>
      <c r="D32" s="92"/>
      <c r="E32" s="92">
        <f>$B32      +$C32      +$D32</f>
        <v>831000</v>
      </c>
      <c r="F32" s="93">
        <v>831000</v>
      </c>
      <c r="G32" s="94">
        <v>831000</v>
      </c>
      <c r="H32" s="93">
        <v>244000</v>
      </c>
      <c r="I32" s="94">
        <v>244000</v>
      </c>
      <c r="J32" s="93"/>
      <c r="K32" s="94">
        <v>441000</v>
      </c>
      <c r="L32" s="93"/>
      <c r="M32" s="94"/>
      <c r="N32" s="93"/>
      <c r="O32" s="94">
        <v>146000</v>
      </c>
      <c r="P32" s="93">
        <f>$H32      +$J32      +$L32      +$N32</f>
        <v>244000</v>
      </c>
      <c r="Q32" s="94">
        <f>$I32      +$K32      +$M32      +$O32</f>
        <v>831000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29.362214199759322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978000</v>
      </c>
      <c r="C33" s="95">
        <f>C32</f>
        <v>-147000</v>
      </c>
      <c r="D33" s="95"/>
      <c r="E33" s="95">
        <f>$B33      +$C33      +$D33</f>
        <v>831000</v>
      </c>
      <c r="F33" s="96">
        <f t="shared" ref="F33:O33" si="17">F32</f>
        <v>831000</v>
      </c>
      <c r="G33" s="97">
        <f t="shared" si="17"/>
        <v>831000</v>
      </c>
      <c r="H33" s="96">
        <f t="shared" si="17"/>
        <v>244000</v>
      </c>
      <c r="I33" s="97">
        <f t="shared" si="17"/>
        <v>244000</v>
      </c>
      <c r="J33" s="96">
        <f t="shared" si="17"/>
        <v>0</v>
      </c>
      <c r="K33" s="97">
        <f t="shared" si="17"/>
        <v>441000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146000</v>
      </c>
      <c r="P33" s="96">
        <f>$H33      +$J33      +$L33      +$N33</f>
        <v>244000</v>
      </c>
      <c r="Q33" s="97">
        <f>$I33      +$K33      +$M33      +$O33</f>
        <v>831000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29.362214199759322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30150000</v>
      </c>
      <c r="C35" s="92">
        <v>-22650000</v>
      </c>
      <c r="D35" s="92"/>
      <c r="E35" s="92">
        <f t="shared" ref="E35:E40" si="18">$B35      +$C35      +$D35</f>
        <v>7500000</v>
      </c>
      <c r="F35" s="93">
        <v>7500000</v>
      </c>
      <c r="G35" s="94">
        <v>7500000</v>
      </c>
      <c r="H35" s="93">
        <v>645000</v>
      </c>
      <c r="I35" s="94">
        <v>644715</v>
      </c>
      <c r="J35" s="93">
        <v>1619000</v>
      </c>
      <c r="K35" s="94">
        <v>4874462</v>
      </c>
      <c r="L35" s="93">
        <v>5236000</v>
      </c>
      <c r="M35" s="94">
        <v>1980823</v>
      </c>
      <c r="N35" s="93"/>
      <c r="O35" s="94"/>
      <c r="P35" s="93">
        <f t="shared" ref="P35:P40" si="19">$H35      +$J35      +$L35      +$N35</f>
        <v>7500000</v>
      </c>
      <c r="Q35" s="94">
        <f t="shared" ref="Q35:Q40" si="20">$I35      +$K35      +$M35      +$O35</f>
        <v>7500000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46860000</v>
      </c>
      <c r="C36" s="92">
        <v>-4309000</v>
      </c>
      <c r="D36" s="92"/>
      <c r="E36" s="92">
        <f t="shared" si="18"/>
        <v>42551000</v>
      </c>
      <c r="F36" s="93">
        <v>42551000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77010000</v>
      </c>
      <c r="C40" s="95">
        <f>SUM(C35:C39)</f>
        <v>-26959000</v>
      </c>
      <c r="D40" s="95"/>
      <c r="E40" s="95">
        <f t="shared" si="18"/>
        <v>50051000</v>
      </c>
      <c r="F40" s="96">
        <f t="shared" ref="F40:O40" si="25">SUM(F35:F39)</f>
        <v>50051000</v>
      </c>
      <c r="G40" s="97">
        <f t="shared" si="25"/>
        <v>7500000</v>
      </c>
      <c r="H40" s="96">
        <f t="shared" si="25"/>
        <v>645000</v>
      </c>
      <c r="I40" s="97">
        <f t="shared" si="25"/>
        <v>644715</v>
      </c>
      <c r="J40" s="96">
        <f t="shared" si="25"/>
        <v>1619000</v>
      </c>
      <c r="K40" s="97">
        <f t="shared" si="25"/>
        <v>4874462</v>
      </c>
      <c r="L40" s="96">
        <f t="shared" si="25"/>
        <v>5236000</v>
      </c>
      <c r="M40" s="97">
        <f t="shared" si="25"/>
        <v>1980823</v>
      </c>
      <c r="N40" s="96">
        <f t="shared" si="25"/>
        <v>0</v>
      </c>
      <c r="O40" s="97">
        <f t="shared" si="25"/>
        <v>0</v>
      </c>
      <c r="P40" s="96">
        <f t="shared" si="19"/>
        <v>7500000</v>
      </c>
      <c r="Q40" s="97">
        <f t="shared" si="20"/>
        <v>7500000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100</v>
      </c>
      <c r="U40" s="54">
        <f>IF((+$E35+$E38) =0,0,(Q40   /(+$E35+$E38) )*100)</f>
        <v>100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134887000</v>
      </c>
      <c r="C44" s="92"/>
      <c r="D44" s="92"/>
      <c r="E44" s="92">
        <f t="shared" si="26"/>
        <v>134887000</v>
      </c>
      <c r="F44" s="93">
        <v>134887000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20000000</v>
      </c>
      <c r="C52" s="92"/>
      <c r="D52" s="92"/>
      <c r="E52" s="92">
        <f t="shared" si="26"/>
        <v>20000000</v>
      </c>
      <c r="F52" s="93">
        <v>20000000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154887000</v>
      </c>
      <c r="C53" s="95">
        <f>SUM(C42:C52)</f>
        <v>0</v>
      </c>
      <c r="D53" s="95"/>
      <c r="E53" s="95">
        <f t="shared" si="26"/>
        <v>154887000</v>
      </c>
      <c r="F53" s="96">
        <f t="shared" ref="F53:O53" si="33">SUM(F42:F52)</f>
        <v>154887000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235775000</v>
      </c>
      <c r="C67" s="104">
        <f>SUM(C9:C14,C17:C23,C26:C29,C32,C35:C39,C42:C52,C55:C58,C61:C65)</f>
        <v>-27106000</v>
      </c>
      <c r="D67" s="104"/>
      <c r="E67" s="104">
        <f t="shared" si="35"/>
        <v>208669000</v>
      </c>
      <c r="F67" s="105">
        <f t="shared" ref="F67:O67" si="43">SUM(F9:F14,F17:F23,F26:F29,F32,F35:F39,F42:F52,F55:F58,F61:F65)</f>
        <v>208669000</v>
      </c>
      <c r="G67" s="106">
        <f t="shared" si="43"/>
        <v>11231000</v>
      </c>
      <c r="H67" s="105">
        <f t="shared" si="43"/>
        <v>933000</v>
      </c>
      <c r="I67" s="106">
        <f t="shared" si="43"/>
        <v>1029935</v>
      </c>
      <c r="J67" s="105">
        <f t="shared" si="43"/>
        <v>2158000</v>
      </c>
      <c r="K67" s="106">
        <f t="shared" si="43"/>
        <v>5804196</v>
      </c>
      <c r="L67" s="105">
        <f t="shared" si="43"/>
        <v>5726000</v>
      </c>
      <c r="M67" s="106">
        <f t="shared" si="43"/>
        <v>2422262</v>
      </c>
      <c r="N67" s="105">
        <f t="shared" si="43"/>
        <v>577000</v>
      </c>
      <c r="O67" s="106">
        <f t="shared" si="43"/>
        <v>858144</v>
      </c>
      <c r="P67" s="105">
        <f t="shared" si="36"/>
        <v>9394000</v>
      </c>
      <c r="Q67" s="106">
        <f t="shared" si="37"/>
        <v>10114537</v>
      </c>
      <c r="R67" s="61">
        <f t="shared" si="38"/>
        <v>-89.923157527069506</v>
      </c>
      <c r="S67" s="62">
        <f t="shared" si="39"/>
        <v>-64.572618486356973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83.643486777668954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90.059095361054219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339658000</v>
      </c>
      <c r="C69" s="92">
        <v>-22717000</v>
      </c>
      <c r="D69" s="92"/>
      <c r="E69" s="92">
        <f>$B69      +$C69      +$D69</f>
        <v>316941000</v>
      </c>
      <c r="F69" s="93">
        <v>316941000</v>
      </c>
      <c r="G69" s="94">
        <v>316941000</v>
      </c>
      <c r="H69" s="93">
        <v>88601000</v>
      </c>
      <c r="I69" s="94">
        <v>76401962</v>
      </c>
      <c r="J69" s="93">
        <v>72773000</v>
      </c>
      <c r="K69" s="94">
        <v>94012648</v>
      </c>
      <c r="L69" s="93">
        <v>48233000</v>
      </c>
      <c r="M69" s="94">
        <v>20553840</v>
      </c>
      <c r="N69" s="93">
        <v>107333000</v>
      </c>
      <c r="O69" s="94">
        <v>43255377</v>
      </c>
      <c r="P69" s="93">
        <f>$H69      +$J69      +$L69      +$N69</f>
        <v>316940000</v>
      </c>
      <c r="Q69" s="94">
        <f>$I69      +$K69      +$M69      +$O69</f>
        <v>234223827</v>
      </c>
      <c r="R69" s="48">
        <f>IF(($L69      =0),0,((($N69      -$L69      )/$L69      )*100))</f>
        <v>122.53021790060747</v>
      </c>
      <c r="S69" s="49">
        <f>IF(($M69      =0),0,((($O69      -$M69      )/$M69      )*100))</f>
        <v>110.44912775422986</v>
      </c>
      <c r="T69" s="48">
        <f>IF(($E69      =0),0,(($P69      /$E69      )*100))</f>
        <v>99.999684483862922</v>
      </c>
      <c r="U69" s="50">
        <f>IF(($E69      =0),0,(($Q69      /$E69      )*100))</f>
        <v>73.901397105454961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339658000</v>
      </c>
      <c r="C71" s="101">
        <f>SUM(C69:C70)</f>
        <v>-22717000</v>
      </c>
      <c r="D71" s="101"/>
      <c r="E71" s="101">
        <f>$B71      +$C71      +$D71</f>
        <v>316941000</v>
      </c>
      <c r="F71" s="102">
        <f t="shared" ref="F71:O71" si="44">SUM(F69:F70)</f>
        <v>316941000</v>
      </c>
      <c r="G71" s="103">
        <f t="shared" si="44"/>
        <v>316941000</v>
      </c>
      <c r="H71" s="102">
        <f t="shared" si="44"/>
        <v>88601000</v>
      </c>
      <c r="I71" s="103">
        <f t="shared" si="44"/>
        <v>76401962</v>
      </c>
      <c r="J71" s="102">
        <f t="shared" si="44"/>
        <v>72773000</v>
      </c>
      <c r="K71" s="103">
        <f t="shared" si="44"/>
        <v>94012648</v>
      </c>
      <c r="L71" s="102">
        <f t="shared" si="44"/>
        <v>48233000</v>
      </c>
      <c r="M71" s="103">
        <f t="shared" si="44"/>
        <v>20553840</v>
      </c>
      <c r="N71" s="102">
        <f t="shared" si="44"/>
        <v>107333000</v>
      </c>
      <c r="O71" s="103">
        <f t="shared" si="44"/>
        <v>43255377</v>
      </c>
      <c r="P71" s="102">
        <f>$H71      +$J71      +$L71      +$N71</f>
        <v>316940000</v>
      </c>
      <c r="Q71" s="103">
        <f>$I71      +$K71      +$M71      +$O71</f>
        <v>234223827</v>
      </c>
      <c r="R71" s="57">
        <f>IF(($L71      =0),0,((($N71      -$L71      )/$L71      )*100))</f>
        <v>122.53021790060747</v>
      </c>
      <c r="S71" s="58">
        <f>IF(($M71      =0),0,((($O71      -$M71      )/$M71      )*100))</f>
        <v>110.44912775422986</v>
      </c>
      <c r="T71" s="57">
        <f>IF(($E69      =0),0,(($P69      /$E69      )*100))</f>
        <v>99.999684483862922</v>
      </c>
      <c r="U71" s="59">
        <f>IF($E69   =0,0,($Q69   /$E69 )*100)</f>
        <v>73.901397105454961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339658000</v>
      </c>
      <c r="C72" s="104">
        <f>SUM(C69:C70)</f>
        <v>-22717000</v>
      </c>
      <c r="D72" s="104"/>
      <c r="E72" s="104">
        <f>$B72      +$C72      +$D72</f>
        <v>316941000</v>
      </c>
      <c r="F72" s="105">
        <f t="shared" ref="F72:O72" si="45">SUM(F69:F70)</f>
        <v>316941000</v>
      </c>
      <c r="G72" s="106">
        <f t="shared" si="45"/>
        <v>316941000</v>
      </c>
      <c r="H72" s="105">
        <f t="shared" si="45"/>
        <v>88601000</v>
      </c>
      <c r="I72" s="106">
        <f t="shared" si="45"/>
        <v>76401962</v>
      </c>
      <c r="J72" s="105">
        <f t="shared" si="45"/>
        <v>72773000</v>
      </c>
      <c r="K72" s="106">
        <f t="shared" si="45"/>
        <v>94012648</v>
      </c>
      <c r="L72" s="105">
        <f t="shared" si="45"/>
        <v>48233000</v>
      </c>
      <c r="M72" s="106">
        <f t="shared" si="45"/>
        <v>20553840</v>
      </c>
      <c r="N72" s="105">
        <f t="shared" si="45"/>
        <v>107333000</v>
      </c>
      <c r="O72" s="106">
        <f t="shared" si="45"/>
        <v>43255377</v>
      </c>
      <c r="P72" s="105">
        <f>$H72      +$J72      +$L72      +$N72</f>
        <v>316940000</v>
      </c>
      <c r="Q72" s="106">
        <f>$I72      +$K72      +$M72      +$O72</f>
        <v>234223827</v>
      </c>
      <c r="R72" s="61">
        <f>IF(($L72      =0),0,((($N72      -$L72      )/$L72      )*100))</f>
        <v>122.53021790060747</v>
      </c>
      <c r="S72" s="62">
        <f>IF(($M72      =0),0,((($O72      -$M72      )/$M72      )*100))</f>
        <v>110.44912775422986</v>
      </c>
      <c r="T72" s="61">
        <f>IF(($E69      =0),0,(($P69      /$E69      )*100))</f>
        <v>99.999684483862922</v>
      </c>
      <c r="U72" s="65">
        <f>IF($E69   =0,0,($Q69   /$E69 )*100)</f>
        <v>73.901397105454961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575433000</v>
      </c>
      <c r="C73" s="104">
        <f>SUM(C9:C14,C17:C23,C26:C29,C32,C35:C39,C42:C52,C55:C58,C61:C65,C69:C70)</f>
        <v>-49823000</v>
      </c>
      <c r="D73" s="104"/>
      <c r="E73" s="104">
        <f>$B73      +$C73      +$D73</f>
        <v>525610000</v>
      </c>
      <c r="F73" s="105">
        <f t="shared" ref="F73:O73" si="46">SUM(F9:F14,F17:F23,F26:F29,F32,F35:F39,F42:F52,F55:F58,F61:F65,F69:F70)</f>
        <v>525610000</v>
      </c>
      <c r="G73" s="106">
        <f t="shared" si="46"/>
        <v>328172000</v>
      </c>
      <c r="H73" s="105">
        <f t="shared" si="46"/>
        <v>89534000</v>
      </c>
      <c r="I73" s="106">
        <f t="shared" si="46"/>
        <v>77431897</v>
      </c>
      <c r="J73" s="105">
        <f t="shared" si="46"/>
        <v>74931000</v>
      </c>
      <c r="K73" s="106">
        <f t="shared" si="46"/>
        <v>99816844</v>
      </c>
      <c r="L73" s="105">
        <f t="shared" si="46"/>
        <v>53959000</v>
      </c>
      <c r="M73" s="106">
        <f t="shared" si="46"/>
        <v>22976102</v>
      </c>
      <c r="N73" s="105">
        <f t="shared" si="46"/>
        <v>107910000</v>
      </c>
      <c r="O73" s="106">
        <f t="shared" si="46"/>
        <v>44113521</v>
      </c>
      <c r="P73" s="105">
        <f>$H73      +$J73      +$L73      +$N73</f>
        <v>326334000</v>
      </c>
      <c r="Q73" s="106">
        <f>$I73      +$K73      +$M73      +$O73</f>
        <v>244338364</v>
      </c>
      <c r="R73" s="61">
        <f>IF(($L73      =0),0,((($N73      -$L73      )/$L73      )*100))</f>
        <v>99.985173928353007</v>
      </c>
      <c r="S73" s="62">
        <f>IF(($M73      =0),0,((($O73      -$M73      )/$M73      )*100))</f>
        <v>91.997411049097892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99.439927842716628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74.454360518264821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ozW8Vtcv9XR1wGjbBAbBrzkl5stgJBn44fR/jse1lVUXn98FLnU0EbryuJd6m12XSjhixOtK5xaoKFC+6089pg==" saltValue="g23pURVGG7UVtep57339C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162000</v>
      </c>
      <c r="I10" s="94">
        <v>225554</v>
      </c>
      <c r="J10" s="93">
        <v>162000</v>
      </c>
      <c r="K10" s="94">
        <v>342639</v>
      </c>
      <c r="L10" s="93">
        <v>520000</v>
      </c>
      <c r="M10" s="94">
        <v>398503</v>
      </c>
      <c r="N10" s="93">
        <v>400000</v>
      </c>
      <c r="O10" s="94">
        <v>733304</v>
      </c>
      <c r="P10" s="93">
        <f t="shared" ref="P10:P15" si="1">$H10      +$J10      +$L10      +$N10</f>
        <v>1244000</v>
      </c>
      <c r="Q10" s="94">
        <f t="shared" ref="Q10:Q15" si="2">$I10      +$K10      +$M10      +$O10</f>
        <v>1700000</v>
      </c>
      <c r="R10" s="48">
        <f t="shared" ref="R10:R15" si="3">IF(($L10      =0),0,((($N10      -$L10      )/$L10      )*100))</f>
        <v>-23.076923076923077</v>
      </c>
      <c r="S10" s="49">
        <f t="shared" ref="S10:S15" si="4">IF(($M10      =0),0,((($O10      -$M10      )/$M10      )*100))</f>
        <v>84.014674920891437</v>
      </c>
      <c r="T10" s="48">
        <f t="shared" ref="T10:T14" si="5">IF(($E10      =0),0,(($P10      /$E10      )*100))</f>
        <v>73.176470588235304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11707000</v>
      </c>
      <c r="C13" s="92">
        <v>-6707000</v>
      </c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/>
      <c r="K13" s="94"/>
      <c r="L13" s="93"/>
      <c r="M13" s="94"/>
      <c r="N13" s="93"/>
      <c r="O13" s="94">
        <v>823757</v>
      </c>
      <c r="P13" s="93">
        <f t="shared" si="1"/>
        <v>0</v>
      </c>
      <c r="Q13" s="94">
        <f t="shared" si="2"/>
        <v>823757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16.47514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13507000</v>
      </c>
      <c r="C15" s="95">
        <f>SUM(C9:C14)</f>
        <v>-6807000</v>
      </c>
      <c r="D15" s="95"/>
      <c r="E15" s="95">
        <f t="shared" si="0"/>
        <v>6700000</v>
      </c>
      <c r="F15" s="96">
        <f t="shared" ref="F15:O15" si="7">SUM(F9:F14)</f>
        <v>6700000</v>
      </c>
      <c r="G15" s="97">
        <f t="shared" si="7"/>
        <v>6700000</v>
      </c>
      <c r="H15" s="96">
        <f t="shared" si="7"/>
        <v>162000</v>
      </c>
      <c r="I15" s="97">
        <f t="shared" si="7"/>
        <v>225554</v>
      </c>
      <c r="J15" s="96">
        <f t="shared" si="7"/>
        <v>162000</v>
      </c>
      <c r="K15" s="97">
        <f t="shared" si="7"/>
        <v>342639</v>
      </c>
      <c r="L15" s="96">
        <f t="shared" si="7"/>
        <v>520000</v>
      </c>
      <c r="M15" s="97">
        <f t="shared" si="7"/>
        <v>398503</v>
      </c>
      <c r="N15" s="96">
        <f t="shared" si="7"/>
        <v>400000</v>
      </c>
      <c r="O15" s="97">
        <f t="shared" si="7"/>
        <v>1557061</v>
      </c>
      <c r="P15" s="96">
        <f t="shared" si="1"/>
        <v>1244000</v>
      </c>
      <c r="Q15" s="97">
        <f t="shared" si="2"/>
        <v>2523757</v>
      </c>
      <c r="R15" s="52">
        <f t="shared" si="3"/>
        <v>-23.076923076923077</v>
      </c>
      <c r="S15" s="53">
        <f t="shared" si="4"/>
        <v>290.72754784782046</v>
      </c>
      <c r="T15" s="52">
        <f>IF((SUM($E9:$E13))=0,0,(P15/(SUM($E9:$E13))*100))</f>
        <v>18.567164179104477</v>
      </c>
      <c r="U15" s="54">
        <f>IF((SUM($E9:$E13))=0,0,(Q15/(SUM($E9:$E13))*100))</f>
        <v>37.668014925373136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257603000</v>
      </c>
      <c r="C28" s="92">
        <v>311000000</v>
      </c>
      <c r="D28" s="92"/>
      <c r="E28" s="92">
        <f>$B28      +$C28      +$D28</f>
        <v>568603000</v>
      </c>
      <c r="F28" s="93">
        <v>568603000</v>
      </c>
      <c r="G28" s="94">
        <v>568603000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>
        <v>57784000</v>
      </c>
      <c r="M28" s="94">
        <v>60803274</v>
      </c>
      <c r="N28" s="93">
        <v>357574000</v>
      </c>
      <c r="O28" s="94">
        <v>254080651</v>
      </c>
      <c r="P28" s="93">
        <f>$H28      +$J28      +$L28      +$N28</f>
        <v>587883000</v>
      </c>
      <c r="Q28" s="94">
        <f>$I28      +$K28      +$M28      +$O28</f>
        <v>476750564</v>
      </c>
      <c r="R28" s="48">
        <f>IF(($L28      =0),0,((($N28      -$L28      )/$L28      )*100))</f>
        <v>518.81143569154085</v>
      </c>
      <c r="S28" s="49">
        <f>IF(($M28      =0),0,((($O28      -$M28      )/$M28      )*100))</f>
        <v>317.87330563811418</v>
      </c>
      <c r="T28" s="48">
        <f>IF(($E28      =0),0,(($P28      /$E28      )*100))</f>
        <v>103.39076649261436</v>
      </c>
      <c r="U28" s="50">
        <f>IF(($E28      =0),0,(($Q28      /$E28      )*100))</f>
        <v>83.84594594119271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257603000</v>
      </c>
      <c r="C30" s="95">
        <f>SUM(C26:C29)</f>
        <v>311000000</v>
      </c>
      <c r="D30" s="95"/>
      <c r="E30" s="95">
        <f>$B30      +$C30      +$D30</f>
        <v>568603000</v>
      </c>
      <c r="F30" s="96">
        <f t="shared" ref="F30:O30" si="16">SUM(F26:F29)</f>
        <v>568603000</v>
      </c>
      <c r="G30" s="97">
        <f t="shared" si="16"/>
        <v>568603000</v>
      </c>
      <c r="H30" s="96">
        <f t="shared" si="16"/>
        <v>83865000</v>
      </c>
      <c r="I30" s="97">
        <f t="shared" si="16"/>
        <v>31220125</v>
      </c>
      <c r="J30" s="96">
        <f t="shared" si="16"/>
        <v>88660000</v>
      </c>
      <c r="K30" s="97">
        <f t="shared" si="16"/>
        <v>130646514</v>
      </c>
      <c r="L30" s="96">
        <f t="shared" si="16"/>
        <v>57784000</v>
      </c>
      <c r="M30" s="97">
        <f t="shared" si="16"/>
        <v>60803274</v>
      </c>
      <c r="N30" s="96">
        <f t="shared" si="16"/>
        <v>357574000</v>
      </c>
      <c r="O30" s="97">
        <f t="shared" si="16"/>
        <v>254080651</v>
      </c>
      <c r="P30" s="96">
        <f>$H30      +$J30      +$L30      +$N30</f>
        <v>587883000</v>
      </c>
      <c r="Q30" s="97">
        <f>$I30      +$K30      +$M30      +$O30</f>
        <v>476750564</v>
      </c>
      <c r="R30" s="52">
        <f>IF(($L30      =0),0,((($N30      -$L30      )/$L30      )*100))</f>
        <v>518.81143569154085</v>
      </c>
      <c r="S30" s="53">
        <f>IF(($M30      =0),0,((($O30      -$M30      )/$M30      )*100))</f>
        <v>317.87330563811418</v>
      </c>
      <c r="T30" s="52">
        <f>IF($E30   =0,0,($P30   /$E30   )*100)</f>
        <v>103.39076649261436</v>
      </c>
      <c r="U30" s="54">
        <f>IF($E30   =0,0,($Q30   /$E30   )*100)</f>
        <v>83.84594594119271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2196000</v>
      </c>
      <c r="C32" s="92"/>
      <c r="D32" s="92"/>
      <c r="E32" s="92">
        <f>$B32      +$C32      +$D32</f>
        <v>2196000</v>
      </c>
      <c r="F32" s="93">
        <v>2196000</v>
      </c>
      <c r="G32" s="94">
        <v>2196000</v>
      </c>
      <c r="H32" s="93">
        <v>513000</v>
      </c>
      <c r="I32" s="94">
        <v>345670</v>
      </c>
      <c r="J32" s="93">
        <v>170000</v>
      </c>
      <c r="K32" s="94">
        <v>513840</v>
      </c>
      <c r="L32" s="93">
        <v>501000</v>
      </c>
      <c r="M32" s="94">
        <v>332880</v>
      </c>
      <c r="N32" s="93">
        <v>520000</v>
      </c>
      <c r="O32" s="94">
        <v>853080</v>
      </c>
      <c r="P32" s="93">
        <f>$H32      +$J32      +$L32      +$N32</f>
        <v>1704000</v>
      </c>
      <c r="Q32" s="94">
        <f>$I32      +$K32      +$M32      +$O32</f>
        <v>2045470</v>
      </c>
      <c r="R32" s="48">
        <f>IF(($L32      =0),0,((($N32      -$L32      )/$L32      )*100))</f>
        <v>3.7924151696606789</v>
      </c>
      <c r="S32" s="49">
        <f>IF(($M32      =0),0,((($O32      -$M32      )/$M32      )*100))</f>
        <v>156.27253064167269</v>
      </c>
      <c r="T32" s="48">
        <f>IF(($E32      =0),0,(($P32      /$E32      )*100))</f>
        <v>77.595628415300538</v>
      </c>
      <c r="U32" s="50">
        <f>IF(($E32      =0),0,(($Q32      /$E32      )*100))</f>
        <v>93.145264116575589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2196000</v>
      </c>
      <c r="C33" s="95">
        <f>C32</f>
        <v>0</v>
      </c>
      <c r="D33" s="95"/>
      <c r="E33" s="95">
        <f>$B33      +$C33      +$D33</f>
        <v>2196000</v>
      </c>
      <c r="F33" s="96">
        <f t="shared" ref="F33:O33" si="17">F32</f>
        <v>2196000</v>
      </c>
      <c r="G33" s="97">
        <f t="shared" si="17"/>
        <v>2196000</v>
      </c>
      <c r="H33" s="96">
        <f t="shared" si="17"/>
        <v>513000</v>
      </c>
      <c r="I33" s="97">
        <f t="shared" si="17"/>
        <v>345670</v>
      </c>
      <c r="J33" s="96">
        <f t="shared" si="17"/>
        <v>170000</v>
      </c>
      <c r="K33" s="97">
        <f t="shared" si="17"/>
        <v>513840</v>
      </c>
      <c r="L33" s="96">
        <f t="shared" si="17"/>
        <v>501000</v>
      </c>
      <c r="M33" s="97">
        <f t="shared" si="17"/>
        <v>332880</v>
      </c>
      <c r="N33" s="96">
        <f t="shared" si="17"/>
        <v>520000</v>
      </c>
      <c r="O33" s="97">
        <f t="shared" si="17"/>
        <v>853080</v>
      </c>
      <c r="P33" s="96">
        <f>$H33      +$J33      +$L33      +$N33</f>
        <v>1704000</v>
      </c>
      <c r="Q33" s="97">
        <f>$I33      +$K33      +$M33      +$O33</f>
        <v>2045470</v>
      </c>
      <c r="R33" s="52">
        <f>IF(($L33      =0),0,((($N33      -$L33      )/$L33      )*100))</f>
        <v>3.7924151696606789</v>
      </c>
      <c r="S33" s="53">
        <f>IF(($M33      =0),0,((($O33      -$M33      )/$M33      )*100))</f>
        <v>156.27253064167269</v>
      </c>
      <c r="T33" s="52">
        <f>IF($E33   =0,0,($P33   /$E33   )*100)</f>
        <v>77.595628415300538</v>
      </c>
      <c r="U33" s="54">
        <f>IF($E33   =0,0,($Q33   /$E33   )*100)</f>
        <v>93.145264116575589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31000000</v>
      </c>
      <c r="C35" s="92"/>
      <c r="D35" s="92"/>
      <c r="E35" s="92">
        <f t="shared" ref="E35:E40" si="18">$B35      +$C35      +$D35</f>
        <v>31000000</v>
      </c>
      <c r="F35" s="93">
        <v>31000000</v>
      </c>
      <c r="G35" s="94">
        <v>31000000</v>
      </c>
      <c r="H35" s="93">
        <v>4481000</v>
      </c>
      <c r="I35" s="94"/>
      <c r="J35" s="93">
        <v>3921000</v>
      </c>
      <c r="K35" s="94">
        <v>15355138</v>
      </c>
      <c r="L35" s="93">
        <v>7148000</v>
      </c>
      <c r="M35" s="94">
        <v>12850</v>
      </c>
      <c r="N35" s="93"/>
      <c r="O35" s="94"/>
      <c r="P35" s="93">
        <f t="shared" ref="P35:P40" si="19">$H35      +$J35      +$L35      +$N35</f>
        <v>15550000</v>
      </c>
      <c r="Q35" s="94">
        <f t="shared" ref="Q35:Q40" si="20">$I35      +$K35      +$M35      +$O35</f>
        <v>15367988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50.161290322580641</v>
      </c>
      <c r="U35" s="50">
        <f t="shared" ref="U35:U39" si="24">IF(($E35      =0),0,(($Q35      /$E35      )*100))</f>
        <v>49.574154838709674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48504000</v>
      </c>
      <c r="C36" s="92">
        <v>-27718000</v>
      </c>
      <c r="D36" s="92"/>
      <c r="E36" s="92">
        <f t="shared" si="18"/>
        <v>20786000</v>
      </c>
      <c r="F36" s="93">
        <v>20786000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>
        <v>1219000</v>
      </c>
      <c r="I38" s="94"/>
      <c r="J38" s="93"/>
      <c r="K38" s="94">
        <v>2659864</v>
      </c>
      <c r="L38" s="93"/>
      <c r="M38" s="94">
        <v>1136360</v>
      </c>
      <c r="N38" s="93">
        <v>532000</v>
      </c>
      <c r="O38" s="94">
        <v>532258</v>
      </c>
      <c r="P38" s="93">
        <f t="shared" si="19"/>
        <v>1751000</v>
      </c>
      <c r="Q38" s="94">
        <f t="shared" si="20"/>
        <v>4328482</v>
      </c>
      <c r="R38" s="48">
        <f t="shared" si="21"/>
        <v>0</v>
      </c>
      <c r="S38" s="49">
        <f t="shared" si="22"/>
        <v>-53.16114611566757</v>
      </c>
      <c r="T38" s="48">
        <f t="shared" si="23"/>
        <v>35.020000000000003</v>
      </c>
      <c r="U38" s="50">
        <f t="shared" si="24"/>
        <v>86.569640000000007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84504000</v>
      </c>
      <c r="C40" s="95">
        <f>SUM(C35:C39)</f>
        <v>-27718000</v>
      </c>
      <c r="D40" s="95"/>
      <c r="E40" s="95">
        <f t="shared" si="18"/>
        <v>56786000</v>
      </c>
      <c r="F40" s="96">
        <f t="shared" ref="F40:O40" si="25">SUM(F35:F39)</f>
        <v>56786000</v>
      </c>
      <c r="G40" s="97">
        <f t="shared" si="25"/>
        <v>36000000</v>
      </c>
      <c r="H40" s="96">
        <f t="shared" si="25"/>
        <v>5700000</v>
      </c>
      <c r="I40" s="97">
        <f t="shared" si="25"/>
        <v>0</v>
      </c>
      <c r="J40" s="96">
        <f t="shared" si="25"/>
        <v>3921000</v>
      </c>
      <c r="K40" s="97">
        <f t="shared" si="25"/>
        <v>18015002</v>
      </c>
      <c r="L40" s="96">
        <f t="shared" si="25"/>
        <v>7148000</v>
      </c>
      <c r="M40" s="97">
        <f t="shared" si="25"/>
        <v>1149210</v>
      </c>
      <c r="N40" s="96">
        <f t="shared" si="25"/>
        <v>532000</v>
      </c>
      <c r="O40" s="97">
        <f t="shared" si="25"/>
        <v>532258</v>
      </c>
      <c r="P40" s="96">
        <f t="shared" si="19"/>
        <v>17301000</v>
      </c>
      <c r="Q40" s="97">
        <f t="shared" si="20"/>
        <v>19696470</v>
      </c>
      <c r="R40" s="52">
        <f t="shared" si="21"/>
        <v>-92.557358701734742</v>
      </c>
      <c r="S40" s="53">
        <f t="shared" si="22"/>
        <v>-53.684879177870016</v>
      </c>
      <c r="T40" s="52">
        <f>IF((+$E35+$E38) =0,0,(P40   /(+$E35+$E38) )*100)</f>
        <v>48.05833333333333</v>
      </c>
      <c r="U40" s="54">
        <f>IF((+$E35+$E38) =0,0,(Q40   /(+$E35+$E38) )*100)</f>
        <v>54.712416666666662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95000000</v>
      </c>
      <c r="C51" s="92">
        <v>-30000000</v>
      </c>
      <c r="D51" s="92"/>
      <c r="E51" s="92">
        <f t="shared" si="26"/>
        <v>65000000</v>
      </c>
      <c r="F51" s="93">
        <v>65000000</v>
      </c>
      <c r="G51" s="94">
        <v>65000000</v>
      </c>
      <c r="H51" s="93">
        <v>8404000</v>
      </c>
      <c r="I51" s="94">
        <v>4699360</v>
      </c>
      <c r="J51" s="93"/>
      <c r="K51" s="94">
        <v>22455945</v>
      </c>
      <c r="L51" s="93"/>
      <c r="M51" s="94">
        <v>5145850</v>
      </c>
      <c r="N51" s="93"/>
      <c r="O51" s="94">
        <v>10290639</v>
      </c>
      <c r="P51" s="93">
        <f t="shared" si="27"/>
        <v>8404000</v>
      </c>
      <c r="Q51" s="94">
        <f t="shared" si="28"/>
        <v>42591794</v>
      </c>
      <c r="R51" s="48">
        <f t="shared" si="29"/>
        <v>0</v>
      </c>
      <c r="S51" s="49">
        <f t="shared" si="30"/>
        <v>99.979381443298962</v>
      </c>
      <c r="T51" s="48">
        <f t="shared" si="31"/>
        <v>12.929230769230768</v>
      </c>
      <c r="U51" s="50">
        <f t="shared" si="32"/>
        <v>65.525836923076923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95000000</v>
      </c>
      <c r="C53" s="95">
        <f>SUM(C42:C52)</f>
        <v>-30000000</v>
      </c>
      <c r="D53" s="95"/>
      <c r="E53" s="95">
        <f t="shared" si="26"/>
        <v>65000000</v>
      </c>
      <c r="F53" s="96">
        <f t="shared" ref="F53:O53" si="33">SUM(F42:F52)</f>
        <v>65000000</v>
      </c>
      <c r="G53" s="97">
        <f t="shared" si="33"/>
        <v>65000000</v>
      </c>
      <c r="H53" s="96">
        <f t="shared" si="33"/>
        <v>8404000</v>
      </c>
      <c r="I53" s="97">
        <f t="shared" si="33"/>
        <v>4699360</v>
      </c>
      <c r="J53" s="96">
        <f t="shared" si="33"/>
        <v>0</v>
      </c>
      <c r="K53" s="97">
        <f t="shared" si="33"/>
        <v>22455945</v>
      </c>
      <c r="L53" s="96">
        <f t="shared" si="33"/>
        <v>0</v>
      </c>
      <c r="M53" s="97">
        <f t="shared" si="33"/>
        <v>5145850</v>
      </c>
      <c r="N53" s="96">
        <f t="shared" si="33"/>
        <v>0</v>
      </c>
      <c r="O53" s="97">
        <f t="shared" si="33"/>
        <v>10290639</v>
      </c>
      <c r="P53" s="96">
        <f t="shared" si="27"/>
        <v>8404000</v>
      </c>
      <c r="Q53" s="97">
        <f t="shared" si="28"/>
        <v>42591794</v>
      </c>
      <c r="R53" s="52">
        <f t="shared" si="29"/>
        <v>0</v>
      </c>
      <c r="S53" s="53">
        <f t="shared" si="30"/>
        <v>99.979381443298962</v>
      </c>
      <c r="T53" s="52">
        <f>IF((+$E43+$E45+$E47+$E48+$E51) =0,0,(P53   /(+$E43+$E45+$E47+$E48+$E51) )*100)</f>
        <v>12.929230769230768</v>
      </c>
      <c r="U53" s="54">
        <f>IF((+$E43+$E45+$E47+$E48+$E51) =0,0,(Q53   /(+$E43+$E45+$E47+$E48+$E51) )*100)</f>
        <v>65.525836923076923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452810000</v>
      </c>
      <c r="C67" s="104">
        <f>SUM(C9:C14,C17:C23,C26:C29,C32,C35:C39,C42:C52,C55:C58,C61:C65)</f>
        <v>246475000</v>
      </c>
      <c r="D67" s="104"/>
      <c r="E67" s="104">
        <f t="shared" si="35"/>
        <v>699285000</v>
      </c>
      <c r="F67" s="105">
        <f t="shared" ref="F67:O67" si="43">SUM(F9:F14,F17:F23,F26:F29,F32,F35:F39,F42:F52,F55:F58,F61:F65)</f>
        <v>699285000</v>
      </c>
      <c r="G67" s="106">
        <f t="shared" si="43"/>
        <v>678499000</v>
      </c>
      <c r="H67" s="105">
        <f t="shared" si="43"/>
        <v>98644000</v>
      </c>
      <c r="I67" s="106">
        <f t="shared" si="43"/>
        <v>36490709</v>
      </c>
      <c r="J67" s="105">
        <f t="shared" si="43"/>
        <v>92913000</v>
      </c>
      <c r="K67" s="106">
        <f t="shared" si="43"/>
        <v>171973940</v>
      </c>
      <c r="L67" s="105">
        <f t="shared" si="43"/>
        <v>65953000</v>
      </c>
      <c r="M67" s="106">
        <f t="shared" si="43"/>
        <v>67829717</v>
      </c>
      <c r="N67" s="105">
        <f t="shared" si="43"/>
        <v>359026000</v>
      </c>
      <c r="O67" s="106">
        <f t="shared" si="43"/>
        <v>267313689</v>
      </c>
      <c r="P67" s="105">
        <f t="shared" si="36"/>
        <v>616536000</v>
      </c>
      <c r="Q67" s="106">
        <f t="shared" si="37"/>
        <v>543608055</v>
      </c>
      <c r="R67" s="61">
        <f t="shared" si="38"/>
        <v>444.36644276985123</v>
      </c>
      <c r="S67" s="62">
        <f t="shared" si="39"/>
        <v>294.09524441919757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90.867635766596564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80.119212408566554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291208000</v>
      </c>
      <c r="C69" s="92">
        <v>-19477000</v>
      </c>
      <c r="D69" s="92"/>
      <c r="E69" s="92">
        <f>$B69      +$C69      +$D69</f>
        <v>271731000</v>
      </c>
      <c r="F69" s="93">
        <v>271731000</v>
      </c>
      <c r="G69" s="94">
        <v>271731000</v>
      </c>
      <c r="H69" s="93">
        <v>71614000</v>
      </c>
      <c r="I69" s="94">
        <v>28589579</v>
      </c>
      <c r="J69" s="93">
        <v>54970000</v>
      </c>
      <c r="K69" s="94">
        <v>47057350</v>
      </c>
      <c r="L69" s="93">
        <v>31226000</v>
      </c>
      <c r="M69" s="94">
        <v>36594812</v>
      </c>
      <c r="N69" s="93">
        <v>102545000</v>
      </c>
      <c r="O69" s="94">
        <v>102184553</v>
      </c>
      <c r="P69" s="93">
        <f>$H69      +$J69      +$L69      +$N69</f>
        <v>260355000</v>
      </c>
      <c r="Q69" s="94">
        <f>$I69      +$K69      +$M69      +$O69</f>
        <v>214426294</v>
      </c>
      <c r="R69" s="48">
        <f>IF(($L69      =0),0,((($N69      -$L69      )/$L69      )*100))</f>
        <v>228.39620828796515</v>
      </c>
      <c r="S69" s="49">
        <f>IF(($M69      =0),0,((($O69      -$M69      )/$M69      )*100))</f>
        <v>179.23234856350675</v>
      </c>
      <c r="T69" s="48">
        <f>IF(($E69      =0),0,(($P69      /$E69      )*100))</f>
        <v>95.813506740121667</v>
      </c>
      <c r="U69" s="50">
        <f>IF(($E69      =0),0,(($Q69      /$E69      )*100))</f>
        <v>78.911237216217515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291208000</v>
      </c>
      <c r="C71" s="101">
        <f>SUM(C69:C70)</f>
        <v>-19477000</v>
      </c>
      <c r="D71" s="101"/>
      <c r="E71" s="101">
        <f>$B71      +$C71      +$D71</f>
        <v>271731000</v>
      </c>
      <c r="F71" s="102">
        <f t="shared" ref="F71:O71" si="44">SUM(F69:F70)</f>
        <v>271731000</v>
      </c>
      <c r="G71" s="103">
        <f t="shared" si="44"/>
        <v>271731000</v>
      </c>
      <c r="H71" s="102">
        <f t="shared" si="44"/>
        <v>71614000</v>
      </c>
      <c r="I71" s="103">
        <f t="shared" si="44"/>
        <v>28589579</v>
      </c>
      <c r="J71" s="102">
        <f t="shared" si="44"/>
        <v>54970000</v>
      </c>
      <c r="K71" s="103">
        <f t="shared" si="44"/>
        <v>47057350</v>
      </c>
      <c r="L71" s="102">
        <f t="shared" si="44"/>
        <v>31226000</v>
      </c>
      <c r="M71" s="103">
        <f t="shared" si="44"/>
        <v>36594812</v>
      </c>
      <c r="N71" s="102">
        <f t="shared" si="44"/>
        <v>102545000</v>
      </c>
      <c r="O71" s="103">
        <f t="shared" si="44"/>
        <v>102184553</v>
      </c>
      <c r="P71" s="102">
        <f>$H71      +$J71      +$L71      +$N71</f>
        <v>260355000</v>
      </c>
      <c r="Q71" s="103">
        <f>$I71      +$K71      +$M71      +$O71</f>
        <v>214426294</v>
      </c>
      <c r="R71" s="57">
        <f>IF(($L71      =0),0,((($N71      -$L71      )/$L71      )*100))</f>
        <v>228.39620828796515</v>
      </c>
      <c r="S71" s="58">
        <f>IF(($M71      =0),0,((($O71      -$M71      )/$M71      )*100))</f>
        <v>179.23234856350675</v>
      </c>
      <c r="T71" s="57">
        <f>IF(($E69      =0),0,(($P69      /$E69      )*100))</f>
        <v>95.813506740121667</v>
      </c>
      <c r="U71" s="59">
        <f>IF($E69   =0,0,($Q69   /$E69 )*100)</f>
        <v>78.911237216217515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291208000</v>
      </c>
      <c r="C72" s="104">
        <f>SUM(C69:C70)</f>
        <v>-19477000</v>
      </c>
      <c r="D72" s="104"/>
      <c r="E72" s="104">
        <f>$B72      +$C72      +$D72</f>
        <v>271731000</v>
      </c>
      <c r="F72" s="105">
        <f t="shared" ref="F72:O72" si="45">SUM(F69:F70)</f>
        <v>271731000</v>
      </c>
      <c r="G72" s="106">
        <f t="shared" si="45"/>
        <v>271731000</v>
      </c>
      <c r="H72" s="105">
        <f t="shared" si="45"/>
        <v>71614000</v>
      </c>
      <c r="I72" s="106">
        <f t="shared" si="45"/>
        <v>28589579</v>
      </c>
      <c r="J72" s="105">
        <f t="shared" si="45"/>
        <v>54970000</v>
      </c>
      <c r="K72" s="106">
        <f t="shared" si="45"/>
        <v>47057350</v>
      </c>
      <c r="L72" s="105">
        <f t="shared" si="45"/>
        <v>31226000</v>
      </c>
      <c r="M72" s="106">
        <f t="shared" si="45"/>
        <v>36594812</v>
      </c>
      <c r="N72" s="105">
        <f t="shared" si="45"/>
        <v>102545000</v>
      </c>
      <c r="O72" s="106">
        <f t="shared" si="45"/>
        <v>102184553</v>
      </c>
      <c r="P72" s="105">
        <f>$H72      +$J72      +$L72      +$N72</f>
        <v>260355000</v>
      </c>
      <c r="Q72" s="106">
        <f>$I72      +$K72      +$M72      +$O72</f>
        <v>214426294</v>
      </c>
      <c r="R72" s="61">
        <f>IF(($L72      =0),0,((($N72      -$L72      )/$L72      )*100))</f>
        <v>228.39620828796515</v>
      </c>
      <c r="S72" s="62">
        <f>IF(($M72      =0),0,((($O72      -$M72      )/$M72      )*100))</f>
        <v>179.23234856350675</v>
      </c>
      <c r="T72" s="61">
        <f>IF(($E69      =0),0,(($P69      /$E69      )*100))</f>
        <v>95.813506740121667</v>
      </c>
      <c r="U72" s="65">
        <f>IF($E69   =0,0,($Q69   /$E69 )*100)</f>
        <v>78.911237216217515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744018000</v>
      </c>
      <c r="C73" s="104">
        <f>SUM(C9:C14,C17:C23,C26:C29,C32,C35:C39,C42:C52,C55:C58,C61:C65,C69:C70)</f>
        <v>226998000</v>
      </c>
      <c r="D73" s="104"/>
      <c r="E73" s="104">
        <f>$B73      +$C73      +$D73</f>
        <v>971016000</v>
      </c>
      <c r="F73" s="105">
        <f t="shared" ref="F73:O73" si="46">SUM(F9:F14,F17:F23,F26:F29,F32,F35:F39,F42:F52,F55:F58,F61:F65,F69:F70)</f>
        <v>971016000</v>
      </c>
      <c r="G73" s="106">
        <f t="shared" si="46"/>
        <v>950230000</v>
      </c>
      <c r="H73" s="105">
        <f t="shared" si="46"/>
        <v>170258000</v>
      </c>
      <c r="I73" s="106">
        <f t="shared" si="46"/>
        <v>65080288</v>
      </c>
      <c r="J73" s="105">
        <f t="shared" si="46"/>
        <v>147883000</v>
      </c>
      <c r="K73" s="106">
        <f t="shared" si="46"/>
        <v>219031290</v>
      </c>
      <c r="L73" s="105">
        <f t="shared" si="46"/>
        <v>97179000</v>
      </c>
      <c r="M73" s="106">
        <f t="shared" si="46"/>
        <v>104424529</v>
      </c>
      <c r="N73" s="105">
        <f t="shared" si="46"/>
        <v>461571000</v>
      </c>
      <c r="O73" s="106">
        <f t="shared" si="46"/>
        <v>369498242</v>
      </c>
      <c r="P73" s="105">
        <f>$H73      +$J73      +$L73      +$N73</f>
        <v>876891000</v>
      </c>
      <c r="Q73" s="106">
        <f>$I73      +$K73      +$M73      +$O73</f>
        <v>758034349</v>
      </c>
      <c r="R73" s="61">
        <f>IF(($L73      =0),0,((($N73      -$L73      )/$L73      )*100))</f>
        <v>374.96990090451641</v>
      </c>
      <c r="S73" s="62">
        <f>IF(($M73      =0),0,((($O73      -$M73      )/$M73      )*100))</f>
        <v>253.8423831435237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92.281973837912929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79.77377571745788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SA7QlYMMIpZcNjtg5K6XOsNjfO4eGZjJ6ecEpdh2eXgg3sCbT/nlvNagFZ9/iv1baCcwwbpYx2Uk5xTDpSYwZA==" saltValue="MtydaKTeyKT0pVmQBwpdm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165000</v>
      </c>
      <c r="I10" s="94">
        <v>122896</v>
      </c>
      <c r="J10" s="93">
        <v>219000</v>
      </c>
      <c r="K10" s="94">
        <v>193011</v>
      </c>
      <c r="L10" s="93">
        <v>140000</v>
      </c>
      <c r="M10" s="94">
        <v>200192</v>
      </c>
      <c r="N10" s="93">
        <v>1160000</v>
      </c>
      <c r="O10" s="94">
        <v>1160232</v>
      </c>
      <c r="P10" s="93">
        <f t="shared" ref="P10:P15" si="1">$H10      +$J10      +$L10      +$N10</f>
        <v>1684000</v>
      </c>
      <c r="Q10" s="94">
        <f t="shared" ref="Q10:Q15" si="2">$I10      +$K10      +$M10      +$O10</f>
        <v>1676331</v>
      </c>
      <c r="R10" s="48">
        <f t="shared" ref="R10:R15" si="3">IF(($L10      =0),0,((($N10      -$L10      )/$L10      )*100))</f>
        <v>728.57142857142856</v>
      </c>
      <c r="S10" s="49">
        <f t="shared" ref="S10:S15" si="4">IF(($M10      =0),0,((($O10      -$M10      )/$M10      )*100))</f>
        <v>479.55962276214831</v>
      </c>
      <c r="T10" s="48">
        <f t="shared" ref="T10:T14" si="5">IF(($E10      =0),0,(($P10      /$E10      )*100))</f>
        <v>54.322580645161288</v>
      </c>
      <c r="U10" s="50">
        <f t="shared" ref="U10:U14" si="6">IF(($E10      =0),0,(($Q10      /$E10      )*100))</f>
        <v>54.075193548387105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31162000</v>
      </c>
      <c r="C13" s="92">
        <v>-10000000</v>
      </c>
      <c r="D13" s="92"/>
      <c r="E13" s="92">
        <f t="shared" si="0"/>
        <v>21162000</v>
      </c>
      <c r="F13" s="93">
        <v>21162000</v>
      </c>
      <c r="G13" s="94">
        <v>21162000</v>
      </c>
      <c r="H13" s="93">
        <v>3137000</v>
      </c>
      <c r="I13" s="94"/>
      <c r="J13" s="93">
        <v>9111000</v>
      </c>
      <c r="K13" s="94">
        <v>2689195</v>
      </c>
      <c r="L13" s="93">
        <v>2685000</v>
      </c>
      <c r="M13" s="94">
        <v>10354723</v>
      </c>
      <c r="N13" s="93">
        <v>2834000</v>
      </c>
      <c r="O13" s="94">
        <v>2833292</v>
      </c>
      <c r="P13" s="93">
        <f t="shared" si="1"/>
        <v>17767000</v>
      </c>
      <c r="Q13" s="94">
        <f t="shared" si="2"/>
        <v>15877210</v>
      </c>
      <c r="R13" s="48">
        <f t="shared" si="3"/>
        <v>5.5493482309124769</v>
      </c>
      <c r="S13" s="49">
        <f t="shared" si="4"/>
        <v>-72.637684272191535</v>
      </c>
      <c r="T13" s="48">
        <f t="shared" si="5"/>
        <v>83.957092902372182</v>
      </c>
      <c r="U13" s="50">
        <f t="shared" si="6"/>
        <v>75.026982326812202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35262000</v>
      </c>
      <c r="C15" s="95">
        <f>SUM(C9:C14)</f>
        <v>-11000000</v>
      </c>
      <c r="D15" s="95"/>
      <c r="E15" s="95">
        <f t="shared" si="0"/>
        <v>24262000</v>
      </c>
      <c r="F15" s="96">
        <f t="shared" ref="F15:O15" si="7">SUM(F9:F14)</f>
        <v>24262000</v>
      </c>
      <c r="G15" s="97">
        <f t="shared" si="7"/>
        <v>24262000</v>
      </c>
      <c r="H15" s="96">
        <f t="shared" si="7"/>
        <v>3302000</v>
      </c>
      <c r="I15" s="97">
        <f t="shared" si="7"/>
        <v>122896</v>
      </c>
      <c r="J15" s="96">
        <f t="shared" si="7"/>
        <v>9330000</v>
      </c>
      <c r="K15" s="97">
        <f t="shared" si="7"/>
        <v>2882206</v>
      </c>
      <c r="L15" s="96">
        <f t="shared" si="7"/>
        <v>2825000</v>
      </c>
      <c r="M15" s="97">
        <f t="shared" si="7"/>
        <v>10554915</v>
      </c>
      <c r="N15" s="96">
        <f t="shared" si="7"/>
        <v>3994000</v>
      </c>
      <c r="O15" s="97">
        <f t="shared" si="7"/>
        <v>3993524</v>
      </c>
      <c r="P15" s="96">
        <f t="shared" si="1"/>
        <v>19451000</v>
      </c>
      <c r="Q15" s="97">
        <f t="shared" si="2"/>
        <v>17553541</v>
      </c>
      <c r="R15" s="52">
        <f t="shared" si="3"/>
        <v>41.380530973451329</v>
      </c>
      <c r="S15" s="53">
        <f t="shared" si="4"/>
        <v>-62.164318708393196</v>
      </c>
      <c r="T15" s="52">
        <f>IF((SUM($E9:$E13))=0,0,(P15/(SUM($E9:$E13))*100))</f>
        <v>80.170637210452554</v>
      </c>
      <c r="U15" s="54">
        <f>IF((SUM($E9:$E13))=0,0,(Q15/(SUM($E9:$E13))*100))</f>
        <v>72.349934053251999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3512000</v>
      </c>
      <c r="C32" s="92">
        <v>-723000</v>
      </c>
      <c r="D32" s="92"/>
      <c r="E32" s="92">
        <f>$B32      +$C32      +$D32</f>
        <v>2789000</v>
      </c>
      <c r="F32" s="93">
        <v>2789000</v>
      </c>
      <c r="G32" s="94">
        <v>2789000</v>
      </c>
      <c r="H32" s="93"/>
      <c r="I32" s="94"/>
      <c r="J32" s="93">
        <v>878000</v>
      </c>
      <c r="K32" s="94">
        <v>978955</v>
      </c>
      <c r="L32" s="93">
        <v>1187000</v>
      </c>
      <c r="M32" s="94">
        <v>1184824</v>
      </c>
      <c r="N32" s="93">
        <v>296000</v>
      </c>
      <c r="O32" s="94">
        <v>598760</v>
      </c>
      <c r="P32" s="93">
        <f>$H32      +$J32      +$L32      +$N32</f>
        <v>2361000</v>
      </c>
      <c r="Q32" s="94">
        <f>$I32      +$K32      +$M32      +$O32</f>
        <v>2762539</v>
      </c>
      <c r="R32" s="48">
        <f>IF(($L32      =0),0,((($N32      -$L32      )/$L32      )*100))</f>
        <v>-75.063184498736319</v>
      </c>
      <c r="S32" s="49">
        <f>IF(($M32      =0),0,((($O32      -$M32      )/$M32      )*100))</f>
        <v>-49.464224222331751</v>
      </c>
      <c r="T32" s="48">
        <f>IF(($E32      =0),0,(($P32      /$E32      )*100))</f>
        <v>84.65399784869129</v>
      </c>
      <c r="U32" s="50">
        <f>IF(($E32      =0),0,(($Q32      /$E32      )*100))</f>
        <v>99.051237002509865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3512000</v>
      </c>
      <c r="C33" s="95">
        <f>C32</f>
        <v>-723000</v>
      </c>
      <c r="D33" s="95"/>
      <c r="E33" s="95">
        <f>$B33      +$C33      +$D33</f>
        <v>2789000</v>
      </c>
      <c r="F33" s="96">
        <f t="shared" ref="F33:O33" si="17">F32</f>
        <v>2789000</v>
      </c>
      <c r="G33" s="97">
        <f t="shared" si="17"/>
        <v>2789000</v>
      </c>
      <c r="H33" s="96">
        <f t="shared" si="17"/>
        <v>0</v>
      </c>
      <c r="I33" s="97">
        <f t="shared" si="17"/>
        <v>0</v>
      </c>
      <c r="J33" s="96">
        <f t="shared" si="17"/>
        <v>878000</v>
      </c>
      <c r="K33" s="97">
        <f t="shared" si="17"/>
        <v>978955</v>
      </c>
      <c r="L33" s="96">
        <f t="shared" si="17"/>
        <v>1187000</v>
      </c>
      <c r="M33" s="97">
        <f t="shared" si="17"/>
        <v>1184824</v>
      </c>
      <c r="N33" s="96">
        <f t="shared" si="17"/>
        <v>296000</v>
      </c>
      <c r="O33" s="97">
        <f t="shared" si="17"/>
        <v>598760</v>
      </c>
      <c r="P33" s="96">
        <f>$H33      +$J33      +$L33      +$N33</f>
        <v>2361000</v>
      </c>
      <c r="Q33" s="97">
        <f>$I33      +$K33      +$M33      +$O33</f>
        <v>2762539</v>
      </c>
      <c r="R33" s="52">
        <f>IF(($L33      =0),0,((($N33      -$L33      )/$L33      )*100))</f>
        <v>-75.063184498736319</v>
      </c>
      <c r="S33" s="53">
        <f>IF(($M33      =0),0,((($O33      -$M33      )/$M33      )*100))</f>
        <v>-49.464224222331751</v>
      </c>
      <c r="T33" s="52">
        <f>IF($E33   =0,0,($P33   /$E33   )*100)</f>
        <v>84.65399784869129</v>
      </c>
      <c r="U33" s="54">
        <f>IF($E33   =0,0,($Q33   /$E33   )*100)</f>
        <v>99.051237002509865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1732000</v>
      </c>
      <c r="C35" s="92"/>
      <c r="D35" s="92"/>
      <c r="E35" s="92">
        <f t="shared" ref="E35:E40" si="18">$B35      +$C35      +$D35</f>
        <v>1732000</v>
      </c>
      <c r="F35" s="93">
        <v>1732000</v>
      </c>
      <c r="G35" s="94">
        <v>1732000</v>
      </c>
      <c r="H35" s="93"/>
      <c r="I35" s="94"/>
      <c r="J35" s="93">
        <v>973000</v>
      </c>
      <c r="K35" s="94">
        <v>972993</v>
      </c>
      <c r="L35" s="93">
        <v>730000</v>
      </c>
      <c r="M35" s="94">
        <v>3805414</v>
      </c>
      <c r="N35" s="93"/>
      <c r="O35" s="94">
        <v>850000</v>
      </c>
      <c r="P35" s="93">
        <f t="shared" ref="P35:P40" si="19">$H35      +$J35      +$L35      +$N35</f>
        <v>1703000</v>
      </c>
      <c r="Q35" s="94">
        <f t="shared" ref="Q35:Q40" si="20">$I35      +$K35      +$M35      +$O35</f>
        <v>5628407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-77.663402720439876</v>
      </c>
      <c r="T35" s="48">
        <f t="shared" ref="T35:T39" si="23">IF(($E35      =0),0,(($P35      /$E35      )*100))</f>
        <v>98.325635103926103</v>
      </c>
      <c r="U35" s="50">
        <f t="shared" ref="U35:U39" si="24">IF(($E35      =0),0,(($Q35      /$E35      )*100))</f>
        <v>324.96576212471132</v>
      </c>
      <c r="V35" s="93">
        <v>4431000</v>
      </c>
      <c r="W35" s="94" t="s">
        <v>36</v>
      </c>
    </row>
    <row r="36" spans="1:23" ht="12.95" customHeight="1" x14ac:dyDescent="0.2">
      <c r="A36" s="47" t="s">
        <v>60</v>
      </c>
      <c r="B36" s="92">
        <v>2701000</v>
      </c>
      <c r="C36" s="92">
        <v>-1434000</v>
      </c>
      <c r="D36" s="92"/>
      <c r="E36" s="92">
        <f t="shared" si="18"/>
        <v>1267000</v>
      </c>
      <c r="F36" s="93">
        <v>1267000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>
        <v>26087</v>
      </c>
      <c r="L38" s="93">
        <v>31000</v>
      </c>
      <c r="M38" s="94">
        <v>1596401</v>
      </c>
      <c r="N38" s="93">
        <v>3965000</v>
      </c>
      <c r="O38" s="94">
        <v>63600</v>
      </c>
      <c r="P38" s="93">
        <f t="shared" si="19"/>
        <v>3996000</v>
      </c>
      <c r="Q38" s="94">
        <f t="shared" si="20"/>
        <v>1686088</v>
      </c>
      <c r="R38" s="48">
        <f t="shared" si="21"/>
        <v>12690.322580645161</v>
      </c>
      <c r="S38" s="49">
        <f t="shared" si="22"/>
        <v>-96.016038576773639</v>
      </c>
      <c r="T38" s="48">
        <f t="shared" si="23"/>
        <v>99.9</v>
      </c>
      <c r="U38" s="50">
        <f t="shared" si="24"/>
        <v>42.152200000000001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8433000</v>
      </c>
      <c r="C40" s="95">
        <f>SUM(C35:C39)</f>
        <v>-1434000</v>
      </c>
      <c r="D40" s="95"/>
      <c r="E40" s="95">
        <f t="shared" si="18"/>
        <v>6999000</v>
      </c>
      <c r="F40" s="96">
        <f t="shared" ref="F40:O40" si="25">SUM(F35:F39)</f>
        <v>6999000</v>
      </c>
      <c r="G40" s="97">
        <f t="shared" si="25"/>
        <v>5732000</v>
      </c>
      <c r="H40" s="96">
        <f t="shared" si="25"/>
        <v>0</v>
      </c>
      <c r="I40" s="97">
        <f t="shared" si="25"/>
        <v>0</v>
      </c>
      <c r="J40" s="96">
        <f t="shared" si="25"/>
        <v>973000</v>
      </c>
      <c r="K40" s="97">
        <f t="shared" si="25"/>
        <v>999080</v>
      </c>
      <c r="L40" s="96">
        <f t="shared" si="25"/>
        <v>761000</v>
      </c>
      <c r="M40" s="97">
        <f t="shared" si="25"/>
        <v>5401815</v>
      </c>
      <c r="N40" s="96">
        <f t="shared" si="25"/>
        <v>3965000</v>
      </c>
      <c r="O40" s="97">
        <f t="shared" si="25"/>
        <v>913600</v>
      </c>
      <c r="P40" s="96">
        <f t="shared" si="19"/>
        <v>5699000</v>
      </c>
      <c r="Q40" s="97">
        <f t="shared" si="20"/>
        <v>7314495</v>
      </c>
      <c r="R40" s="52">
        <f t="shared" si="21"/>
        <v>421.02496714848883</v>
      </c>
      <c r="S40" s="53">
        <f t="shared" si="22"/>
        <v>-83.08716607288477</v>
      </c>
      <c r="T40" s="52">
        <f>IF((+$E35+$E38) =0,0,(P40   /(+$E35+$E38) )*100)</f>
        <v>99.424284717376139</v>
      </c>
      <c r="U40" s="54">
        <f>IF((+$E35+$E38) =0,0,(Q40   /(+$E35+$E38) )*100)</f>
        <v>127.60807745987439</v>
      </c>
      <c r="V40" s="96">
        <f>SUM(V35:V39)</f>
        <v>4431000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48630000</v>
      </c>
      <c r="C51" s="92"/>
      <c r="D51" s="92"/>
      <c r="E51" s="92">
        <f t="shared" si="26"/>
        <v>48630000</v>
      </c>
      <c r="F51" s="93">
        <v>48630000</v>
      </c>
      <c r="G51" s="94">
        <v>48630000</v>
      </c>
      <c r="H51" s="93">
        <v>5958000</v>
      </c>
      <c r="I51" s="94"/>
      <c r="J51" s="93">
        <v>12635000</v>
      </c>
      <c r="K51" s="94">
        <v>2612691</v>
      </c>
      <c r="L51" s="93">
        <v>6285000</v>
      </c>
      <c r="M51" s="94">
        <v>18472777</v>
      </c>
      <c r="N51" s="93">
        <v>21460000</v>
      </c>
      <c r="O51" s="94">
        <v>3616223</v>
      </c>
      <c r="P51" s="93">
        <f t="shared" si="27"/>
        <v>46338000</v>
      </c>
      <c r="Q51" s="94">
        <f t="shared" si="28"/>
        <v>24701691</v>
      </c>
      <c r="R51" s="48">
        <f t="shared" si="29"/>
        <v>241.44789180588702</v>
      </c>
      <c r="S51" s="49">
        <f t="shared" si="30"/>
        <v>-80.424042362445007</v>
      </c>
      <c r="T51" s="48">
        <f t="shared" si="31"/>
        <v>95.286859962985815</v>
      </c>
      <c r="U51" s="50">
        <f t="shared" si="32"/>
        <v>50.795169648365203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48630000</v>
      </c>
      <c r="C53" s="95">
        <f>SUM(C42:C52)</f>
        <v>0</v>
      </c>
      <c r="D53" s="95"/>
      <c r="E53" s="95">
        <f t="shared" si="26"/>
        <v>48630000</v>
      </c>
      <c r="F53" s="96">
        <f t="shared" ref="F53:O53" si="33">SUM(F42:F52)</f>
        <v>48630000</v>
      </c>
      <c r="G53" s="97">
        <f t="shared" si="33"/>
        <v>48630000</v>
      </c>
      <c r="H53" s="96">
        <f t="shared" si="33"/>
        <v>5958000</v>
      </c>
      <c r="I53" s="97">
        <f t="shared" si="33"/>
        <v>0</v>
      </c>
      <c r="J53" s="96">
        <f t="shared" si="33"/>
        <v>12635000</v>
      </c>
      <c r="K53" s="97">
        <f t="shared" si="33"/>
        <v>2612691</v>
      </c>
      <c r="L53" s="96">
        <f t="shared" si="33"/>
        <v>6285000</v>
      </c>
      <c r="M53" s="97">
        <f t="shared" si="33"/>
        <v>18472777</v>
      </c>
      <c r="N53" s="96">
        <f t="shared" si="33"/>
        <v>21460000</v>
      </c>
      <c r="O53" s="97">
        <f t="shared" si="33"/>
        <v>3616223</v>
      </c>
      <c r="P53" s="96">
        <f t="shared" si="27"/>
        <v>46338000</v>
      </c>
      <c r="Q53" s="97">
        <f t="shared" si="28"/>
        <v>24701691</v>
      </c>
      <c r="R53" s="52">
        <f t="shared" si="29"/>
        <v>241.44789180588702</v>
      </c>
      <c r="S53" s="53">
        <f t="shared" si="30"/>
        <v>-80.424042362445007</v>
      </c>
      <c r="T53" s="52">
        <f>IF((+$E43+$E45+$E47+$E48+$E51) =0,0,(P53   /(+$E43+$E45+$E47+$E48+$E51) )*100)</f>
        <v>95.286859962985815</v>
      </c>
      <c r="U53" s="54">
        <f>IF((+$E43+$E45+$E47+$E48+$E51) =0,0,(Q53   /(+$E43+$E45+$E47+$E48+$E51) )*100)</f>
        <v>50.795169648365203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95837000</v>
      </c>
      <c r="C67" s="104">
        <f>SUM(C9:C14,C17:C23,C26:C29,C32,C35:C39,C42:C52,C55:C58,C61:C65)</f>
        <v>-13157000</v>
      </c>
      <c r="D67" s="104"/>
      <c r="E67" s="104">
        <f t="shared" si="35"/>
        <v>82680000</v>
      </c>
      <c r="F67" s="105">
        <f t="shared" ref="F67:O67" si="43">SUM(F9:F14,F17:F23,F26:F29,F32,F35:F39,F42:F52,F55:F58,F61:F65)</f>
        <v>82680000</v>
      </c>
      <c r="G67" s="106">
        <f t="shared" si="43"/>
        <v>81413000</v>
      </c>
      <c r="H67" s="105">
        <f t="shared" si="43"/>
        <v>9260000</v>
      </c>
      <c r="I67" s="106">
        <f t="shared" si="43"/>
        <v>122896</v>
      </c>
      <c r="J67" s="105">
        <f t="shared" si="43"/>
        <v>23816000</v>
      </c>
      <c r="K67" s="106">
        <f t="shared" si="43"/>
        <v>7472932</v>
      </c>
      <c r="L67" s="105">
        <f t="shared" si="43"/>
        <v>11058000</v>
      </c>
      <c r="M67" s="106">
        <f t="shared" si="43"/>
        <v>35614331</v>
      </c>
      <c r="N67" s="105">
        <f t="shared" si="43"/>
        <v>29715000</v>
      </c>
      <c r="O67" s="106">
        <f t="shared" si="43"/>
        <v>9122107</v>
      </c>
      <c r="P67" s="105">
        <f t="shared" si="36"/>
        <v>73849000</v>
      </c>
      <c r="Q67" s="106">
        <f t="shared" si="37"/>
        <v>52332266</v>
      </c>
      <c r="R67" s="61">
        <f t="shared" si="38"/>
        <v>168.71947911014649</v>
      </c>
      <c r="S67" s="62">
        <f t="shared" si="39"/>
        <v>-74.386414839576801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90.709100512203207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64.279987225627352</v>
      </c>
      <c r="V67" s="105">
        <f>SUM(V9:V14,V17:V23,V26:V29,V32,V35:V39,V42:V52,V55:V58,V61:V65)</f>
        <v>4431000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115732000</v>
      </c>
      <c r="C69" s="92">
        <v>-14715000</v>
      </c>
      <c r="D69" s="92"/>
      <c r="E69" s="92">
        <f>$B69      +$C69      +$D69</f>
        <v>101017000</v>
      </c>
      <c r="F69" s="93">
        <v>101017000</v>
      </c>
      <c r="G69" s="94">
        <v>101017000</v>
      </c>
      <c r="H69" s="93">
        <v>6582000</v>
      </c>
      <c r="I69" s="94">
        <v>1517730</v>
      </c>
      <c r="J69" s="93">
        <v>16772000</v>
      </c>
      <c r="K69" s="94">
        <v>9005706</v>
      </c>
      <c r="L69" s="93">
        <v>33435000</v>
      </c>
      <c r="M69" s="94">
        <v>45936268</v>
      </c>
      <c r="N69" s="93">
        <v>27347000</v>
      </c>
      <c r="O69" s="94">
        <v>15012917</v>
      </c>
      <c r="P69" s="93">
        <f>$H69      +$J69      +$L69      +$N69</f>
        <v>84136000</v>
      </c>
      <c r="Q69" s="94">
        <f>$I69      +$K69      +$M69      +$O69</f>
        <v>71472621</v>
      </c>
      <c r="R69" s="48">
        <f>IF(($L69      =0),0,((($N69      -$L69      )/$L69      )*100))</f>
        <v>-18.208464184238075</v>
      </c>
      <c r="S69" s="49">
        <f>IF(($M69      =0),0,((($O69      -$M69      )/$M69      )*100))</f>
        <v>-67.317943634428474</v>
      </c>
      <c r="T69" s="48">
        <f>IF(($E69      =0),0,(($P69      /$E69      )*100))</f>
        <v>83.288951364621795</v>
      </c>
      <c r="U69" s="50">
        <f>IF(($E69      =0),0,(($Q69      /$E69      )*100))</f>
        <v>70.753062355841095</v>
      </c>
      <c r="V69" s="93">
        <v>20196000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115732000</v>
      </c>
      <c r="C71" s="101">
        <f>SUM(C69:C70)</f>
        <v>-14715000</v>
      </c>
      <c r="D71" s="101"/>
      <c r="E71" s="101">
        <f>$B71      +$C71      +$D71</f>
        <v>101017000</v>
      </c>
      <c r="F71" s="102">
        <f t="shared" ref="F71:O71" si="44">SUM(F69:F70)</f>
        <v>101017000</v>
      </c>
      <c r="G71" s="103">
        <f t="shared" si="44"/>
        <v>101017000</v>
      </c>
      <c r="H71" s="102">
        <f t="shared" si="44"/>
        <v>6582000</v>
      </c>
      <c r="I71" s="103">
        <f t="shared" si="44"/>
        <v>1517730</v>
      </c>
      <c r="J71" s="102">
        <f t="shared" si="44"/>
        <v>16772000</v>
      </c>
      <c r="K71" s="103">
        <f t="shared" si="44"/>
        <v>9005706</v>
      </c>
      <c r="L71" s="102">
        <f t="shared" si="44"/>
        <v>33435000</v>
      </c>
      <c r="M71" s="103">
        <f t="shared" si="44"/>
        <v>45936268</v>
      </c>
      <c r="N71" s="102">
        <f t="shared" si="44"/>
        <v>27347000</v>
      </c>
      <c r="O71" s="103">
        <f t="shared" si="44"/>
        <v>15012917</v>
      </c>
      <c r="P71" s="102">
        <f>$H71      +$J71      +$L71      +$N71</f>
        <v>84136000</v>
      </c>
      <c r="Q71" s="103">
        <f>$I71      +$K71      +$M71      +$O71</f>
        <v>71472621</v>
      </c>
      <c r="R71" s="57">
        <f>IF(($L71      =0),0,((($N71      -$L71      )/$L71      )*100))</f>
        <v>-18.208464184238075</v>
      </c>
      <c r="S71" s="58">
        <f>IF(($M71      =0),0,((($O71      -$M71      )/$M71      )*100))</f>
        <v>-67.317943634428474</v>
      </c>
      <c r="T71" s="57">
        <f>IF(($E69      =0),0,(($P69      /$E69      )*100))</f>
        <v>83.288951364621795</v>
      </c>
      <c r="U71" s="59">
        <f>IF($E69   =0,0,($Q69   /$E69 )*100)</f>
        <v>70.753062355841095</v>
      </c>
      <c r="V71" s="102">
        <f>SUM(V69:V70)</f>
        <v>20196000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115732000</v>
      </c>
      <c r="C72" s="104">
        <f>SUM(C69:C70)</f>
        <v>-14715000</v>
      </c>
      <c r="D72" s="104"/>
      <c r="E72" s="104">
        <f>$B72      +$C72      +$D72</f>
        <v>101017000</v>
      </c>
      <c r="F72" s="105">
        <f t="shared" ref="F72:O72" si="45">SUM(F69:F70)</f>
        <v>101017000</v>
      </c>
      <c r="G72" s="106">
        <f t="shared" si="45"/>
        <v>101017000</v>
      </c>
      <c r="H72" s="105">
        <f t="shared" si="45"/>
        <v>6582000</v>
      </c>
      <c r="I72" s="106">
        <f t="shared" si="45"/>
        <v>1517730</v>
      </c>
      <c r="J72" s="105">
        <f t="shared" si="45"/>
        <v>16772000</v>
      </c>
      <c r="K72" s="106">
        <f t="shared" si="45"/>
        <v>9005706</v>
      </c>
      <c r="L72" s="105">
        <f t="shared" si="45"/>
        <v>33435000</v>
      </c>
      <c r="M72" s="106">
        <f t="shared" si="45"/>
        <v>45936268</v>
      </c>
      <c r="N72" s="105">
        <f t="shared" si="45"/>
        <v>27347000</v>
      </c>
      <c r="O72" s="106">
        <f t="shared" si="45"/>
        <v>15012917</v>
      </c>
      <c r="P72" s="105">
        <f>$H72      +$J72      +$L72      +$N72</f>
        <v>84136000</v>
      </c>
      <c r="Q72" s="106">
        <f>$I72      +$K72      +$M72      +$O72</f>
        <v>71472621</v>
      </c>
      <c r="R72" s="61">
        <f>IF(($L72      =0),0,((($N72      -$L72      )/$L72      )*100))</f>
        <v>-18.208464184238075</v>
      </c>
      <c r="S72" s="62">
        <f>IF(($M72      =0),0,((($O72      -$M72      )/$M72      )*100))</f>
        <v>-67.317943634428474</v>
      </c>
      <c r="T72" s="61">
        <f>IF(($E69      =0),0,(($P69      /$E69      )*100))</f>
        <v>83.288951364621795</v>
      </c>
      <c r="U72" s="65">
        <f>IF($E69   =0,0,($Q69   /$E69 )*100)</f>
        <v>70.753062355841095</v>
      </c>
      <c r="V72" s="105">
        <f>SUM(V69:V70)</f>
        <v>20196000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211569000</v>
      </c>
      <c r="C73" s="104">
        <f>SUM(C9:C14,C17:C23,C26:C29,C32,C35:C39,C42:C52,C55:C58,C61:C65,C69:C70)</f>
        <v>-27872000</v>
      </c>
      <c r="D73" s="104"/>
      <c r="E73" s="104">
        <f>$B73      +$C73      +$D73</f>
        <v>183697000</v>
      </c>
      <c r="F73" s="105">
        <f t="shared" ref="F73:O73" si="46">SUM(F9:F14,F17:F23,F26:F29,F32,F35:F39,F42:F52,F55:F58,F61:F65,F69:F70)</f>
        <v>183697000</v>
      </c>
      <c r="G73" s="106">
        <f t="shared" si="46"/>
        <v>182430000</v>
      </c>
      <c r="H73" s="105">
        <f t="shared" si="46"/>
        <v>15842000</v>
      </c>
      <c r="I73" s="106">
        <f t="shared" si="46"/>
        <v>1640626</v>
      </c>
      <c r="J73" s="105">
        <f t="shared" si="46"/>
        <v>40588000</v>
      </c>
      <c r="K73" s="106">
        <f t="shared" si="46"/>
        <v>16478638</v>
      </c>
      <c r="L73" s="105">
        <f t="shared" si="46"/>
        <v>44493000</v>
      </c>
      <c r="M73" s="106">
        <f t="shared" si="46"/>
        <v>81550599</v>
      </c>
      <c r="N73" s="105">
        <f t="shared" si="46"/>
        <v>57062000</v>
      </c>
      <c r="O73" s="106">
        <f t="shared" si="46"/>
        <v>24135024</v>
      </c>
      <c r="P73" s="105">
        <f>$H73      +$J73      +$L73      +$N73</f>
        <v>157985000</v>
      </c>
      <c r="Q73" s="106">
        <f>$I73      +$K73      +$M73      +$O73</f>
        <v>123804887</v>
      </c>
      <c r="R73" s="61">
        <f>IF(($L73      =0),0,((($N73      -$L73      )/$L73      )*100))</f>
        <v>28.24938754410806</v>
      </c>
      <c r="S73" s="62">
        <f>IF(($M73      =0),0,((($O73      -$M73      )/$M73      )*100))</f>
        <v>-70.404847670094981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86.600339856383272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67.86432439839939</v>
      </c>
      <c r="V73" s="105">
        <f>SUM(V9:V14,V17:V23,V26:V29,V32,V35:V39,V42:V52,V55:V58,V61:V65,V69:V70)</f>
        <v>24627000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iFuF+NcoeOB/5z4legon2yC5PQKY4y/4ELHtigd3nmW6gBYaRkpuOvlZ6nd6MkZ18lZndZ6bJbFCO4eJyr7nEw==" saltValue="Qwg9LrLgmmE3S5Dko9FY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186000</v>
      </c>
      <c r="I10" s="94"/>
      <c r="J10" s="93">
        <v>263000</v>
      </c>
      <c r="K10" s="94"/>
      <c r="L10" s="93">
        <v>387000</v>
      </c>
      <c r="M10" s="94"/>
      <c r="N10" s="93">
        <v>244000</v>
      </c>
      <c r="O10" s="94"/>
      <c r="P10" s="93">
        <f t="shared" ref="P10:P15" si="1">$H10      +$J10      +$L10      +$N10</f>
        <v>1080000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-36.950904392764862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34.838709677419352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>
        <v>-5000000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780000</v>
      </c>
      <c r="D14" s="92"/>
      <c r="E14" s="92">
        <f t="shared" si="0"/>
        <v>880000</v>
      </c>
      <c r="F14" s="93">
        <v>880000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8200000</v>
      </c>
      <c r="C15" s="95">
        <f>SUM(C9:C14)</f>
        <v>-4220000</v>
      </c>
      <c r="D15" s="95"/>
      <c r="E15" s="95">
        <f t="shared" si="0"/>
        <v>3980000</v>
      </c>
      <c r="F15" s="96">
        <f t="shared" ref="F15:O15" si="7">SUM(F9:F14)</f>
        <v>3980000</v>
      </c>
      <c r="G15" s="97">
        <f t="shared" si="7"/>
        <v>3100000</v>
      </c>
      <c r="H15" s="96">
        <f t="shared" si="7"/>
        <v>186000</v>
      </c>
      <c r="I15" s="97">
        <f t="shared" si="7"/>
        <v>0</v>
      </c>
      <c r="J15" s="96">
        <f t="shared" si="7"/>
        <v>263000</v>
      </c>
      <c r="K15" s="97">
        <f t="shared" si="7"/>
        <v>0</v>
      </c>
      <c r="L15" s="96">
        <f t="shared" si="7"/>
        <v>387000</v>
      </c>
      <c r="M15" s="97">
        <f t="shared" si="7"/>
        <v>0</v>
      </c>
      <c r="N15" s="96">
        <f t="shared" si="7"/>
        <v>244000</v>
      </c>
      <c r="O15" s="97">
        <f t="shared" si="7"/>
        <v>0</v>
      </c>
      <c r="P15" s="96">
        <f t="shared" si="1"/>
        <v>1080000</v>
      </c>
      <c r="Q15" s="97">
        <f t="shared" si="2"/>
        <v>0</v>
      </c>
      <c r="R15" s="52">
        <f t="shared" si="3"/>
        <v>-36.950904392764862</v>
      </c>
      <c r="S15" s="53">
        <f t="shared" si="4"/>
        <v>0</v>
      </c>
      <c r="T15" s="52">
        <f>IF((SUM($E9:$E13))=0,0,(P15/(SUM($E9:$E13))*100))</f>
        <v>34.838709677419352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2848000</v>
      </c>
      <c r="C32" s="92">
        <v>-159000</v>
      </c>
      <c r="D32" s="92"/>
      <c r="E32" s="92">
        <f>$B32      +$C32      +$D32</f>
        <v>2689000</v>
      </c>
      <c r="F32" s="93">
        <v>2689000</v>
      </c>
      <c r="G32" s="94">
        <v>2689000</v>
      </c>
      <c r="H32" s="93">
        <v>441000</v>
      </c>
      <c r="I32" s="94"/>
      <c r="J32" s="93">
        <v>271000</v>
      </c>
      <c r="K32" s="94"/>
      <c r="L32" s="93">
        <v>149000</v>
      </c>
      <c r="M32" s="94"/>
      <c r="N32" s="93"/>
      <c r="O32" s="94"/>
      <c r="P32" s="93">
        <f>$H32      +$J32      +$L32      +$N32</f>
        <v>861000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32.019338043882485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2848000</v>
      </c>
      <c r="C33" s="95">
        <f>C32</f>
        <v>-159000</v>
      </c>
      <c r="D33" s="95"/>
      <c r="E33" s="95">
        <f>$B33      +$C33      +$D33</f>
        <v>2689000</v>
      </c>
      <c r="F33" s="96">
        <f t="shared" ref="F33:O33" si="17">F32</f>
        <v>2689000</v>
      </c>
      <c r="G33" s="97">
        <f t="shared" si="17"/>
        <v>2689000</v>
      </c>
      <c r="H33" s="96">
        <f t="shared" si="17"/>
        <v>441000</v>
      </c>
      <c r="I33" s="97">
        <f t="shared" si="17"/>
        <v>0</v>
      </c>
      <c r="J33" s="96">
        <f t="shared" si="17"/>
        <v>271000</v>
      </c>
      <c r="K33" s="97">
        <f t="shared" si="17"/>
        <v>0</v>
      </c>
      <c r="L33" s="96">
        <f t="shared" si="17"/>
        <v>149000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861000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32.019338043882485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27436000</v>
      </c>
      <c r="C35" s="92">
        <v>-5000000</v>
      </c>
      <c r="D35" s="92"/>
      <c r="E35" s="92">
        <f t="shared" ref="E35:E40" si="18">$B35      +$C35      +$D35</f>
        <v>22436000</v>
      </c>
      <c r="F35" s="93">
        <v>22436000</v>
      </c>
      <c r="G35" s="94">
        <v>22436000</v>
      </c>
      <c r="H35" s="93"/>
      <c r="I35" s="94"/>
      <c r="J35" s="93">
        <v>7179000</v>
      </c>
      <c r="K35" s="94"/>
      <c r="L35" s="93">
        <v>6989000</v>
      </c>
      <c r="M35" s="94"/>
      <c r="N35" s="93"/>
      <c r="O35" s="94"/>
      <c r="P35" s="93">
        <f t="shared" ref="P35:P40" si="19">$H35      +$J35      +$L35      +$N35</f>
        <v>14168000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63.148511321091107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406000</v>
      </c>
      <c r="C36" s="92">
        <v>78000</v>
      </c>
      <c r="D36" s="92"/>
      <c r="E36" s="92">
        <f t="shared" si="18"/>
        <v>484000</v>
      </c>
      <c r="F36" s="93">
        <v>484000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27842000</v>
      </c>
      <c r="C40" s="95">
        <f>SUM(C35:C39)</f>
        <v>-4922000</v>
      </c>
      <c r="D40" s="95"/>
      <c r="E40" s="95">
        <f t="shared" si="18"/>
        <v>22920000</v>
      </c>
      <c r="F40" s="96">
        <f t="shared" ref="F40:O40" si="25">SUM(F35:F39)</f>
        <v>22920000</v>
      </c>
      <c r="G40" s="97">
        <f t="shared" si="25"/>
        <v>22436000</v>
      </c>
      <c r="H40" s="96">
        <f t="shared" si="25"/>
        <v>0</v>
      </c>
      <c r="I40" s="97">
        <f t="shared" si="25"/>
        <v>0</v>
      </c>
      <c r="J40" s="96">
        <f t="shared" si="25"/>
        <v>7179000</v>
      </c>
      <c r="K40" s="97">
        <f t="shared" si="25"/>
        <v>0</v>
      </c>
      <c r="L40" s="96">
        <f t="shared" si="25"/>
        <v>6989000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14168000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63.148511321091107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43964000</v>
      </c>
      <c r="C44" s="92"/>
      <c r="D44" s="92"/>
      <c r="E44" s="92">
        <f t="shared" si="26"/>
        <v>43964000</v>
      </c>
      <c r="F44" s="93">
        <v>43964000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25000000</v>
      </c>
      <c r="C51" s="92"/>
      <c r="D51" s="92"/>
      <c r="E51" s="92">
        <f t="shared" si="26"/>
        <v>25000000</v>
      </c>
      <c r="F51" s="93">
        <v>25000000</v>
      </c>
      <c r="G51" s="94">
        <v>25000000</v>
      </c>
      <c r="H51" s="93">
        <v>1856000</v>
      </c>
      <c r="I51" s="94"/>
      <c r="J51" s="93">
        <v>1466000</v>
      </c>
      <c r="K51" s="94"/>
      <c r="L51" s="93">
        <v>13129000</v>
      </c>
      <c r="M51" s="94"/>
      <c r="N51" s="93">
        <v>8549000</v>
      </c>
      <c r="O51" s="94"/>
      <c r="P51" s="93">
        <f t="shared" si="27"/>
        <v>25000000</v>
      </c>
      <c r="Q51" s="94">
        <f t="shared" si="28"/>
        <v>0</v>
      </c>
      <c r="R51" s="48">
        <f t="shared" si="29"/>
        <v>-34.884606596085007</v>
      </c>
      <c r="S51" s="49">
        <f t="shared" si="30"/>
        <v>0</v>
      </c>
      <c r="T51" s="48">
        <f t="shared" si="31"/>
        <v>100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68964000</v>
      </c>
      <c r="C53" s="95">
        <f>SUM(C42:C52)</f>
        <v>0</v>
      </c>
      <c r="D53" s="95"/>
      <c r="E53" s="95">
        <f t="shared" si="26"/>
        <v>68964000</v>
      </c>
      <c r="F53" s="96">
        <f t="shared" ref="F53:O53" si="33">SUM(F42:F52)</f>
        <v>68964000</v>
      </c>
      <c r="G53" s="97">
        <f t="shared" si="33"/>
        <v>25000000</v>
      </c>
      <c r="H53" s="96">
        <f t="shared" si="33"/>
        <v>1856000</v>
      </c>
      <c r="I53" s="97">
        <f t="shared" si="33"/>
        <v>0</v>
      </c>
      <c r="J53" s="96">
        <f t="shared" si="33"/>
        <v>1466000</v>
      </c>
      <c r="K53" s="97">
        <f t="shared" si="33"/>
        <v>0</v>
      </c>
      <c r="L53" s="96">
        <f t="shared" si="33"/>
        <v>13129000</v>
      </c>
      <c r="M53" s="97">
        <f t="shared" si="33"/>
        <v>0</v>
      </c>
      <c r="N53" s="96">
        <f t="shared" si="33"/>
        <v>8549000</v>
      </c>
      <c r="O53" s="97">
        <f t="shared" si="33"/>
        <v>0</v>
      </c>
      <c r="P53" s="96">
        <f t="shared" si="27"/>
        <v>25000000</v>
      </c>
      <c r="Q53" s="97">
        <f t="shared" si="28"/>
        <v>0</v>
      </c>
      <c r="R53" s="52">
        <f t="shared" si="29"/>
        <v>-34.884606596085007</v>
      </c>
      <c r="S53" s="53">
        <f t="shared" si="30"/>
        <v>0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107854000</v>
      </c>
      <c r="C67" s="104">
        <f>SUM(C9:C14,C17:C23,C26:C29,C32,C35:C39,C42:C52,C55:C58,C61:C65)</f>
        <v>-9301000</v>
      </c>
      <c r="D67" s="104"/>
      <c r="E67" s="104">
        <f t="shared" si="35"/>
        <v>98553000</v>
      </c>
      <c r="F67" s="105">
        <f t="shared" ref="F67:O67" si="43">SUM(F9:F14,F17:F23,F26:F29,F32,F35:F39,F42:F52,F55:F58,F61:F65)</f>
        <v>98553000</v>
      </c>
      <c r="G67" s="106">
        <f t="shared" si="43"/>
        <v>53225000</v>
      </c>
      <c r="H67" s="105">
        <f t="shared" si="43"/>
        <v>2483000</v>
      </c>
      <c r="I67" s="106">
        <f t="shared" si="43"/>
        <v>0</v>
      </c>
      <c r="J67" s="105">
        <f t="shared" si="43"/>
        <v>9179000</v>
      </c>
      <c r="K67" s="106">
        <f t="shared" si="43"/>
        <v>0</v>
      </c>
      <c r="L67" s="105">
        <f t="shared" si="43"/>
        <v>20654000</v>
      </c>
      <c r="M67" s="106">
        <f t="shared" si="43"/>
        <v>0</v>
      </c>
      <c r="N67" s="105">
        <f t="shared" si="43"/>
        <v>8793000</v>
      </c>
      <c r="O67" s="106">
        <f t="shared" si="43"/>
        <v>0</v>
      </c>
      <c r="P67" s="105">
        <f t="shared" si="36"/>
        <v>41109000</v>
      </c>
      <c r="Q67" s="106">
        <f t="shared" si="37"/>
        <v>0</v>
      </c>
      <c r="R67" s="61">
        <f t="shared" si="38"/>
        <v>-57.42713275878765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77.23626115547205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79585000</v>
      </c>
      <c r="C69" s="92">
        <v>-5323000</v>
      </c>
      <c r="D69" s="92"/>
      <c r="E69" s="92">
        <f>$B69      +$C69      +$D69</f>
        <v>74262000</v>
      </c>
      <c r="F69" s="93">
        <v>74262000</v>
      </c>
      <c r="G69" s="94">
        <v>74262000</v>
      </c>
      <c r="H69" s="93">
        <v>9858000</v>
      </c>
      <c r="I69" s="94"/>
      <c r="J69" s="93">
        <v>38429000</v>
      </c>
      <c r="K69" s="94"/>
      <c r="L69" s="93">
        <v>13188000</v>
      </c>
      <c r="M69" s="94"/>
      <c r="N69" s="93">
        <v>10956000</v>
      </c>
      <c r="O69" s="94"/>
      <c r="P69" s="93">
        <f>$H69      +$J69      +$L69      +$N69</f>
        <v>72431000</v>
      </c>
      <c r="Q69" s="94">
        <f>$I69      +$K69      +$M69      +$O69</f>
        <v>0</v>
      </c>
      <c r="R69" s="48">
        <f>IF(($L69      =0),0,((($N69      -$L69      )/$L69      )*100))</f>
        <v>-16.924476797088261</v>
      </c>
      <c r="S69" s="49">
        <f>IF(($M69      =0),0,((($O69      -$M69      )/$M69      )*100))</f>
        <v>0</v>
      </c>
      <c r="T69" s="48">
        <f>IF(($E69      =0),0,(($P69      /$E69      )*100))</f>
        <v>97.53440521397215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79585000</v>
      </c>
      <c r="C71" s="101">
        <f>SUM(C69:C70)</f>
        <v>-5323000</v>
      </c>
      <c r="D71" s="101"/>
      <c r="E71" s="101">
        <f>$B71      +$C71      +$D71</f>
        <v>74262000</v>
      </c>
      <c r="F71" s="102">
        <f t="shared" ref="F71:O71" si="44">SUM(F69:F70)</f>
        <v>74262000</v>
      </c>
      <c r="G71" s="103">
        <f t="shared" si="44"/>
        <v>74262000</v>
      </c>
      <c r="H71" s="102">
        <f t="shared" si="44"/>
        <v>9858000</v>
      </c>
      <c r="I71" s="103">
        <f t="shared" si="44"/>
        <v>0</v>
      </c>
      <c r="J71" s="102">
        <f t="shared" si="44"/>
        <v>38429000</v>
      </c>
      <c r="K71" s="103">
        <f t="shared" si="44"/>
        <v>0</v>
      </c>
      <c r="L71" s="102">
        <f t="shared" si="44"/>
        <v>13188000</v>
      </c>
      <c r="M71" s="103">
        <f t="shared" si="44"/>
        <v>0</v>
      </c>
      <c r="N71" s="102">
        <f t="shared" si="44"/>
        <v>10956000</v>
      </c>
      <c r="O71" s="103">
        <f t="shared" si="44"/>
        <v>0</v>
      </c>
      <c r="P71" s="102">
        <f>$H71      +$J71      +$L71      +$N71</f>
        <v>72431000</v>
      </c>
      <c r="Q71" s="103">
        <f>$I71      +$K71      +$M71      +$O71</f>
        <v>0</v>
      </c>
      <c r="R71" s="57">
        <f>IF(($L71      =0),0,((($N71      -$L71      )/$L71      )*100))</f>
        <v>-16.924476797088261</v>
      </c>
      <c r="S71" s="58">
        <f>IF(($M71      =0),0,((($O71      -$M71      )/$M71      )*100))</f>
        <v>0</v>
      </c>
      <c r="T71" s="57">
        <f>IF(($E69      =0),0,(($P69      /$E69      )*100))</f>
        <v>97.53440521397215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79585000</v>
      </c>
      <c r="C72" s="104">
        <f>SUM(C69:C70)</f>
        <v>-5323000</v>
      </c>
      <c r="D72" s="104"/>
      <c r="E72" s="104">
        <f>$B72      +$C72      +$D72</f>
        <v>74262000</v>
      </c>
      <c r="F72" s="105">
        <f t="shared" ref="F72:O72" si="45">SUM(F69:F70)</f>
        <v>74262000</v>
      </c>
      <c r="G72" s="106">
        <f t="shared" si="45"/>
        <v>74262000</v>
      </c>
      <c r="H72" s="105">
        <f t="shared" si="45"/>
        <v>9858000</v>
      </c>
      <c r="I72" s="106">
        <f t="shared" si="45"/>
        <v>0</v>
      </c>
      <c r="J72" s="105">
        <f t="shared" si="45"/>
        <v>38429000</v>
      </c>
      <c r="K72" s="106">
        <f t="shared" si="45"/>
        <v>0</v>
      </c>
      <c r="L72" s="105">
        <f t="shared" si="45"/>
        <v>13188000</v>
      </c>
      <c r="M72" s="106">
        <f t="shared" si="45"/>
        <v>0</v>
      </c>
      <c r="N72" s="105">
        <f t="shared" si="45"/>
        <v>10956000</v>
      </c>
      <c r="O72" s="106">
        <f t="shared" si="45"/>
        <v>0</v>
      </c>
      <c r="P72" s="105">
        <f>$H72      +$J72      +$L72      +$N72</f>
        <v>72431000</v>
      </c>
      <c r="Q72" s="106">
        <f>$I72      +$K72      +$M72      +$O72</f>
        <v>0</v>
      </c>
      <c r="R72" s="61">
        <f>IF(($L72      =0),0,((($N72      -$L72      )/$L72      )*100))</f>
        <v>-16.924476797088261</v>
      </c>
      <c r="S72" s="62">
        <f>IF(($M72      =0),0,((($O72      -$M72      )/$M72      )*100))</f>
        <v>0</v>
      </c>
      <c r="T72" s="61">
        <f>IF(($E69      =0),0,(($P69      /$E69      )*100))</f>
        <v>97.53440521397215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187439000</v>
      </c>
      <c r="C73" s="104">
        <f>SUM(C9:C14,C17:C23,C26:C29,C32,C35:C39,C42:C52,C55:C58,C61:C65,C69:C70)</f>
        <v>-14624000</v>
      </c>
      <c r="D73" s="104"/>
      <c r="E73" s="104">
        <f>$B73      +$C73      +$D73</f>
        <v>172815000</v>
      </c>
      <c r="F73" s="105">
        <f t="shared" ref="F73:O73" si="46">SUM(F9:F14,F17:F23,F26:F29,F32,F35:F39,F42:F52,F55:F58,F61:F65,F69:F70)</f>
        <v>172815000</v>
      </c>
      <c r="G73" s="106">
        <f t="shared" si="46"/>
        <v>127487000</v>
      </c>
      <c r="H73" s="105">
        <f t="shared" si="46"/>
        <v>12341000</v>
      </c>
      <c r="I73" s="106">
        <f t="shared" si="46"/>
        <v>0</v>
      </c>
      <c r="J73" s="105">
        <f t="shared" si="46"/>
        <v>47608000</v>
      </c>
      <c r="K73" s="106">
        <f t="shared" si="46"/>
        <v>0</v>
      </c>
      <c r="L73" s="105">
        <f t="shared" si="46"/>
        <v>33842000</v>
      </c>
      <c r="M73" s="106">
        <f t="shared" si="46"/>
        <v>0</v>
      </c>
      <c r="N73" s="105">
        <f t="shared" si="46"/>
        <v>19749000</v>
      </c>
      <c r="O73" s="106">
        <f t="shared" si="46"/>
        <v>0</v>
      </c>
      <c r="P73" s="105">
        <f>$H73      +$J73      +$L73      +$N73</f>
        <v>113540000</v>
      </c>
      <c r="Q73" s="106">
        <f>$I73      +$K73      +$M73      +$O73</f>
        <v>0</v>
      </c>
      <c r="R73" s="61">
        <f>IF(($L73      =0),0,((($N73      -$L73      )/$L73      )*100))</f>
        <v>-41.643519886531529</v>
      </c>
      <c r="S73" s="62">
        <f>IF(($M73      =0),0,((($O73      -$M73      )/$M73      )*100))</f>
        <v>0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89.06006102583008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0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py2/GpbZW7XE8aeJLKa6J2nUK+L2qmIJRYPDjymfqu3BEInDjVu+OvPfhmvy9b2LDEhyBTN33UOr+C7bXieMQ==" saltValue="gzzDZeT73b+XRqHcPcq7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222000</v>
      </c>
      <c r="I10" s="94">
        <v>222254</v>
      </c>
      <c r="J10" s="93">
        <v>414000</v>
      </c>
      <c r="K10" s="94">
        <v>355271</v>
      </c>
      <c r="L10" s="93">
        <v>213000</v>
      </c>
      <c r="M10" s="94">
        <v>264902</v>
      </c>
      <c r="N10" s="93">
        <v>595000</v>
      </c>
      <c r="O10" s="94">
        <v>599047</v>
      </c>
      <c r="P10" s="93">
        <f t="shared" ref="P10:P15" si="1">$H10      +$J10      +$L10      +$N10</f>
        <v>1444000</v>
      </c>
      <c r="Q10" s="94">
        <f t="shared" ref="Q10:Q15" si="2">$I10      +$K10      +$M10      +$O10</f>
        <v>1441474</v>
      </c>
      <c r="R10" s="48">
        <f t="shared" ref="R10:R15" si="3">IF(($L10      =0),0,((($N10      -$L10      )/$L10      )*100))</f>
        <v>179.34272300469482</v>
      </c>
      <c r="S10" s="49">
        <f t="shared" ref="S10:S15" si="4">IF(($M10      =0),0,((($O10      -$M10      )/$M10      )*100))</f>
        <v>126.13910049754249</v>
      </c>
      <c r="T10" s="48">
        <f t="shared" ref="T10:T14" si="5">IF(($E10      =0),0,(($P10      /$E10      )*100))</f>
        <v>93.161290322580641</v>
      </c>
      <c r="U10" s="50">
        <f t="shared" ref="U10:U14" si="6">IF(($E10      =0),0,(($Q10      /$E10      )*100))</f>
        <v>92.998322580645166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10000000</v>
      </c>
      <c r="H13" s="93"/>
      <c r="I13" s="94"/>
      <c r="J13" s="93"/>
      <c r="K13" s="94"/>
      <c r="L13" s="93"/>
      <c r="M13" s="94"/>
      <c r="N13" s="93">
        <v>2216000</v>
      </c>
      <c r="O13" s="94">
        <v>2668576</v>
      </c>
      <c r="P13" s="93">
        <f t="shared" si="1"/>
        <v>2216000</v>
      </c>
      <c r="Q13" s="94">
        <f t="shared" si="2"/>
        <v>2668576</v>
      </c>
      <c r="R13" s="48">
        <f t="shared" si="3"/>
        <v>0</v>
      </c>
      <c r="S13" s="49">
        <f t="shared" si="4"/>
        <v>0</v>
      </c>
      <c r="T13" s="48">
        <f t="shared" si="5"/>
        <v>22.16</v>
      </c>
      <c r="U13" s="50">
        <f t="shared" si="6"/>
        <v>26.685759999999998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11550000</v>
      </c>
      <c r="C15" s="95">
        <f>SUM(C9:C14)</f>
        <v>0</v>
      </c>
      <c r="D15" s="95"/>
      <c r="E15" s="95">
        <f t="shared" si="0"/>
        <v>11550000</v>
      </c>
      <c r="F15" s="96">
        <f t="shared" ref="F15:O15" si="7">SUM(F9:F14)</f>
        <v>11550000</v>
      </c>
      <c r="G15" s="97">
        <f t="shared" si="7"/>
        <v>11550000</v>
      </c>
      <c r="H15" s="96">
        <f t="shared" si="7"/>
        <v>222000</v>
      </c>
      <c r="I15" s="97">
        <f t="shared" si="7"/>
        <v>222254</v>
      </c>
      <c r="J15" s="96">
        <f t="shared" si="7"/>
        <v>414000</v>
      </c>
      <c r="K15" s="97">
        <f t="shared" si="7"/>
        <v>355271</v>
      </c>
      <c r="L15" s="96">
        <f t="shared" si="7"/>
        <v>213000</v>
      </c>
      <c r="M15" s="97">
        <f t="shared" si="7"/>
        <v>264902</v>
      </c>
      <c r="N15" s="96">
        <f t="shared" si="7"/>
        <v>2811000</v>
      </c>
      <c r="O15" s="97">
        <f t="shared" si="7"/>
        <v>3267623</v>
      </c>
      <c r="P15" s="96">
        <f t="shared" si="1"/>
        <v>3660000</v>
      </c>
      <c r="Q15" s="97">
        <f t="shared" si="2"/>
        <v>4110050</v>
      </c>
      <c r="R15" s="52">
        <f t="shared" si="3"/>
        <v>1219.7183098591549</v>
      </c>
      <c r="S15" s="53">
        <f t="shared" si="4"/>
        <v>1133.5214532166613</v>
      </c>
      <c r="T15" s="52">
        <f>IF((SUM($E9:$E13))=0,0,(P15/(SUM($E9:$E13))*100))</f>
        <v>31.688311688311689</v>
      </c>
      <c r="U15" s="54">
        <f>IF((SUM($E9:$E13))=0,0,(Q15/(SUM($E9:$E13))*100))</f>
        <v>35.584848484848486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58616000</v>
      </c>
      <c r="C17" s="92"/>
      <c r="D17" s="92"/>
      <c r="E17" s="92">
        <f t="shared" ref="E17:E24" si="8">$B17      +$C17      +$D17</f>
        <v>58616000</v>
      </c>
      <c r="F17" s="93">
        <v>58616000</v>
      </c>
      <c r="G17" s="94">
        <v>58616000</v>
      </c>
      <c r="H17" s="93">
        <v>4263000</v>
      </c>
      <c r="I17" s="94">
        <v>4263554</v>
      </c>
      <c r="J17" s="93">
        <v>27033000</v>
      </c>
      <c r="K17" s="94">
        <v>26357391</v>
      </c>
      <c r="L17" s="93">
        <v>13488000</v>
      </c>
      <c r="M17" s="94">
        <v>12117436</v>
      </c>
      <c r="N17" s="93">
        <v>13831000</v>
      </c>
      <c r="O17" s="94">
        <v>15802407</v>
      </c>
      <c r="P17" s="93">
        <f t="shared" ref="P17:P24" si="9">$H17      +$J17      +$L17      +$N17</f>
        <v>58615000</v>
      </c>
      <c r="Q17" s="94">
        <f t="shared" ref="Q17:Q24" si="10">$I17      +$K17      +$M17      +$O17</f>
        <v>58540788</v>
      </c>
      <c r="R17" s="48">
        <f t="shared" ref="R17:R24" si="11">IF(($L17      =0),0,((($N17      -$L17      )/$L17      )*100))</f>
        <v>2.5430011862396205</v>
      </c>
      <c r="S17" s="49">
        <f t="shared" ref="S17:S24" si="12">IF(($M17      =0),0,((($O17      -$M17      )/$M17      )*100))</f>
        <v>30.410484528245085</v>
      </c>
      <c r="T17" s="48">
        <f t="shared" ref="T17:T23" si="13">IF(($E17      =0),0,(($P17      /$E17      )*100))</f>
        <v>99.99829398116556</v>
      </c>
      <c r="U17" s="50">
        <f t="shared" ref="U17:U23" si="14">IF(($E17      =0),0,(($Q17      /$E17      )*100))</f>
        <v>99.87168691142351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435000</v>
      </c>
      <c r="D20" s="92"/>
      <c r="E20" s="92">
        <f t="shared" si="8"/>
        <v>435000</v>
      </c>
      <c r="F20" s="93">
        <v>435000</v>
      </c>
      <c r="G20" s="94">
        <v>435000</v>
      </c>
      <c r="H20" s="93"/>
      <c r="I20" s="94"/>
      <c r="J20" s="93"/>
      <c r="K20" s="94"/>
      <c r="L20" s="93"/>
      <c r="M20" s="94"/>
      <c r="N20" s="93">
        <v>184000</v>
      </c>
      <c r="O20" s="94"/>
      <c r="P20" s="93">
        <f t="shared" si="9"/>
        <v>184000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42.298850574712645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58616000</v>
      </c>
      <c r="C24" s="95">
        <f>SUM(C17:C23)</f>
        <v>435000</v>
      </c>
      <c r="D24" s="95"/>
      <c r="E24" s="95">
        <f t="shared" si="8"/>
        <v>59051000</v>
      </c>
      <c r="F24" s="96">
        <f t="shared" ref="F24:O24" si="15">SUM(F17:F23)</f>
        <v>59051000</v>
      </c>
      <c r="G24" s="97">
        <f t="shared" si="15"/>
        <v>59051000</v>
      </c>
      <c r="H24" s="96">
        <f t="shared" si="15"/>
        <v>4263000</v>
      </c>
      <c r="I24" s="97">
        <f t="shared" si="15"/>
        <v>4263554</v>
      </c>
      <c r="J24" s="96">
        <f t="shared" si="15"/>
        <v>27033000</v>
      </c>
      <c r="K24" s="97">
        <f t="shared" si="15"/>
        <v>26357391</v>
      </c>
      <c r="L24" s="96">
        <f t="shared" si="15"/>
        <v>13488000</v>
      </c>
      <c r="M24" s="97">
        <f t="shared" si="15"/>
        <v>12117436</v>
      </c>
      <c r="N24" s="96">
        <f t="shared" si="15"/>
        <v>14015000</v>
      </c>
      <c r="O24" s="97">
        <f t="shared" si="15"/>
        <v>15802407</v>
      </c>
      <c r="P24" s="96">
        <f t="shared" si="9"/>
        <v>58799000</v>
      </c>
      <c r="Q24" s="97">
        <f t="shared" si="10"/>
        <v>58540788</v>
      </c>
      <c r="R24" s="52">
        <f t="shared" si="11"/>
        <v>3.90717674970344</v>
      </c>
      <c r="S24" s="53">
        <f t="shared" si="12"/>
        <v>30.410484528245085</v>
      </c>
      <c r="T24" s="52">
        <f>IF(($E24-$E19-$E23)   =0,0,($P24   /($E24-$E19-$E23)   )*100)</f>
        <v>99.573250241316828</v>
      </c>
      <c r="U24" s="54">
        <f>IF(($E24-$E19-$E23)   =0,0,($Q24   /($E24-$E19-$E23)   )*100)</f>
        <v>99.135980762391824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4363000</v>
      </c>
      <c r="C32" s="92"/>
      <c r="D32" s="92"/>
      <c r="E32" s="92">
        <f>$B32      +$C32      +$D32</f>
        <v>4363000</v>
      </c>
      <c r="F32" s="93">
        <v>4363000</v>
      </c>
      <c r="G32" s="94">
        <v>4363000</v>
      </c>
      <c r="H32" s="93">
        <v>1309000</v>
      </c>
      <c r="I32" s="94">
        <v>1309370</v>
      </c>
      <c r="J32" s="93">
        <v>1745000</v>
      </c>
      <c r="K32" s="94"/>
      <c r="L32" s="93">
        <v>1023000</v>
      </c>
      <c r="M32" s="94">
        <v>1989760</v>
      </c>
      <c r="N32" s="93"/>
      <c r="O32" s="94">
        <v>1063870</v>
      </c>
      <c r="P32" s="93">
        <f>$H32      +$J32      +$L32      +$N32</f>
        <v>4077000</v>
      </c>
      <c r="Q32" s="94">
        <f>$I32      +$K32      +$M32      +$O32</f>
        <v>4363000</v>
      </c>
      <c r="R32" s="48">
        <f>IF(($L32      =0),0,((($N32      -$L32      )/$L32      )*100))</f>
        <v>-100</v>
      </c>
      <c r="S32" s="49">
        <f>IF(($M32      =0),0,((($O32      -$M32      )/$M32      )*100))</f>
        <v>-46.532747668060473</v>
      </c>
      <c r="T32" s="48">
        <f>IF(($E32      =0),0,(($P32      /$E32      )*100))</f>
        <v>93.444877377950945</v>
      </c>
      <c r="U32" s="50">
        <f>IF(($E32      =0),0,(($Q32      /$E32      )*100))</f>
        <v>100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4363000</v>
      </c>
      <c r="C33" s="95">
        <f>C32</f>
        <v>0</v>
      </c>
      <c r="D33" s="95"/>
      <c r="E33" s="95">
        <f>$B33      +$C33      +$D33</f>
        <v>4363000</v>
      </c>
      <c r="F33" s="96">
        <f t="shared" ref="F33:O33" si="17">F32</f>
        <v>4363000</v>
      </c>
      <c r="G33" s="97">
        <f t="shared" si="17"/>
        <v>4363000</v>
      </c>
      <c r="H33" s="96">
        <f t="shared" si="17"/>
        <v>1309000</v>
      </c>
      <c r="I33" s="97">
        <f t="shared" si="17"/>
        <v>1309370</v>
      </c>
      <c r="J33" s="96">
        <f t="shared" si="17"/>
        <v>1745000</v>
      </c>
      <c r="K33" s="97">
        <f t="shared" si="17"/>
        <v>0</v>
      </c>
      <c r="L33" s="96">
        <f t="shared" si="17"/>
        <v>1023000</v>
      </c>
      <c r="M33" s="97">
        <f t="shared" si="17"/>
        <v>1989760</v>
      </c>
      <c r="N33" s="96">
        <f t="shared" si="17"/>
        <v>0</v>
      </c>
      <c r="O33" s="97">
        <f t="shared" si="17"/>
        <v>1063870</v>
      </c>
      <c r="P33" s="96">
        <f>$H33      +$J33      +$L33      +$N33</f>
        <v>4077000</v>
      </c>
      <c r="Q33" s="97">
        <f>$I33      +$K33      +$M33      +$O33</f>
        <v>4363000</v>
      </c>
      <c r="R33" s="52">
        <f>IF(($L33      =0),0,((($N33      -$L33      )/$L33      )*100))</f>
        <v>-100</v>
      </c>
      <c r="S33" s="53">
        <f>IF(($M33      =0),0,((($O33      -$M33      )/$M33      )*100))</f>
        <v>-46.532747668060473</v>
      </c>
      <c r="T33" s="52">
        <f>IF($E33   =0,0,($P33   /$E33   )*100)</f>
        <v>93.444877377950945</v>
      </c>
      <c r="U33" s="54">
        <f>IF($E33   =0,0,($Q33   /$E33   )*100)</f>
        <v>100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/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>
        <v>409000</v>
      </c>
      <c r="I35" s="94">
        <v>409039</v>
      </c>
      <c r="J35" s="93">
        <v>4789000</v>
      </c>
      <c r="K35" s="94">
        <v>4380417</v>
      </c>
      <c r="L35" s="93">
        <v>1010000</v>
      </c>
      <c r="M35" s="94">
        <v>1418381</v>
      </c>
      <c r="N35" s="93">
        <v>3792000</v>
      </c>
      <c r="O35" s="94">
        <v>3792162</v>
      </c>
      <c r="P35" s="93">
        <f t="shared" ref="P35:P40" si="19">$H35      +$J35      +$L35      +$N35</f>
        <v>10000000</v>
      </c>
      <c r="Q35" s="94">
        <f t="shared" ref="Q35:Q40" si="20">$I35      +$K35      +$M35      +$O35</f>
        <v>9999999</v>
      </c>
      <c r="R35" s="48">
        <f t="shared" ref="R35:R40" si="21">IF(($L35      =0),0,((($N35      -$L35      )/$L35      )*100))</f>
        <v>275.44554455445541</v>
      </c>
      <c r="S35" s="49">
        <f t="shared" ref="S35:S40" si="22">IF(($M35      =0),0,((($O35      -$M35      )/$M35      )*100))</f>
        <v>167.35848830462336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99.999990000000011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10000000</v>
      </c>
      <c r="H40" s="96">
        <f t="shared" si="25"/>
        <v>409000</v>
      </c>
      <c r="I40" s="97">
        <f t="shared" si="25"/>
        <v>409039</v>
      </c>
      <c r="J40" s="96">
        <f t="shared" si="25"/>
        <v>4789000</v>
      </c>
      <c r="K40" s="97">
        <f t="shared" si="25"/>
        <v>4380417</v>
      </c>
      <c r="L40" s="96">
        <f t="shared" si="25"/>
        <v>1010000</v>
      </c>
      <c r="M40" s="97">
        <f t="shared" si="25"/>
        <v>1418381</v>
      </c>
      <c r="N40" s="96">
        <f t="shared" si="25"/>
        <v>3792000</v>
      </c>
      <c r="O40" s="97">
        <f t="shared" si="25"/>
        <v>3792162</v>
      </c>
      <c r="P40" s="96">
        <f t="shared" si="19"/>
        <v>10000000</v>
      </c>
      <c r="Q40" s="97">
        <f t="shared" si="20"/>
        <v>9999999</v>
      </c>
      <c r="R40" s="52">
        <f t="shared" si="21"/>
        <v>275.44554455445541</v>
      </c>
      <c r="S40" s="53">
        <f t="shared" si="22"/>
        <v>167.35848830462336</v>
      </c>
      <c r="T40" s="52">
        <f>IF((+$E35+$E38) =0,0,(P40   /(+$E35+$E38) )*100)</f>
        <v>100</v>
      </c>
      <c r="U40" s="54">
        <f>IF((+$E35+$E38) =0,0,(Q40   /(+$E35+$E38) )*100)</f>
        <v>99.999990000000011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305310000</v>
      </c>
      <c r="C43" s="92">
        <v>-15000000</v>
      </c>
      <c r="D43" s="92"/>
      <c r="E43" s="92">
        <f t="shared" si="26"/>
        <v>290310000</v>
      </c>
      <c r="F43" s="93">
        <v>290310000</v>
      </c>
      <c r="G43" s="94">
        <v>290310000</v>
      </c>
      <c r="H43" s="93">
        <v>5540000</v>
      </c>
      <c r="I43" s="94">
        <v>5539531</v>
      </c>
      <c r="J43" s="93">
        <v>96898000</v>
      </c>
      <c r="K43" s="94">
        <v>87712695</v>
      </c>
      <c r="L43" s="93">
        <v>37389000</v>
      </c>
      <c r="M43" s="94">
        <v>46574994</v>
      </c>
      <c r="N43" s="93">
        <v>150483000</v>
      </c>
      <c r="O43" s="94">
        <v>151332914</v>
      </c>
      <c r="P43" s="93">
        <f t="shared" si="27"/>
        <v>290310000</v>
      </c>
      <c r="Q43" s="94">
        <f t="shared" si="28"/>
        <v>291160134</v>
      </c>
      <c r="R43" s="48">
        <f t="shared" si="29"/>
        <v>302.47933884297521</v>
      </c>
      <c r="S43" s="49">
        <f t="shared" si="30"/>
        <v>224.92309929229407</v>
      </c>
      <c r="T43" s="48">
        <f t="shared" si="31"/>
        <v>100</v>
      </c>
      <c r="U43" s="50">
        <f t="shared" si="32"/>
        <v>100.29283662292032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16000000</v>
      </c>
      <c r="C51" s="92">
        <v>-2600000</v>
      </c>
      <c r="D51" s="92"/>
      <c r="E51" s="92">
        <f t="shared" si="26"/>
        <v>13400000</v>
      </c>
      <c r="F51" s="93">
        <v>13400000</v>
      </c>
      <c r="G51" s="94">
        <v>13400000</v>
      </c>
      <c r="H51" s="93">
        <v>1405000</v>
      </c>
      <c r="I51" s="94">
        <v>1223590</v>
      </c>
      <c r="J51" s="93">
        <v>4676000</v>
      </c>
      <c r="K51" s="94">
        <v>3062724</v>
      </c>
      <c r="L51" s="93">
        <v>2569000</v>
      </c>
      <c r="M51" s="94">
        <v>3332281</v>
      </c>
      <c r="N51" s="93">
        <v>4750000</v>
      </c>
      <c r="O51" s="94">
        <v>5624945</v>
      </c>
      <c r="P51" s="93">
        <f t="shared" si="27"/>
        <v>13400000</v>
      </c>
      <c r="Q51" s="94">
        <f t="shared" si="28"/>
        <v>13243540</v>
      </c>
      <c r="R51" s="48">
        <f t="shared" si="29"/>
        <v>84.896847022187629</v>
      </c>
      <c r="S51" s="49">
        <f t="shared" si="30"/>
        <v>68.801640677962027</v>
      </c>
      <c r="T51" s="48">
        <f t="shared" si="31"/>
        <v>100</v>
      </c>
      <c r="U51" s="50">
        <f t="shared" si="32"/>
        <v>98.832388059701486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321310000</v>
      </c>
      <c r="C53" s="95">
        <f>SUM(C42:C52)</f>
        <v>-17600000</v>
      </c>
      <c r="D53" s="95"/>
      <c r="E53" s="95">
        <f t="shared" si="26"/>
        <v>303710000</v>
      </c>
      <c r="F53" s="96">
        <f t="shared" ref="F53:O53" si="33">SUM(F42:F52)</f>
        <v>303710000</v>
      </c>
      <c r="G53" s="97">
        <f t="shared" si="33"/>
        <v>303710000</v>
      </c>
      <c r="H53" s="96">
        <f t="shared" si="33"/>
        <v>6945000</v>
      </c>
      <c r="I53" s="97">
        <f t="shared" si="33"/>
        <v>6763121</v>
      </c>
      <c r="J53" s="96">
        <f t="shared" si="33"/>
        <v>101574000</v>
      </c>
      <c r="K53" s="97">
        <f t="shared" si="33"/>
        <v>90775419</v>
      </c>
      <c r="L53" s="96">
        <f t="shared" si="33"/>
        <v>39958000</v>
      </c>
      <c r="M53" s="97">
        <f t="shared" si="33"/>
        <v>49907275</v>
      </c>
      <c r="N53" s="96">
        <f t="shared" si="33"/>
        <v>155233000</v>
      </c>
      <c r="O53" s="97">
        <f t="shared" si="33"/>
        <v>156957859</v>
      </c>
      <c r="P53" s="96">
        <f t="shared" si="27"/>
        <v>303710000</v>
      </c>
      <c r="Q53" s="97">
        <f t="shared" si="28"/>
        <v>304403674</v>
      </c>
      <c r="R53" s="52">
        <f t="shared" si="29"/>
        <v>288.49041493568251</v>
      </c>
      <c r="S53" s="53">
        <f t="shared" si="30"/>
        <v>214.49895631448524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100.22840011853414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405839000</v>
      </c>
      <c r="C67" s="104">
        <f>SUM(C9:C14,C17:C23,C26:C29,C32,C35:C39,C42:C52,C55:C58,C61:C65)</f>
        <v>-17165000</v>
      </c>
      <c r="D67" s="104"/>
      <c r="E67" s="104">
        <f t="shared" si="35"/>
        <v>388674000</v>
      </c>
      <c r="F67" s="105">
        <f t="shared" ref="F67:O67" si="43">SUM(F9:F14,F17:F23,F26:F29,F32,F35:F39,F42:F52,F55:F58,F61:F65)</f>
        <v>388674000</v>
      </c>
      <c r="G67" s="106">
        <f t="shared" si="43"/>
        <v>388674000</v>
      </c>
      <c r="H67" s="105">
        <f t="shared" si="43"/>
        <v>13148000</v>
      </c>
      <c r="I67" s="106">
        <f t="shared" si="43"/>
        <v>12967338</v>
      </c>
      <c r="J67" s="105">
        <f t="shared" si="43"/>
        <v>135555000</v>
      </c>
      <c r="K67" s="106">
        <f t="shared" si="43"/>
        <v>121868498</v>
      </c>
      <c r="L67" s="105">
        <f t="shared" si="43"/>
        <v>55692000</v>
      </c>
      <c r="M67" s="106">
        <f t="shared" si="43"/>
        <v>65697754</v>
      </c>
      <c r="N67" s="105">
        <f t="shared" si="43"/>
        <v>175851000</v>
      </c>
      <c r="O67" s="106">
        <f t="shared" si="43"/>
        <v>180883921</v>
      </c>
      <c r="P67" s="105">
        <f t="shared" si="36"/>
        <v>380246000</v>
      </c>
      <c r="Q67" s="106">
        <f t="shared" si="37"/>
        <v>381417511</v>
      </c>
      <c r="R67" s="61">
        <f t="shared" si="38"/>
        <v>215.75630252100839</v>
      </c>
      <c r="S67" s="62">
        <f t="shared" si="39"/>
        <v>175.32740464765354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97.831601805111731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98.133014042616693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405839000</v>
      </c>
      <c r="C73" s="104">
        <f>SUM(C9:C14,C17:C23,C26:C29,C32,C35:C39,C42:C52,C55:C58,C61:C65,C69:C70)</f>
        <v>-17165000</v>
      </c>
      <c r="D73" s="104"/>
      <c r="E73" s="104">
        <f>$B73      +$C73      +$D73</f>
        <v>388674000</v>
      </c>
      <c r="F73" s="105">
        <f t="shared" ref="F73:O73" si="46">SUM(F9:F14,F17:F23,F26:F29,F32,F35:F39,F42:F52,F55:F58,F61:F65,F69:F70)</f>
        <v>388674000</v>
      </c>
      <c r="G73" s="106">
        <f t="shared" si="46"/>
        <v>388674000</v>
      </c>
      <c r="H73" s="105">
        <f t="shared" si="46"/>
        <v>13148000</v>
      </c>
      <c r="I73" s="106">
        <f t="shared" si="46"/>
        <v>12967338</v>
      </c>
      <c r="J73" s="105">
        <f t="shared" si="46"/>
        <v>135555000</v>
      </c>
      <c r="K73" s="106">
        <f t="shared" si="46"/>
        <v>121868498</v>
      </c>
      <c r="L73" s="105">
        <f t="shared" si="46"/>
        <v>55692000</v>
      </c>
      <c r="M73" s="106">
        <f t="shared" si="46"/>
        <v>65697754</v>
      </c>
      <c r="N73" s="105">
        <f t="shared" si="46"/>
        <v>175851000</v>
      </c>
      <c r="O73" s="106">
        <f t="shared" si="46"/>
        <v>180883921</v>
      </c>
      <c r="P73" s="105">
        <f>$H73      +$J73      +$L73      +$N73</f>
        <v>380246000</v>
      </c>
      <c r="Q73" s="106">
        <f>$I73      +$K73      +$M73      +$O73</f>
        <v>381417511</v>
      </c>
      <c r="R73" s="61">
        <f>IF(($L73      =0),0,((($N73      -$L73      )/$L73      )*100))</f>
        <v>215.75630252100839</v>
      </c>
      <c r="S73" s="62">
        <f>IF(($M73      =0),0,((($O73      -$M73      )/$M73      )*100))</f>
        <v>175.32740464765354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97.831601805111731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98.133014042616693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e+1wWTJpyJMeNn+ZqUtJ49oQIlb8OkMCTKqQJMBsPE74TI3HqhwzpSw8r1umxEp5NnDQzdqBO/JN0zMjW6qicQ==" saltValue="bga5fBsvztJSA1GzCElZ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/>
      <c r="I10" s="94"/>
      <c r="J10" s="93"/>
      <c r="K10" s="94">
        <v>85374</v>
      </c>
      <c r="L10" s="93">
        <v>312000</v>
      </c>
      <c r="M10" s="94">
        <v>227664</v>
      </c>
      <c r="N10" s="93">
        <v>215000</v>
      </c>
      <c r="O10" s="94">
        <v>142876</v>
      </c>
      <c r="P10" s="93">
        <f t="shared" ref="P10:P15" si="1">$H10      +$J10      +$L10      +$N10</f>
        <v>527000</v>
      </c>
      <c r="Q10" s="94">
        <f t="shared" ref="Q10:Q15" si="2">$I10      +$K10      +$M10      +$O10</f>
        <v>455914</v>
      </c>
      <c r="R10" s="48">
        <f t="shared" ref="R10:R15" si="3">IF(($L10      =0),0,((($N10      -$L10      )/$L10      )*100))</f>
        <v>-31.089743589743591</v>
      </c>
      <c r="S10" s="49">
        <f t="shared" ref="S10:S15" si="4">IF(($M10      =0),0,((($O10      -$M10      )/$M10      )*100))</f>
        <v>-37.24260313444374</v>
      </c>
      <c r="T10" s="48">
        <f t="shared" ref="T10:T14" si="5">IF(($E10      =0),0,(($P10      /$E10      )*100))</f>
        <v>34</v>
      </c>
      <c r="U10" s="50">
        <f t="shared" ref="U10:U14" si="6">IF(($E10      =0),0,(($Q10      /$E10      )*100))</f>
        <v>29.413806451612899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85374</v>
      </c>
      <c r="L15" s="96">
        <f t="shared" si="7"/>
        <v>312000</v>
      </c>
      <c r="M15" s="97">
        <f t="shared" si="7"/>
        <v>227664</v>
      </c>
      <c r="N15" s="96">
        <f t="shared" si="7"/>
        <v>215000</v>
      </c>
      <c r="O15" s="97">
        <f t="shared" si="7"/>
        <v>142876</v>
      </c>
      <c r="P15" s="96">
        <f t="shared" si="1"/>
        <v>527000</v>
      </c>
      <c r="Q15" s="97">
        <f t="shared" si="2"/>
        <v>455914</v>
      </c>
      <c r="R15" s="52">
        <f t="shared" si="3"/>
        <v>-31.089743589743591</v>
      </c>
      <c r="S15" s="53">
        <f t="shared" si="4"/>
        <v>-37.24260313444374</v>
      </c>
      <c r="T15" s="52">
        <f>IF((SUM($E9:$E13))=0,0,(P15/(SUM($E9:$E13))*100))</f>
        <v>34</v>
      </c>
      <c r="U15" s="54">
        <f>IF((SUM($E9:$E13))=0,0,(Q15/(SUM($E9:$E13))*100))</f>
        <v>29.413806451612899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59410000</v>
      </c>
      <c r="C17" s="92"/>
      <c r="D17" s="92"/>
      <c r="E17" s="92">
        <f t="shared" ref="E17:E24" si="8">$B17      +$C17      +$D17</f>
        <v>59410000</v>
      </c>
      <c r="F17" s="93">
        <v>59410000</v>
      </c>
      <c r="G17" s="94">
        <v>59410000</v>
      </c>
      <c r="H17" s="93">
        <v>8403000</v>
      </c>
      <c r="I17" s="94">
        <v>8403144</v>
      </c>
      <c r="J17" s="93">
        <v>19247000</v>
      </c>
      <c r="K17" s="94">
        <v>19247126</v>
      </c>
      <c r="L17" s="93">
        <v>4529000</v>
      </c>
      <c r="M17" s="94">
        <v>4529226</v>
      </c>
      <c r="N17" s="93">
        <v>21643000</v>
      </c>
      <c r="O17" s="94">
        <v>21643499</v>
      </c>
      <c r="P17" s="93">
        <f t="shared" ref="P17:P24" si="9">$H17      +$J17      +$L17      +$N17</f>
        <v>53822000</v>
      </c>
      <c r="Q17" s="94">
        <f t="shared" ref="Q17:Q24" si="10">$I17      +$K17      +$M17      +$O17</f>
        <v>53822995</v>
      </c>
      <c r="R17" s="48">
        <f t="shared" ref="R17:R24" si="11">IF(($L17      =0),0,((($N17      -$L17      )/$L17      )*100))</f>
        <v>377.87591079708545</v>
      </c>
      <c r="S17" s="49">
        <f t="shared" ref="S17:S24" si="12">IF(($M17      =0),0,((($O17      -$M17      )/$M17      )*100))</f>
        <v>377.86308300800181</v>
      </c>
      <c r="T17" s="48">
        <f t="shared" ref="T17:T23" si="13">IF(($E17      =0),0,(($P17      /$E17      )*100))</f>
        <v>90.594176064635576</v>
      </c>
      <c r="U17" s="50">
        <f t="shared" ref="U17:U23" si="14">IF(($E17      =0),0,(($Q17      /$E17      )*100))</f>
        <v>90.595850866857432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>
        <v>30132000</v>
      </c>
      <c r="D20" s="92"/>
      <c r="E20" s="92">
        <f t="shared" si="8"/>
        <v>30132000</v>
      </c>
      <c r="F20" s="93">
        <v>30132000</v>
      </c>
      <c r="G20" s="94">
        <v>30132000</v>
      </c>
      <c r="H20" s="93"/>
      <c r="I20" s="94"/>
      <c r="J20" s="93"/>
      <c r="K20" s="94"/>
      <c r="L20" s="93">
        <v>998000</v>
      </c>
      <c r="M20" s="94"/>
      <c r="N20" s="93">
        <v>2918000</v>
      </c>
      <c r="O20" s="94"/>
      <c r="P20" s="93">
        <f t="shared" si="9"/>
        <v>3916000</v>
      </c>
      <c r="Q20" s="94">
        <f t="shared" si="10"/>
        <v>0</v>
      </c>
      <c r="R20" s="48">
        <f t="shared" si="11"/>
        <v>192.38476953907815</v>
      </c>
      <c r="S20" s="49">
        <f t="shared" si="12"/>
        <v>0</v>
      </c>
      <c r="T20" s="48">
        <f t="shared" si="13"/>
        <v>12.996150272135933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59410000</v>
      </c>
      <c r="C24" s="95">
        <f>SUM(C17:C23)</f>
        <v>30132000</v>
      </c>
      <c r="D24" s="95"/>
      <c r="E24" s="95">
        <f t="shared" si="8"/>
        <v>89542000</v>
      </c>
      <c r="F24" s="96">
        <f t="shared" ref="F24:O24" si="15">SUM(F17:F23)</f>
        <v>89542000</v>
      </c>
      <c r="G24" s="97">
        <f t="shared" si="15"/>
        <v>89542000</v>
      </c>
      <c r="H24" s="96">
        <f t="shared" si="15"/>
        <v>8403000</v>
      </c>
      <c r="I24" s="97">
        <f t="shared" si="15"/>
        <v>8403144</v>
      </c>
      <c r="J24" s="96">
        <f t="shared" si="15"/>
        <v>19247000</v>
      </c>
      <c r="K24" s="97">
        <f t="shared" si="15"/>
        <v>19247126</v>
      </c>
      <c r="L24" s="96">
        <f t="shared" si="15"/>
        <v>5527000</v>
      </c>
      <c r="M24" s="97">
        <f t="shared" si="15"/>
        <v>4529226</v>
      </c>
      <c r="N24" s="96">
        <f t="shared" si="15"/>
        <v>24561000</v>
      </c>
      <c r="O24" s="97">
        <f t="shared" si="15"/>
        <v>21643499</v>
      </c>
      <c r="P24" s="96">
        <f t="shared" si="9"/>
        <v>57738000</v>
      </c>
      <c r="Q24" s="97">
        <f t="shared" si="10"/>
        <v>53822995</v>
      </c>
      <c r="R24" s="52">
        <f t="shared" si="11"/>
        <v>344.38212411796638</v>
      </c>
      <c r="S24" s="53">
        <f t="shared" si="12"/>
        <v>377.86308300800181</v>
      </c>
      <c r="T24" s="52">
        <f>IF(($E24-$E19-$E23)   =0,0,($P24   /($E24-$E19-$E23)   )*100)</f>
        <v>64.481472381675644</v>
      </c>
      <c r="U24" s="54">
        <f>IF(($E24-$E19-$E23)   =0,0,($Q24   /($E24-$E19-$E23)   )*100)</f>
        <v>60.109216903799336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4786000</v>
      </c>
      <c r="C32" s="92">
        <v>-267000</v>
      </c>
      <c r="D32" s="92"/>
      <c r="E32" s="92">
        <f>$B32      +$C32      +$D32</f>
        <v>4519000</v>
      </c>
      <c r="F32" s="93">
        <v>4519000</v>
      </c>
      <c r="G32" s="94">
        <v>4519000</v>
      </c>
      <c r="H32" s="93">
        <v>690000</v>
      </c>
      <c r="I32" s="94"/>
      <c r="J32" s="93">
        <v>694000</v>
      </c>
      <c r="K32" s="94">
        <v>608943</v>
      </c>
      <c r="L32" s="93">
        <v>815000</v>
      </c>
      <c r="M32" s="94">
        <v>1703435</v>
      </c>
      <c r="N32" s="93">
        <v>689000</v>
      </c>
      <c r="O32" s="94">
        <v>2255323</v>
      </c>
      <c r="P32" s="93">
        <f>$H32      +$J32      +$L32      +$N32</f>
        <v>2888000</v>
      </c>
      <c r="Q32" s="94">
        <f>$I32      +$K32      +$M32      +$O32</f>
        <v>4567701</v>
      </c>
      <c r="R32" s="48">
        <f>IF(($L32      =0),0,((($N32      -$L32      )/$L32      )*100))</f>
        <v>-15.460122699386503</v>
      </c>
      <c r="S32" s="49">
        <f>IF(($M32      =0),0,((($O32      -$M32      )/$M32      )*100))</f>
        <v>32.398535899520674</v>
      </c>
      <c r="T32" s="48">
        <f>IF(($E32      =0),0,(($P32      /$E32      )*100))</f>
        <v>63.907944235450323</v>
      </c>
      <c r="U32" s="50">
        <f>IF(($E32      =0),0,(($Q32      /$E32      )*100))</f>
        <v>101.07769418012835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4786000</v>
      </c>
      <c r="C33" s="95">
        <f>C32</f>
        <v>-267000</v>
      </c>
      <c r="D33" s="95"/>
      <c r="E33" s="95">
        <f>$B33      +$C33      +$D33</f>
        <v>4519000</v>
      </c>
      <c r="F33" s="96">
        <f t="shared" ref="F33:O33" si="17">F32</f>
        <v>4519000</v>
      </c>
      <c r="G33" s="97">
        <f t="shared" si="17"/>
        <v>4519000</v>
      </c>
      <c r="H33" s="96">
        <f t="shared" si="17"/>
        <v>690000</v>
      </c>
      <c r="I33" s="97">
        <f t="shared" si="17"/>
        <v>0</v>
      </c>
      <c r="J33" s="96">
        <f t="shared" si="17"/>
        <v>694000</v>
      </c>
      <c r="K33" s="97">
        <f t="shared" si="17"/>
        <v>608943</v>
      </c>
      <c r="L33" s="96">
        <f t="shared" si="17"/>
        <v>815000</v>
      </c>
      <c r="M33" s="97">
        <f t="shared" si="17"/>
        <v>1703435</v>
      </c>
      <c r="N33" s="96">
        <f t="shared" si="17"/>
        <v>689000</v>
      </c>
      <c r="O33" s="97">
        <f t="shared" si="17"/>
        <v>2255323</v>
      </c>
      <c r="P33" s="96">
        <f>$H33      +$J33      +$L33      +$N33</f>
        <v>2888000</v>
      </c>
      <c r="Q33" s="97">
        <f>$I33      +$K33      +$M33      +$O33</f>
        <v>4567701</v>
      </c>
      <c r="R33" s="52">
        <f>IF(($L33      =0),0,((($N33      -$L33      )/$L33      )*100))</f>
        <v>-15.460122699386503</v>
      </c>
      <c r="S33" s="53">
        <f>IF(($M33      =0),0,((($O33      -$M33      )/$M33      )*100))</f>
        <v>32.398535899520674</v>
      </c>
      <c r="T33" s="52">
        <f>IF($E33   =0,0,($P33   /$E33   )*100)</f>
        <v>63.907944235450323</v>
      </c>
      <c r="U33" s="54">
        <f>IF($E33   =0,0,($Q33   /$E33   )*100)</f>
        <v>101.07769418012835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22750000</v>
      </c>
      <c r="C35" s="92">
        <v>-2750000</v>
      </c>
      <c r="D35" s="92"/>
      <c r="E35" s="92">
        <f t="shared" ref="E35:E40" si="18">$B35      +$C35      +$D35</f>
        <v>20000000</v>
      </c>
      <c r="F35" s="93">
        <v>20000000</v>
      </c>
      <c r="G35" s="94">
        <v>20000000</v>
      </c>
      <c r="H35" s="93">
        <v>3668000</v>
      </c>
      <c r="I35" s="94">
        <v>1146895</v>
      </c>
      <c r="J35" s="93"/>
      <c r="K35" s="94">
        <v>6039028</v>
      </c>
      <c r="L35" s="93">
        <v>1349000</v>
      </c>
      <c r="M35" s="94">
        <v>2722620</v>
      </c>
      <c r="N35" s="93">
        <v>14983000</v>
      </c>
      <c r="O35" s="94">
        <v>8518341</v>
      </c>
      <c r="P35" s="93">
        <f t="shared" ref="P35:P40" si="19">$H35      +$J35      +$L35      +$N35</f>
        <v>20000000</v>
      </c>
      <c r="Q35" s="94">
        <f t="shared" ref="Q35:Q40" si="20">$I35      +$K35      +$M35      +$O35</f>
        <v>18426884</v>
      </c>
      <c r="R35" s="48">
        <f t="shared" ref="R35:R40" si="21">IF(($L35      =0),0,((($N35      -$L35      )/$L35      )*100))</f>
        <v>1010.6745737583395</v>
      </c>
      <c r="S35" s="49">
        <f t="shared" ref="S35:S40" si="22">IF(($M35      =0),0,((($O35      -$M35      )/$M35      )*100))</f>
        <v>212.87293122066245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92.134419999999992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123000</v>
      </c>
      <c r="C36" s="92">
        <v>10925000</v>
      </c>
      <c r="D36" s="92"/>
      <c r="E36" s="92">
        <f t="shared" si="18"/>
        <v>11048000</v>
      </c>
      <c r="F36" s="93">
        <v>11048000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22873000</v>
      </c>
      <c r="C40" s="95">
        <f>SUM(C35:C39)</f>
        <v>8175000</v>
      </c>
      <c r="D40" s="95"/>
      <c r="E40" s="95">
        <f t="shared" si="18"/>
        <v>31048000</v>
      </c>
      <c r="F40" s="96">
        <f t="shared" ref="F40:O40" si="25">SUM(F35:F39)</f>
        <v>31048000</v>
      </c>
      <c r="G40" s="97">
        <f t="shared" si="25"/>
        <v>20000000</v>
      </c>
      <c r="H40" s="96">
        <f t="shared" si="25"/>
        <v>3668000</v>
      </c>
      <c r="I40" s="97">
        <f t="shared" si="25"/>
        <v>1146895</v>
      </c>
      <c r="J40" s="96">
        <f t="shared" si="25"/>
        <v>0</v>
      </c>
      <c r="K40" s="97">
        <f t="shared" si="25"/>
        <v>6039028</v>
      </c>
      <c r="L40" s="96">
        <f t="shared" si="25"/>
        <v>1349000</v>
      </c>
      <c r="M40" s="97">
        <f t="shared" si="25"/>
        <v>2722620</v>
      </c>
      <c r="N40" s="96">
        <f t="shared" si="25"/>
        <v>14983000</v>
      </c>
      <c r="O40" s="97">
        <f t="shared" si="25"/>
        <v>8518341</v>
      </c>
      <c r="P40" s="96">
        <f t="shared" si="19"/>
        <v>20000000</v>
      </c>
      <c r="Q40" s="97">
        <f t="shared" si="20"/>
        <v>18426884</v>
      </c>
      <c r="R40" s="52">
        <f t="shared" si="21"/>
        <v>1010.6745737583395</v>
      </c>
      <c r="S40" s="53">
        <f t="shared" si="22"/>
        <v>212.87293122066245</v>
      </c>
      <c r="T40" s="52">
        <f>IF((+$E35+$E38) =0,0,(P40   /(+$E35+$E38) )*100)</f>
        <v>100</v>
      </c>
      <c r="U40" s="54">
        <f>IF((+$E35+$E38) =0,0,(Q40   /(+$E35+$E38) )*100)</f>
        <v>92.134419999999992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88619000</v>
      </c>
      <c r="C67" s="104">
        <f>SUM(C9:C14,C17:C23,C26:C29,C32,C35:C39,C42:C52,C55:C58,C61:C65)</f>
        <v>38040000</v>
      </c>
      <c r="D67" s="104"/>
      <c r="E67" s="104">
        <f t="shared" si="35"/>
        <v>126659000</v>
      </c>
      <c r="F67" s="105">
        <f t="shared" ref="F67:O67" si="43">SUM(F9:F14,F17:F23,F26:F29,F32,F35:F39,F42:F52,F55:F58,F61:F65)</f>
        <v>126659000</v>
      </c>
      <c r="G67" s="106">
        <f t="shared" si="43"/>
        <v>115611000</v>
      </c>
      <c r="H67" s="105">
        <f t="shared" si="43"/>
        <v>12761000</v>
      </c>
      <c r="I67" s="106">
        <f t="shared" si="43"/>
        <v>9550039</v>
      </c>
      <c r="J67" s="105">
        <f t="shared" si="43"/>
        <v>19941000</v>
      </c>
      <c r="K67" s="106">
        <f t="shared" si="43"/>
        <v>25980471</v>
      </c>
      <c r="L67" s="105">
        <f t="shared" si="43"/>
        <v>8003000</v>
      </c>
      <c r="M67" s="106">
        <f t="shared" si="43"/>
        <v>9182945</v>
      </c>
      <c r="N67" s="105">
        <f t="shared" si="43"/>
        <v>40448000</v>
      </c>
      <c r="O67" s="106">
        <f t="shared" si="43"/>
        <v>32560039</v>
      </c>
      <c r="P67" s="105">
        <f t="shared" si="36"/>
        <v>81153000</v>
      </c>
      <c r="Q67" s="106">
        <f t="shared" si="37"/>
        <v>77273494</v>
      </c>
      <c r="R67" s="61">
        <f t="shared" si="38"/>
        <v>405.41047107334754</v>
      </c>
      <c r="S67" s="62">
        <f t="shared" si="39"/>
        <v>254.57077223047725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70.1948776500506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66.839222911314664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88619000</v>
      </c>
      <c r="C73" s="104">
        <f>SUM(C9:C14,C17:C23,C26:C29,C32,C35:C39,C42:C52,C55:C58,C61:C65,C69:C70)</f>
        <v>38040000</v>
      </c>
      <c r="D73" s="104"/>
      <c r="E73" s="104">
        <f>$B73      +$C73      +$D73</f>
        <v>126659000</v>
      </c>
      <c r="F73" s="105">
        <f t="shared" ref="F73:O73" si="46">SUM(F9:F14,F17:F23,F26:F29,F32,F35:F39,F42:F52,F55:F58,F61:F65,F69:F70)</f>
        <v>126659000</v>
      </c>
      <c r="G73" s="106">
        <f t="shared" si="46"/>
        <v>115611000</v>
      </c>
      <c r="H73" s="105">
        <f t="shared" si="46"/>
        <v>12761000</v>
      </c>
      <c r="I73" s="106">
        <f t="shared" si="46"/>
        <v>9550039</v>
      </c>
      <c r="J73" s="105">
        <f t="shared" si="46"/>
        <v>19941000</v>
      </c>
      <c r="K73" s="106">
        <f t="shared" si="46"/>
        <v>25980471</v>
      </c>
      <c r="L73" s="105">
        <f t="shared" si="46"/>
        <v>8003000</v>
      </c>
      <c r="M73" s="106">
        <f t="shared" si="46"/>
        <v>9182945</v>
      </c>
      <c r="N73" s="105">
        <f t="shared" si="46"/>
        <v>40448000</v>
      </c>
      <c r="O73" s="106">
        <f t="shared" si="46"/>
        <v>32560039</v>
      </c>
      <c r="P73" s="105">
        <f>$H73      +$J73      +$L73      +$N73</f>
        <v>81153000</v>
      </c>
      <c r="Q73" s="106">
        <f>$I73      +$K73      +$M73      +$O73</f>
        <v>77273494</v>
      </c>
      <c r="R73" s="61">
        <f>IF(($L73      =0),0,((($N73      -$L73      )/$L73      )*100))</f>
        <v>405.41047107334754</v>
      </c>
      <c r="S73" s="62">
        <f>IF(($M73      =0),0,((($O73      -$M73      )/$M73      )*100))</f>
        <v>254.57077223047725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70.1948776500506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66.839222911314664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nRLT+reL48xmCMul7rBCCbUbeHa5XoSInxJnxkGtU64ZAOTc4l2sYshsRJsV8TKBhXQcgNEIHDcx76kIzQ3CQ==" saltValue="7pJz+INcF+2d/lnNsCZD9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61000</v>
      </c>
      <c r="I10" s="94"/>
      <c r="J10" s="93">
        <v>51000</v>
      </c>
      <c r="K10" s="94">
        <v>15344</v>
      </c>
      <c r="L10" s="93">
        <v>2945000</v>
      </c>
      <c r="M10" s="94">
        <v>3042256</v>
      </c>
      <c r="N10" s="93">
        <v>42000</v>
      </c>
      <c r="O10" s="94">
        <v>42398</v>
      </c>
      <c r="P10" s="93">
        <f t="shared" ref="P10:P15" si="1">$H10      +$J10      +$L10      +$N10</f>
        <v>3099000</v>
      </c>
      <c r="Q10" s="94">
        <f t="shared" ref="Q10:Q15" si="2">$I10      +$K10      +$M10      +$O10</f>
        <v>3099998</v>
      </c>
      <c r="R10" s="48">
        <f t="shared" ref="R10:R15" si="3">IF(($L10      =0),0,((($N10      -$L10      )/$L10      )*100))</f>
        <v>-98.573853989813244</v>
      </c>
      <c r="S10" s="49">
        <f t="shared" ref="S10:S15" si="4">IF(($M10      =0),0,((($O10      -$M10      )/$M10      )*100))</f>
        <v>-98.606363172592964</v>
      </c>
      <c r="T10" s="48">
        <f t="shared" ref="T10:T14" si="5">IF(($E10      =0),0,(($P10      /$E10      )*100))</f>
        <v>99.967741935483872</v>
      </c>
      <c r="U10" s="50">
        <f t="shared" ref="U10:U14" si="6">IF(($E10      =0),0,(($Q10      /$E10      )*100))</f>
        <v>99.999935483870971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3200000</v>
      </c>
      <c r="C15" s="95">
        <f>SUM(C9:C14)</f>
        <v>-100000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61000</v>
      </c>
      <c r="I15" s="97">
        <f t="shared" si="7"/>
        <v>0</v>
      </c>
      <c r="J15" s="96">
        <f t="shared" si="7"/>
        <v>51000</v>
      </c>
      <c r="K15" s="97">
        <f t="shared" si="7"/>
        <v>15344</v>
      </c>
      <c r="L15" s="96">
        <f t="shared" si="7"/>
        <v>2945000</v>
      </c>
      <c r="M15" s="97">
        <f t="shared" si="7"/>
        <v>3042256</v>
      </c>
      <c r="N15" s="96">
        <f t="shared" si="7"/>
        <v>42000</v>
      </c>
      <c r="O15" s="97">
        <f t="shared" si="7"/>
        <v>42398</v>
      </c>
      <c r="P15" s="96">
        <f t="shared" si="1"/>
        <v>3099000</v>
      </c>
      <c r="Q15" s="97">
        <f t="shared" si="2"/>
        <v>3099998</v>
      </c>
      <c r="R15" s="52">
        <f t="shared" si="3"/>
        <v>-98.573853989813244</v>
      </c>
      <c r="S15" s="53">
        <f t="shared" si="4"/>
        <v>-98.606363172592964</v>
      </c>
      <c r="T15" s="52">
        <f>IF((SUM($E9:$E13))=0,0,(P15/(SUM($E9:$E13))*100))</f>
        <v>99.967741935483872</v>
      </c>
      <c r="U15" s="54">
        <f>IF((SUM($E9:$E13))=0,0,(Q15/(SUM($E9:$E13))*100))</f>
        <v>99.999935483870971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3661000</v>
      </c>
      <c r="C32" s="92">
        <v>-887000</v>
      </c>
      <c r="D32" s="92"/>
      <c r="E32" s="92">
        <f>$B32      +$C32      +$D32</f>
        <v>2774000</v>
      </c>
      <c r="F32" s="93">
        <v>2774000</v>
      </c>
      <c r="G32" s="94">
        <v>2774000</v>
      </c>
      <c r="H32" s="93"/>
      <c r="I32" s="94"/>
      <c r="J32" s="93">
        <v>782000</v>
      </c>
      <c r="K32" s="94">
        <v>405416</v>
      </c>
      <c r="L32" s="93"/>
      <c r="M32" s="94">
        <v>3050584</v>
      </c>
      <c r="N32" s="93"/>
      <c r="O32" s="94"/>
      <c r="P32" s="93">
        <f>$H32      +$J32      +$L32      +$N32</f>
        <v>782000</v>
      </c>
      <c r="Q32" s="94">
        <f>$I32      +$K32      +$M32      +$O32</f>
        <v>3456000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28.190338860850755</v>
      </c>
      <c r="U32" s="50">
        <f>IF(($E32      =0),0,(($Q32      /$E32      )*100))</f>
        <v>124.58543619322278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3661000</v>
      </c>
      <c r="C33" s="95">
        <f>C32</f>
        <v>-887000</v>
      </c>
      <c r="D33" s="95"/>
      <c r="E33" s="95">
        <f>$B33      +$C33      +$D33</f>
        <v>2774000</v>
      </c>
      <c r="F33" s="96">
        <f t="shared" ref="F33:O33" si="17">F32</f>
        <v>2774000</v>
      </c>
      <c r="G33" s="97">
        <f t="shared" si="17"/>
        <v>2774000</v>
      </c>
      <c r="H33" s="96">
        <f t="shared" si="17"/>
        <v>0</v>
      </c>
      <c r="I33" s="97">
        <f t="shared" si="17"/>
        <v>0</v>
      </c>
      <c r="J33" s="96">
        <f t="shared" si="17"/>
        <v>782000</v>
      </c>
      <c r="K33" s="97">
        <f t="shared" si="17"/>
        <v>405416</v>
      </c>
      <c r="L33" s="96">
        <f t="shared" si="17"/>
        <v>0</v>
      </c>
      <c r="M33" s="97">
        <f t="shared" si="17"/>
        <v>3050584</v>
      </c>
      <c r="N33" s="96">
        <f t="shared" si="17"/>
        <v>0</v>
      </c>
      <c r="O33" s="97">
        <f t="shared" si="17"/>
        <v>0</v>
      </c>
      <c r="P33" s="96">
        <f>$H33      +$J33      +$L33      +$N33</f>
        <v>782000</v>
      </c>
      <c r="Q33" s="97">
        <f>$I33      +$K33      +$M33      +$O33</f>
        <v>3456000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28.190338860850755</v>
      </c>
      <c r="U33" s="54">
        <f>IF($E33   =0,0,($Q33   /$E33   )*100)</f>
        <v>124.58543619322278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30000000</v>
      </c>
      <c r="C35" s="92">
        <v>-5900000</v>
      </c>
      <c r="D35" s="92"/>
      <c r="E35" s="92">
        <f t="shared" ref="E35:E40" si="18">$B35      +$C35      +$D35</f>
        <v>24100000</v>
      </c>
      <c r="F35" s="93">
        <v>24100000</v>
      </c>
      <c r="G35" s="94">
        <v>24100000</v>
      </c>
      <c r="H35" s="93"/>
      <c r="I35" s="94"/>
      <c r="J35" s="93">
        <v>6303000</v>
      </c>
      <c r="K35" s="94"/>
      <c r="L35" s="93"/>
      <c r="M35" s="94">
        <v>7601040</v>
      </c>
      <c r="N35" s="93">
        <v>17797000</v>
      </c>
      <c r="O35" s="94">
        <v>14027597</v>
      </c>
      <c r="P35" s="93">
        <f t="shared" ref="P35:P40" si="19">$H35      +$J35      +$L35      +$N35</f>
        <v>24100000</v>
      </c>
      <c r="Q35" s="94">
        <f t="shared" ref="Q35:Q40" si="20">$I35      +$K35      +$M35      +$O35</f>
        <v>21628637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84.548390746529421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89.745381742738601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30823000</v>
      </c>
      <c r="C36" s="92">
        <v>-18033000</v>
      </c>
      <c r="D36" s="92"/>
      <c r="E36" s="92">
        <f t="shared" si="18"/>
        <v>12790000</v>
      </c>
      <c r="F36" s="93">
        <v>12790000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60823000</v>
      </c>
      <c r="C40" s="95">
        <f>SUM(C35:C39)</f>
        <v>-23933000</v>
      </c>
      <c r="D40" s="95"/>
      <c r="E40" s="95">
        <f t="shared" si="18"/>
        <v>36890000</v>
      </c>
      <c r="F40" s="96">
        <f t="shared" ref="F40:O40" si="25">SUM(F35:F39)</f>
        <v>36890000</v>
      </c>
      <c r="G40" s="97">
        <f t="shared" si="25"/>
        <v>24100000</v>
      </c>
      <c r="H40" s="96">
        <f t="shared" si="25"/>
        <v>0</v>
      </c>
      <c r="I40" s="97">
        <f t="shared" si="25"/>
        <v>0</v>
      </c>
      <c r="J40" s="96">
        <f t="shared" si="25"/>
        <v>6303000</v>
      </c>
      <c r="K40" s="97">
        <f t="shared" si="25"/>
        <v>0</v>
      </c>
      <c r="L40" s="96">
        <f t="shared" si="25"/>
        <v>0</v>
      </c>
      <c r="M40" s="97">
        <f t="shared" si="25"/>
        <v>7601040</v>
      </c>
      <c r="N40" s="96">
        <f t="shared" si="25"/>
        <v>17797000</v>
      </c>
      <c r="O40" s="97">
        <f t="shared" si="25"/>
        <v>14027597</v>
      </c>
      <c r="P40" s="96">
        <f t="shared" si="19"/>
        <v>24100000</v>
      </c>
      <c r="Q40" s="97">
        <f t="shared" si="20"/>
        <v>21628637</v>
      </c>
      <c r="R40" s="52">
        <f t="shared" si="21"/>
        <v>0</v>
      </c>
      <c r="S40" s="53">
        <f t="shared" si="22"/>
        <v>84.548390746529421</v>
      </c>
      <c r="T40" s="52">
        <f>IF((+$E35+$E38) =0,0,(P40   /(+$E35+$E38) )*100)</f>
        <v>100</v>
      </c>
      <c r="U40" s="54">
        <f>IF((+$E35+$E38) =0,0,(Q40   /(+$E35+$E38) )*100)</f>
        <v>89.745381742738601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80000000</v>
      </c>
      <c r="C44" s="92"/>
      <c r="D44" s="92"/>
      <c r="E44" s="92">
        <f t="shared" si="26"/>
        <v>80000000</v>
      </c>
      <c r="F44" s="93">
        <v>80000000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20000000</v>
      </c>
      <c r="C51" s="92">
        <v>-10000000</v>
      </c>
      <c r="D51" s="92"/>
      <c r="E51" s="92">
        <f t="shared" si="26"/>
        <v>10000000</v>
      </c>
      <c r="F51" s="93">
        <v>10000000</v>
      </c>
      <c r="G51" s="94">
        <v>10000000</v>
      </c>
      <c r="H51" s="93"/>
      <c r="I51" s="94"/>
      <c r="J51" s="93"/>
      <c r="K51" s="94">
        <v>9999434</v>
      </c>
      <c r="L51" s="93">
        <v>260000</v>
      </c>
      <c r="M51" s="94">
        <v>260015</v>
      </c>
      <c r="N51" s="93">
        <v>8396000</v>
      </c>
      <c r="O51" s="94">
        <v>8396568</v>
      </c>
      <c r="P51" s="93">
        <f t="shared" si="27"/>
        <v>8656000</v>
      </c>
      <c r="Q51" s="94">
        <f t="shared" si="28"/>
        <v>18656017</v>
      </c>
      <c r="R51" s="48">
        <f t="shared" si="29"/>
        <v>3129.2307692307691</v>
      </c>
      <c r="S51" s="49">
        <f t="shared" si="30"/>
        <v>3129.2629271388191</v>
      </c>
      <c r="T51" s="48">
        <f t="shared" si="31"/>
        <v>86.56</v>
      </c>
      <c r="U51" s="50">
        <f t="shared" si="32"/>
        <v>186.56017</v>
      </c>
      <c r="V51" s="93">
        <v>13479000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100000000</v>
      </c>
      <c r="C53" s="95">
        <f>SUM(C42:C52)</f>
        <v>-10000000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10000000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9999434</v>
      </c>
      <c r="L53" s="96">
        <f t="shared" si="33"/>
        <v>260000</v>
      </c>
      <c r="M53" s="97">
        <f t="shared" si="33"/>
        <v>260015</v>
      </c>
      <c r="N53" s="96">
        <f t="shared" si="33"/>
        <v>8396000</v>
      </c>
      <c r="O53" s="97">
        <f t="shared" si="33"/>
        <v>8396568</v>
      </c>
      <c r="P53" s="96">
        <f t="shared" si="27"/>
        <v>8656000</v>
      </c>
      <c r="Q53" s="97">
        <f t="shared" si="28"/>
        <v>18656017</v>
      </c>
      <c r="R53" s="52">
        <f t="shared" si="29"/>
        <v>3129.2307692307691</v>
      </c>
      <c r="S53" s="53">
        <f t="shared" si="30"/>
        <v>3129.2629271388191</v>
      </c>
      <c r="T53" s="52">
        <f>IF((+$E43+$E45+$E47+$E48+$E51) =0,0,(P53   /(+$E43+$E45+$E47+$E48+$E51) )*100)</f>
        <v>86.56</v>
      </c>
      <c r="U53" s="54">
        <f>IF((+$E43+$E45+$E47+$E48+$E51) =0,0,(Q53   /(+$E43+$E45+$E47+$E48+$E51) )*100)</f>
        <v>186.56017</v>
      </c>
      <c r="V53" s="96">
        <f>SUM(V42:V52)</f>
        <v>13479000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167684000</v>
      </c>
      <c r="C67" s="104">
        <f>SUM(C9:C14,C17:C23,C26:C29,C32,C35:C39,C42:C52,C55:C58,C61:C65)</f>
        <v>-34920000</v>
      </c>
      <c r="D67" s="104"/>
      <c r="E67" s="104">
        <f t="shared" si="35"/>
        <v>132764000</v>
      </c>
      <c r="F67" s="105">
        <f t="shared" ref="F67:O67" si="43">SUM(F9:F14,F17:F23,F26:F29,F32,F35:F39,F42:F52,F55:F58,F61:F65)</f>
        <v>132764000</v>
      </c>
      <c r="G67" s="106">
        <f t="shared" si="43"/>
        <v>39974000</v>
      </c>
      <c r="H67" s="105">
        <f t="shared" si="43"/>
        <v>61000</v>
      </c>
      <c r="I67" s="106">
        <f t="shared" si="43"/>
        <v>0</v>
      </c>
      <c r="J67" s="105">
        <f t="shared" si="43"/>
        <v>7136000</v>
      </c>
      <c r="K67" s="106">
        <f t="shared" si="43"/>
        <v>10420194</v>
      </c>
      <c r="L67" s="105">
        <f t="shared" si="43"/>
        <v>3205000</v>
      </c>
      <c r="M67" s="106">
        <f t="shared" si="43"/>
        <v>13953895</v>
      </c>
      <c r="N67" s="105">
        <f t="shared" si="43"/>
        <v>26235000</v>
      </c>
      <c r="O67" s="106">
        <f t="shared" si="43"/>
        <v>22466563</v>
      </c>
      <c r="P67" s="105">
        <f t="shared" si="36"/>
        <v>36637000</v>
      </c>
      <c r="Q67" s="106">
        <f t="shared" si="37"/>
        <v>46840652</v>
      </c>
      <c r="R67" s="61">
        <f t="shared" si="38"/>
        <v>718.56474258970366</v>
      </c>
      <c r="S67" s="62">
        <f t="shared" si="39"/>
        <v>61.005676192919609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91.652073848001208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117.17779556711862</v>
      </c>
      <c r="V67" s="105">
        <f>SUM(V9:V14,V17:V23,V26:V29,V32,V35:V39,V42:V52,V55:V58,V61:V65)</f>
        <v>13479000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142914000</v>
      </c>
      <c r="C69" s="92">
        <v>-9559000</v>
      </c>
      <c r="D69" s="92"/>
      <c r="E69" s="92">
        <f>$B69      +$C69      +$D69</f>
        <v>133355000</v>
      </c>
      <c r="F69" s="93">
        <v>133355000</v>
      </c>
      <c r="G69" s="94">
        <v>133355000</v>
      </c>
      <c r="H69" s="93">
        <v>12942000</v>
      </c>
      <c r="I69" s="94"/>
      <c r="J69" s="93">
        <v>54418000</v>
      </c>
      <c r="K69" s="94">
        <v>92055978</v>
      </c>
      <c r="L69" s="93">
        <v>11298000</v>
      </c>
      <c r="M69" s="94">
        <v>4449471</v>
      </c>
      <c r="N69" s="93">
        <v>54697000</v>
      </c>
      <c r="O69" s="94">
        <v>54380242</v>
      </c>
      <c r="P69" s="93">
        <f>$H69      +$J69      +$L69      +$N69</f>
        <v>133355000</v>
      </c>
      <c r="Q69" s="94">
        <f>$I69      +$K69      +$M69      +$O69</f>
        <v>150885691</v>
      </c>
      <c r="R69" s="48">
        <f>IF(($L69      =0),0,((($N69      -$L69      )/$L69      )*100))</f>
        <v>384.1299345016817</v>
      </c>
      <c r="S69" s="49">
        <f>IF(($M69      =0),0,((($O69      -$M69      )/$M69      )*100))</f>
        <v>1122.1731976677677</v>
      </c>
      <c r="T69" s="48">
        <f>IF(($E69      =0),0,(($P69      /$E69      )*100))</f>
        <v>100</v>
      </c>
      <c r="U69" s="50">
        <f>IF(($E69      =0),0,(($Q69      /$E69      )*100))</f>
        <v>113.14588204416782</v>
      </c>
      <c r="V69" s="93">
        <v>18497000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142914000</v>
      </c>
      <c r="C71" s="101">
        <f>SUM(C69:C70)</f>
        <v>-9559000</v>
      </c>
      <c r="D71" s="101"/>
      <c r="E71" s="101">
        <f>$B71      +$C71      +$D71</f>
        <v>133355000</v>
      </c>
      <c r="F71" s="102">
        <f t="shared" ref="F71:O71" si="44">SUM(F69:F70)</f>
        <v>133355000</v>
      </c>
      <c r="G71" s="103">
        <f t="shared" si="44"/>
        <v>133355000</v>
      </c>
      <c r="H71" s="102">
        <f t="shared" si="44"/>
        <v>12942000</v>
      </c>
      <c r="I71" s="103">
        <f t="shared" si="44"/>
        <v>0</v>
      </c>
      <c r="J71" s="102">
        <f t="shared" si="44"/>
        <v>54418000</v>
      </c>
      <c r="K71" s="103">
        <f t="shared" si="44"/>
        <v>92055978</v>
      </c>
      <c r="L71" s="102">
        <f t="shared" si="44"/>
        <v>11298000</v>
      </c>
      <c r="M71" s="103">
        <f t="shared" si="44"/>
        <v>4449471</v>
      </c>
      <c r="N71" s="102">
        <f t="shared" si="44"/>
        <v>54697000</v>
      </c>
      <c r="O71" s="103">
        <f t="shared" si="44"/>
        <v>54380242</v>
      </c>
      <c r="P71" s="102">
        <f>$H71      +$J71      +$L71      +$N71</f>
        <v>133355000</v>
      </c>
      <c r="Q71" s="103">
        <f>$I71      +$K71      +$M71      +$O71</f>
        <v>150885691</v>
      </c>
      <c r="R71" s="57">
        <f>IF(($L71      =0),0,((($N71      -$L71      )/$L71      )*100))</f>
        <v>384.1299345016817</v>
      </c>
      <c r="S71" s="58">
        <f>IF(($M71      =0),0,((($O71      -$M71      )/$M71      )*100))</f>
        <v>1122.1731976677677</v>
      </c>
      <c r="T71" s="57">
        <f>IF(($E69      =0),0,(($P69      /$E69      )*100))</f>
        <v>100</v>
      </c>
      <c r="U71" s="59">
        <f>IF($E69   =0,0,($Q69   /$E69 )*100)</f>
        <v>113.14588204416782</v>
      </c>
      <c r="V71" s="102">
        <f>SUM(V69:V70)</f>
        <v>18497000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142914000</v>
      </c>
      <c r="C72" s="104">
        <f>SUM(C69:C70)</f>
        <v>-9559000</v>
      </c>
      <c r="D72" s="104"/>
      <c r="E72" s="104">
        <f>$B72      +$C72      +$D72</f>
        <v>133355000</v>
      </c>
      <c r="F72" s="105">
        <f t="shared" ref="F72:O72" si="45">SUM(F69:F70)</f>
        <v>133355000</v>
      </c>
      <c r="G72" s="106">
        <f t="shared" si="45"/>
        <v>133355000</v>
      </c>
      <c r="H72" s="105">
        <f t="shared" si="45"/>
        <v>12942000</v>
      </c>
      <c r="I72" s="106">
        <f t="shared" si="45"/>
        <v>0</v>
      </c>
      <c r="J72" s="105">
        <f t="shared" si="45"/>
        <v>54418000</v>
      </c>
      <c r="K72" s="106">
        <f t="shared" si="45"/>
        <v>92055978</v>
      </c>
      <c r="L72" s="105">
        <f t="shared" si="45"/>
        <v>11298000</v>
      </c>
      <c r="M72" s="106">
        <f t="shared" si="45"/>
        <v>4449471</v>
      </c>
      <c r="N72" s="105">
        <f t="shared" si="45"/>
        <v>54697000</v>
      </c>
      <c r="O72" s="106">
        <f t="shared" si="45"/>
        <v>54380242</v>
      </c>
      <c r="P72" s="105">
        <f>$H72      +$J72      +$L72      +$N72</f>
        <v>133355000</v>
      </c>
      <c r="Q72" s="106">
        <f>$I72      +$K72      +$M72      +$O72</f>
        <v>150885691</v>
      </c>
      <c r="R72" s="61">
        <f>IF(($L72      =0),0,((($N72      -$L72      )/$L72      )*100))</f>
        <v>384.1299345016817</v>
      </c>
      <c r="S72" s="62">
        <f>IF(($M72      =0),0,((($O72      -$M72      )/$M72      )*100))</f>
        <v>1122.1731976677677</v>
      </c>
      <c r="T72" s="61">
        <f>IF(($E69      =0),0,(($P69      /$E69      )*100))</f>
        <v>100</v>
      </c>
      <c r="U72" s="65">
        <f>IF($E69   =0,0,($Q69   /$E69 )*100)</f>
        <v>113.14588204416782</v>
      </c>
      <c r="V72" s="105">
        <f>SUM(V69:V70)</f>
        <v>18497000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310598000</v>
      </c>
      <c r="C73" s="104">
        <f>SUM(C9:C14,C17:C23,C26:C29,C32,C35:C39,C42:C52,C55:C58,C61:C65,C69:C70)</f>
        <v>-44479000</v>
      </c>
      <c r="D73" s="104"/>
      <c r="E73" s="104">
        <f>$B73      +$C73      +$D73</f>
        <v>266119000</v>
      </c>
      <c r="F73" s="105">
        <f t="shared" ref="F73:O73" si="46">SUM(F9:F14,F17:F23,F26:F29,F32,F35:F39,F42:F52,F55:F58,F61:F65,F69:F70)</f>
        <v>266119000</v>
      </c>
      <c r="G73" s="106">
        <f t="shared" si="46"/>
        <v>173329000</v>
      </c>
      <c r="H73" s="105">
        <f t="shared" si="46"/>
        <v>13003000</v>
      </c>
      <c r="I73" s="106">
        <f t="shared" si="46"/>
        <v>0</v>
      </c>
      <c r="J73" s="105">
        <f t="shared" si="46"/>
        <v>61554000</v>
      </c>
      <c r="K73" s="106">
        <f t="shared" si="46"/>
        <v>102476172</v>
      </c>
      <c r="L73" s="105">
        <f t="shared" si="46"/>
        <v>14503000</v>
      </c>
      <c r="M73" s="106">
        <f t="shared" si="46"/>
        <v>18403366</v>
      </c>
      <c r="N73" s="105">
        <f t="shared" si="46"/>
        <v>80932000</v>
      </c>
      <c r="O73" s="106">
        <f t="shared" si="46"/>
        <v>76846805</v>
      </c>
      <c r="P73" s="105">
        <f>$H73      +$J73      +$L73      +$N73</f>
        <v>169992000</v>
      </c>
      <c r="Q73" s="106">
        <f>$I73      +$K73      +$M73      +$O73</f>
        <v>197726343</v>
      </c>
      <c r="R73" s="61">
        <f>IF(($L73      =0),0,((($N73      -$L73      )/$L73      )*100))</f>
        <v>458.03626835827072</v>
      </c>
      <c r="S73" s="62">
        <f>IF(($M73      =0),0,((($O73      -$M73      )/$M73      )*100))</f>
        <v>317.56929140027972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98.074759561296716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114.07574208585984</v>
      </c>
      <c r="V73" s="105">
        <f>SUM(V9:V14,V17:V23,V26:V29,V32,V35:V39,V42:V52,V55:V58,V61:V65,V69:V70)</f>
        <v>31976000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uvd0YAHqQJgmNf4i70f/lvb8Xk4w63o4/ucpWWZhgp6atZ3viMuPZZ6ciCPNhcbDNmVxDTVgfg/Qv71bnLcrow==" saltValue="7N9avpRY/J/Fv3O0n5VM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93000</v>
      </c>
      <c r="I10" s="94">
        <v>93500</v>
      </c>
      <c r="J10" s="93">
        <v>647000</v>
      </c>
      <c r="K10" s="94">
        <v>646603</v>
      </c>
      <c r="L10" s="93">
        <v>353000</v>
      </c>
      <c r="M10" s="94">
        <v>274164</v>
      </c>
      <c r="N10" s="93">
        <v>287000</v>
      </c>
      <c r="O10" s="94">
        <v>466267</v>
      </c>
      <c r="P10" s="93">
        <f t="shared" ref="P10:P15" si="1">$H10      +$J10      +$L10      +$N10</f>
        <v>1380000</v>
      </c>
      <c r="Q10" s="94">
        <f t="shared" ref="Q10:Q15" si="2">$I10      +$K10      +$M10      +$O10</f>
        <v>1480534</v>
      </c>
      <c r="R10" s="48">
        <f t="shared" ref="R10:R15" si="3">IF(($L10      =0),0,((($N10      -$L10      )/$L10      )*100))</f>
        <v>-18.696883852691219</v>
      </c>
      <c r="S10" s="49">
        <f t="shared" ref="S10:S15" si="4">IF(($M10      =0),0,((($O10      -$M10      )/$M10      )*100))</f>
        <v>70.068645044571866</v>
      </c>
      <c r="T10" s="48">
        <f t="shared" ref="T10:T14" si="5">IF(($E10      =0),0,(($P10      /$E10      )*100))</f>
        <v>77.922077922077932</v>
      </c>
      <c r="U10" s="50">
        <f t="shared" ref="U10:U14" si="6">IF(($E10      =0),0,(($Q10      /$E10      )*100))</f>
        <v>83.598757763975158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6500000</v>
      </c>
      <c r="C11" s="92">
        <v>-283000</v>
      </c>
      <c r="D11" s="92"/>
      <c r="E11" s="92">
        <f t="shared" si="0"/>
        <v>6217000</v>
      </c>
      <c r="F11" s="93">
        <v>6217000</v>
      </c>
      <c r="G11" s="94">
        <v>6217000</v>
      </c>
      <c r="H11" s="93">
        <v>1127000</v>
      </c>
      <c r="I11" s="94">
        <v>1247956</v>
      </c>
      <c r="J11" s="93">
        <v>445000</v>
      </c>
      <c r="K11" s="94">
        <v>1325808</v>
      </c>
      <c r="L11" s="93">
        <v>1198000</v>
      </c>
      <c r="M11" s="94">
        <v>1200157</v>
      </c>
      <c r="N11" s="93">
        <v>1299000</v>
      </c>
      <c r="O11" s="94">
        <v>1273561</v>
      </c>
      <c r="P11" s="93">
        <f t="shared" si="1"/>
        <v>4069000</v>
      </c>
      <c r="Q11" s="94">
        <f t="shared" si="2"/>
        <v>5047482</v>
      </c>
      <c r="R11" s="48">
        <f t="shared" si="3"/>
        <v>8.4307178631051745</v>
      </c>
      <c r="S11" s="49">
        <f t="shared" si="4"/>
        <v>6.1161997971932003</v>
      </c>
      <c r="T11" s="48">
        <f t="shared" si="5"/>
        <v>65.449573749396819</v>
      </c>
      <c r="U11" s="50">
        <f t="shared" si="6"/>
        <v>81.188386681679276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5000000</v>
      </c>
      <c r="H13" s="93"/>
      <c r="I13" s="94"/>
      <c r="J13" s="93"/>
      <c r="K13" s="94"/>
      <c r="L13" s="93"/>
      <c r="M13" s="94">
        <v>782581</v>
      </c>
      <c r="N13" s="93">
        <v>3088000</v>
      </c>
      <c r="O13" s="94">
        <v>4294406</v>
      </c>
      <c r="P13" s="93">
        <f t="shared" si="1"/>
        <v>3088000</v>
      </c>
      <c r="Q13" s="94">
        <f t="shared" si="2"/>
        <v>5076987</v>
      </c>
      <c r="R13" s="48">
        <f t="shared" si="3"/>
        <v>0</v>
      </c>
      <c r="S13" s="49">
        <f t="shared" si="4"/>
        <v>448.74907517560479</v>
      </c>
      <c r="T13" s="48">
        <f t="shared" si="5"/>
        <v>61.760000000000005</v>
      </c>
      <c r="U13" s="50">
        <f t="shared" si="6"/>
        <v>101.53973999999999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1300000</v>
      </c>
      <c r="C14" s="92">
        <v>-80000</v>
      </c>
      <c r="D14" s="92"/>
      <c r="E14" s="92">
        <f t="shared" si="0"/>
        <v>1220000</v>
      </c>
      <c r="F14" s="93">
        <v>1220000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14571000</v>
      </c>
      <c r="C15" s="95">
        <f>SUM(C9:C14)</f>
        <v>-363000</v>
      </c>
      <c r="D15" s="95"/>
      <c r="E15" s="95">
        <f t="shared" si="0"/>
        <v>14208000</v>
      </c>
      <c r="F15" s="96">
        <f t="shared" ref="F15:O15" si="7">SUM(F9:F14)</f>
        <v>14208000</v>
      </c>
      <c r="G15" s="97">
        <f t="shared" si="7"/>
        <v>12988000</v>
      </c>
      <c r="H15" s="96">
        <f t="shared" si="7"/>
        <v>1220000</v>
      </c>
      <c r="I15" s="97">
        <f t="shared" si="7"/>
        <v>1341456</v>
      </c>
      <c r="J15" s="96">
        <f t="shared" si="7"/>
        <v>1092000</v>
      </c>
      <c r="K15" s="97">
        <f t="shared" si="7"/>
        <v>1972411</v>
      </c>
      <c r="L15" s="96">
        <f t="shared" si="7"/>
        <v>1551000</v>
      </c>
      <c r="M15" s="97">
        <f t="shared" si="7"/>
        <v>2256902</v>
      </c>
      <c r="N15" s="96">
        <f t="shared" si="7"/>
        <v>4674000</v>
      </c>
      <c r="O15" s="97">
        <f t="shared" si="7"/>
        <v>6034234</v>
      </c>
      <c r="P15" s="96">
        <f t="shared" si="1"/>
        <v>8537000</v>
      </c>
      <c r="Q15" s="97">
        <f t="shared" si="2"/>
        <v>11605003</v>
      </c>
      <c r="R15" s="52">
        <f t="shared" si="3"/>
        <v>201.35396518375242</v>
      </c>
      <c r="S15" s="53">
        <f t="shared" si="4"/>
        <v>167.36801154857409</v>
      </c>
      <c r="T15" s="52">
        <f>IF((SUM($E9:$E13))=0,0,(P15/(SUM($E9:$E13))*100))</f>
        <v>65.72990452725594</v>
      </c>
      <c r="U15" s="54">
        <f>IF((SUM($E9:$E13))=0,0,(Q15/(SUM($E9:$E13))*100))</f>
        <v>89.351732368340009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67450000</v>
      </c>
      <c r="C17" s="92">
        <v>-7571000</v>
      </c>
      <c r="D17" s="92"/>
      <c r="E17" s="92">
        <f t="shared" ref="E17:E24" si="8">$B17      +$C17      +$D17</f>
        <v>59879000</v>
      </c>
      <c r="F17" s="93">
        <v>59879000</v>
      </c>
      <c r="G17" s="94">
        <v>59879000</v>
      </c>
      <c r="H17" s="93">
        <v>5663000</v>
      </c>
      <c r="I17" s="94"/>
      <c r="J17" s="93">
        <v>13746000</v>
      </c>
      <c r="K17" s="94">
        <v>9349201</v>
      </c>
      <c r="L17" s="93">
        <v>8699000</v>
      </c>
      <c r="M17" s="94">
        <v>26217750</v>
      </c>
      <c r="N17" s="93">
        <v>31771000</v>
      </c>
      <c r="O17" s="94">
        <v>50170452</v>
      </c>
      <c r="P17" s="93">
        <f t="shared" ref="P17:P24" si="9">$H17      +$J17      +$L17      +$N17</f>
        <v>59879000</v>
      </c>
      <c r="Q17" s="94">
        <f t="shared" ref="Q17:Q24" si="10">$I17      +$K17      +$M17      +$O17</f>
        <v>85737403</v>
      </c>
      <c r="R17" s="48">
        <f t="shared" ref="R17:R24" si="11">IF(($L17      =0),0,((($N17      -$L17      )/$L17      )*100))</f>
        <v>265.22588803310725</v>
      </c>
      <c r="S17" s="49">
        <f t="shared" ref="S17:S24" si="12">IF(($M17      =0),0,((($O17      -$M17      )/$M17      )*100))</f>
        <v>91.360631633149296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143.18442692763739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229095000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67450000</v>
      </c>
      <c r="C24" s="95">
        <f>SUM(C17:C23)</f>
        <v>-7571000</v>
      </c>
      <c r="D24" s="95"/>
      <c r="E24" s="95">
        <f t="shared" si="8"/>
        <v>59879000</v>
      </c>
      <c r="F24" s="96">
        <f t="shared" ref="F24:O24" si="15">SUM(F17:F23)</f>
        <v>59879000</v>
      </c>
      <c r="G24" s="97">
        <f t="shared" si="15"/>
        <v>59879000</v>
      </c>
      <c r="H24" s="96">
        <f t="shared" si="15"/>
        <v>5663000</v>
      </c>
      <c r="I24" s="97">
        <f t="shared" si="15"/>
        <v>0</v>
      </c>
      <c r="J24" s="96">
        <f t="shared" si="15"/>
        <v>13746000</v>
      </c>
      <c r="K24" s="97">
        <f t="shared" si="15"/>
        <v>9349201</v>
      </c>
      <c r="L24" s="96">
        <f t="shared" si="15"/>
        <v>8699000</v>
      </c>
      <c r="M24" s="97">
        <f t="shared" si="15"/>
        <v>26217750</v>
      </c>
      <c r="N24" s="96">
        <f t="shared" si="15"/>
        <v>31771000</v>
      </c>
      <c r="O24" s="97">
        <f t="shared" si="15"/>
        <v>50170452</v>
      </c>
      <c r="P24" s="96">
        <f t="shared" si="9"/>
        <v>59879000</v>
      </c>
      <c r="Q24" s="97">
        <f t="shared" si="10"/>
        <v>85737403</v>
      </c>
      <c r="R24" s="52">
        <f t="shared" si="11"/>
        <v>265.22588803310725</v>
      </c>
      <c r="S24" s="53">
        <f t="shared" si="12"/>
        <v>91.360631633149296</v>
      </c>
      <c r="T24" s="52">
        <f>IF(($E24-$E19-$E23)   =0,0,($P24   /($E24-$E19-$E23)   )*100)</f>
        <v>100</v>
      </c>
      <c r="U24" s="54">
        <f>IF(($E24-$E19-$E23)   =0,0,($Q24   /($E24-$E19-$E23)   )*100)</f>
        <v>143.18442692763739</v>
      </c>
      <c r="V24" s="96">
        <f>SUM(V17:V23)</f>
        <v>229095000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144823000</v>
      </c>
      <c r="C28" s="92">
        <v>505000000</v>
      </c>
      <c r="D28" s="92"/>
      <c r="E28" s="92">
        <f>$B28      +$C28      +$D28</f>
        <v>649823000</v>
      </c>
      <c r="F28" s="93">
        <v>649823000</v>
      </c>
      <c r="G28" s="94">
        <v>649823000</v>
      </c>
      <c r="H28" s="93">
        <v>10402000</v>
      </c>
      <c r="I28" s="94">
        <v>19845896</v>
      </c>
      <c r="J28" s="93">
        <v>43515000</v>
      </c>
      <c r="K28" s="94">
        <v>47964754</v>
      </c>
      <c r="L28" s="93">
        <v>34939000</v>
      </c>
      <c r="M28" s="94">
        <v>38414342</v>
      </c>
      <c r="N28" s="93">
        <v>69301000</v>
      </c>
      <c r="O28" s="94">
        <v>91400661</v>
      </c>
      <c r="P28" s="93">
        <f>$H28      +$J28      +$L28      +$N28</f>
        <v>158157000</v>
      </c>
      <c r="Q28" s="94">
        <f>$I28      +$K28      +$M28      +$O28</f>
        <v>197625653</v>
      </c>
      <c r="R28" s="48">
        <f>IF(($L28      =0),0,((($N28      -$L28      )/$L28      )*100))</f>
        <v>98.348550330576145</v>
      </c>
      <c r="S28" s="49">
        <f>IF(($M28      =0),0,((($O28      -$M28      )/$M28      )*100))</f>
        <v>137.93368893315937</v>
      </c>
      <c r="T28" s="48">
        <f>IF(($E28      =0),0,(($P28      /$E28      )*100))</f>
        <v>24.338473707455723</v>
      </c>
      <c r="U28" s="50">
        <f>IF(($E28      =0),0,(($Q28      /$E28      )*100))</f>
        <v>30.412228099036199</v>
      </c>
      <c r="V28" s="93">
        <v>24304000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144823000</v>
      </c>
      <c r="C30" s="95">
        <f>SUM(C26:C29)</f>
        <v>505000000</v>
      </c>
      <c r="D30" s="95"/>
      <c r="E30" s="95">
        <f>$B30      +$C30      +$D30</f>
        <v>649823000</v>
      </c>
      <c r="F30" s="96">
        <f t="shared" ref="F30:O30" si="16">SUM(F26:F29)</f>
        <v>649823000</v>
      </c>
      <c r="G30" s="97">
        <f t="shared" si="16"/>
        <v>649823000</v>
      </c>
      <c r="H30" s="96">
        <f t="shared" si="16"/>
        <v>10402000</v>
      </c>
      <c r="I30" s="97">
        <f t="shared" si="16"/>
        <v>19845896</v>
      </c>
      <c r="J30" s="96">
        <f t="shared" si="16"/>
        <v>43515000</v>
      </c>
      <c r="K30" s="97">
        <f t="shared" si="16"/>
        <v>47964754</v>
      </c>
      <c r="L30" s="96">
        <f t="shared" si="16"/>
        <v>34939000</v>
      </c>
      <c r="M30" s="97">
        <f t="shared" si="16"/>
        <v>38414342</v>
      </c>
      <c r="N30" s="96">
        <f t="shared" si="16"/>
        <v>69301000</v>
      </c>
      <c r="O30" s="97">
        <f t="shared" si="16"/>
        <v>91400661</v>
      </c>
      <c r="P30" s="96">
        <f>$H30      +$J30      +$L30      +$N30</f>
        <v>158157000</v>
      </c>
      <c r="Q30" s="97">
        <f>$I30      +$K30      +$M30      +$O30</f>
        <v>197625653</v>
      </c>
      <c r="R30" s="52">
        <f>IF(($L30      =0),0,((($N30      -$L30      )/$L30      )*100))</f>
        <v>98.348550330576145</v>
      </c>
      <c r="S30" s="53">
        <f>IF(($M30      =0),0,((($O30      -$M30      )/$M30      )*100))</f>
        <v>137.93368893315937</v>
      </c>
      <c r="T30" s="52">
        <f>IF($E30   =0,0,($P30   /$E30   )*100)</f>
        <v>24.338473707455723</v>
      </c>
      <c r="U30" s="54">
        <f>IF($E30   =0,0,($Q30   /$E30   )*100)</f>
        <v>30.412228099036199</v>
      </c>
      <c r="V30" s="96">
        <f>SUM(V26:V29)</f>
        <v>24304000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4420000</v>
      </c>
      <c r="C32" s="92">
        <v>-247000</v>
      </c>
      <c r="D32" s="92"/>
      <c r="E32" s="92">
        <f>$B32      +$C32      +$D32</f>
        <v>4173000</v>
      </c>
      <c r="F32" s="93">
        <v>4173000</v>
      </c>
      <c r="G32" s="94">
        <v>4173000</v>
      </c>
      <c r="H32" s="93">
        <v>564000</v>
      </c>
      <c r="I32" s="94">
        <v>544869</v>
      </c>
      <c r="J32" s="93">
        <v>575000</v>
      </c>
      <c r="K32" s="94">
        <v>654977</v>
      </c>
      <c r="L32" s="93">
        <v>754000</v>
      </c>
      <c r="M32" s="94">
        <v>818745</v>
      </c>
      <c r="N32" s="93">
        <v>1048000</v>
      </c>
      <c r="O32" s="94">
        <v>1047762</v>
      </c>
      <c r="P32" s="93">
        <f>$H32      +$J32      +$L32      +$N32</f>
        <v>2941000</v>
      </c>
      <c r="Q32" s="94">
        <f>$I32      +$K32      +$M32      +$O32</f>
        <v>3066353</v>
      </c>
      <c r="R32" s="48">
        <f>IF(($L32      =0),0,((($N32      -$L32      )/$L32      )*100))</f>
        <v>38.992042440318301</v>
      </c>
      <c r="S32" s="49">
        <f>IF(($M32      =0),0,((($O32      -$M32      )/$M32      )*100))</f>
        <v>27.971712804353004</v>
      </c>
      <c r="T32" s="48">
        <f>IF(($E32      =0),0,(($P32      /$E32      )*100))</f>
        <v>70.47687514977234</v>
      </c>
      <c r="U32" s="50">
        <f>IF(($E32      =0),0,(($Q32      /$E32      )*100))</f>
        <v>73.480781212556906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4420000</v>
      </c>
      <c r="C33" s="95">
        <f>C32</f>
        <v>-247000</v>
      </c>
      <c r="D33" s="95"/>
      <c r="E33" s="95">
        <f>$B33      +$C33      +$D33</f>
        <v>4173000</v>
      </c>
      <c r="F33" s="96">
        <f t="shared" ref="F33:O33" si="17">F32</f>
        <v>4173000</v>
      </c>
      <c r="G33" s="97">
        <f t="shared" si="17"/>
        <v>4173000</v>
      </c>
      <c r="H33" s="96">
        <f t="shared" si="17"/>
        <v>564000</v>
      </c>
      <c r="I33" s="97">
        <f t="shared" si="17"/>
        <v>544869</v>
      </c>
      <c r="J33" s="96">
        <f t="shared" si="17"/>
        <v>575000</v>
      </c>
      <c r="K33" s="97">
        <f t="shared" si="17"/>
        <v>654977</v>
      </c>
      <c r="L33" s="96">
        <f t="shared" si="17"/>
        <v>754000</v>
      </c>
      <c r="M33" s="97">
        <f t="shared" si="17"/>
        <v>818745</v>
      </c>
      <c r="N33" s="96">
        <f t="shared" si="17"/>
        <v>1048000</v>
      </c>
      <c r="O33" s="97">
        <f t="shared" si="17"/>
        <v>1047762</v>
      </c>
      <c r="P33" s="96">
        <f>$H33      +$J33      +$L33      +$N33</f>
        <v>2941000</v>
      </c>
      <c r="Q33" s="97">
        <f>$I33      +$K33      +$M33      +$O33</f>
        <v>3066353</v>
      </c>
      <c r="R33" s="52">
        <f>IF(($L33      =0),0,((($N33      -$L33      )/$L33      )*100))</f>
        <v>38.992042440318301</v>
      </c>
      <c r="S33" s="53">
        <f>IF(($M33      =0),0,((($O33      -$M33      )/$M33      )*100))</f>
        <v>27.971712804353004</v>
      </c>
      <c r="T33" s="52">
        <f>IF($E33   =0,0,($P33   /$E33   )*100)</f>
        <v>70.47687514977234</v>
      </c>
      <c r="U33" s="54">
        <f>IF($E33   =0,0,($Q33   /$E33   )*100)</f>
        <v>73.480781212556906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6346000</v>
      </c>
      <c r="C35" s="92"/>
      <c r="D35" s="92"/>
      <c r="E35" s="92">
        <f t="shared" ref="E35:E40" si="18">$B35      +$C35      +$D35</f>
        <v>6346000</v>
      </c>
      <c r="F35" s="93">
        <v>6346000</v>
      </c>
      <c r="G35" s="94">
        <v>6346000</v>
      </c>
      <c r="H35" s="93">
        <v>4288000</v>
      </c>
      <c r="I35" s="94"/>
      <c r="J35" s="93"/>
      <c r="K35" s="94"/>
      <c r="L35" s="93">
        <v>2058000</v>
      </c>
      <c r="M35" s="94">
        <v>8089130</v>
      </c>
      <c r="N35" s="93"/>
      <c r="O35" s="94">
        <v>3590522</v>
      </c>
      <c r="P35" s="93">
        <f t="shared" ref="P35:P40" si="19">$H35      +$J35      +$L35      +$N35</f>
        <v>6346000</v>
      </c>
      <c r="Q35" s="94">
        <f t="shared" ref="Q35:Q40" si="20">$I35      +$K35      +$M35      +$O35</f>
        <v>11679652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-55.613001645417995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184.04746296879924</v>
      </c>
      <c r="V35" s="93">
        <v>105000</v>
      </c>
      <c r="W35" s="94" t="s">
        <v>36</v>
      </c>
    </row>
    <row r="36" spans="1:23" ht="12.95" customHeight="1" x14ac:dyDescent="0.2">
      <c r="A36" s="47" t="s">
        <v>60</v>
      </c>
      <c r="B36" s="92"/>
      <c r="C36" s="92">
        <v>3378000</v>
      </c>
      <c r="D36" s="92"/>
      <c r="E36" s="92">
        <f t="shared" si="18"/>
        <v>3378000</v>
      </c>
      <c r="F36" s="93">
        <v>3378000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6346000</v>
      </c>
      <c r="C40" s="95">
        <f>SUM(C35:C39)</f>
        <v>3378000</v>
      </c>
      <c r="D40" s="95"/>
      <c r="E40" s="95">
        <f t="shared" si="18"/>
        <v>9724000</v>
      </c>
      <c r="F40" s="96">
        <f t="shared" ref="F40:O40" si="25">SUM(F35:F39)</f>
        <v>9724000</v>
      </c>
      <c r="G40" s="97">
        <f t="shared" si="25"/>
        <v>6346000</v>
      </c>
      <c r="H40" s="96">
        <f t="shared" si="25"/>
        <v>4288000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2058000</v>
      </c>
      <c r="M40" s="97">
        <f t="shared" si="25"/>
        <v>8089130</v>
      </c>
      <c r="N40" s="96">
        <f t="shared" si="25"/>
        <v>0</v>
      </c>
      <c r="O40" s="97">
        <f t="shared" si="25"/>
        <v>3590522</v>
      </c>
      <c r="P40" s="96">
        <f t="shared" si="19"/>
        <v>6346000</v>
      </c>
      <c r="Q40" s="97">
        <f t="shared" si="20"/>
        <v>11679652</v>
      </c>
      <c r="R40" s="52">
        <f t="shared" si="21"/>
        <v>-100</v>
      </c>
      <c r="S40" s="53">
        <f t="shared" si="22"/>
        <v>-55.613001645417995</v>
      </c>
      <c r="T40" s="52">
        <f>IF((+$E35+$E38) =0,0,(P40   /(+$E35+$E38) )*100)</f>
        <v>100</v>
      </c>
      <c r="U40" s="54">
        <f>IF((+$E35+$E38) =0,0,(Q40   /(+$E35+$E38) )*100)</f>
        <v>184.04746296879924</v>
      </c>
      <c r="V40" s="96">
        <f>SUM(V35:V39)</f>
        <v>105000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375138000</v>
      </c>
      <c r="C43" s="92">
        <v>-10000000</v>
      </c>
      <c r="D43" s="92"/>
      <c r="E43" s="92">
        <f t="shared" si="26"/>
        <v>365138000</v>
      </c>
      <c r="F43" s="93">
        <v>365138000</v>
      </c>
      <c r="G43" s="94">
        <v>365138000</v>
      </c>
      <c r="H43" s="93">
        <v>56116000</v>
      </c>
      <c r="I43" s="94">
        <v>45683689</v>
      </c>
      <c r="J43" s="93">
        <v>93056000</v>
      </c>
      <c r="K43" s="94">
        <v>96679261</v>
      </c>
      <c r="L43" s="93">
        <v>67441000</v>
      </c>
      <c r="M43" s="94">
        <v>90227966</v>
      </c>
      <c r="N43" s="93">
        <v>125916000</v>
      </c>
      <c r="O43" s="94">
        <v>119469629</v>
      </c>
      <c r="P43" s="93">
        <f t="shared" si="27"/>
        <v>342529000</v>
      </c>
      <c r="Q43" s="94">
        <f t="shared" si="28"/>
        <v>352060545</v>
      </c>
      <c r="R43" s="48">
        <f t="shared" si="29"/>
        <v>86.705416586349543</v>
      </c>
      <c r="S43" s="49">
        <f t="shared" si="30"/>
        <v>32.408647004189369</v>
      </c>
      <c r="T43" s="48">
        <f t="shared" si="31"/>
        <v>93.808094473870156</v>
      </c>
      <c r="U43" s="50">
        <f t="shared" si="32"/>
        <v>96.418489721694272</v>
      </c>
      <c r="V43" s="93">
        <v>129404000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3820000</v>
      </c>
      <c r="C51" s="92"/>
      <c r="D51" s="92"/>
      <c r="E51" s="92">
        <f t="shared" si="26"/>
        <v>3820000</v>
      </c>
      <c r="F51" s="93">
        <v>3820000</v>
      </c>
      <c r="G51" s="94">
        <v>3820000</v>
      </c>
      <c r="H51" s="93">
        <v>141000</v>
      </c>
      <c r="I51" s="94"/>
      <c r="J51" s="93">
        <v>1361000</v>
      </c>
      <c r="K51" s="94"/>
      <c r="L51" s="93">
        <v>1897000</v>
      </c>
      <c r="M51" s="94"/>
      <c r="N51" s="93">
        <v>421000</v>
      </c>
      <c r="O51" s="94">
        <v>3816301</v>
      </c>
      <c r="P51" s="93">
        <f t="shared" si="27"/>
        <v>3820000</v>
      </c>
      <c r="Q51" s="94">
        <f t="shared" si="28"/>
        <v>3816301</v>
      </c>
      <c r="R51" s="48">
        <f t="shared" si="29"/>
        <v>-77.807063784923557</v>
      </c>
      <c r="S51" s="49">
        <f t="shared" si="30"/>
        <v>0</v>
      </c>
      <c r="T51" s="48">
        <f t="shared" si="31"/>
        <v>100</v>
      </c>
      <c r="U51" s="50">
        <f t="shared" si="32"/>
        <v>99.903167539267017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378958000</v>
      </c>
      <c r="C53" s="95">
        <f>SUM(C42:C52)</f>
        <v>-10000000</v>
      </c>
      <c r="D53" s="95"/>
      <c r="E53" s="95">
        <f t="shared" si="26"/>
        <v>368958000</v>
      </c>
      <c r="F53" s="96">
        <f t="shared" ref="F53:O53" si="33">SUM(F42:F52)</f>
        <v>368958000</v>
      </c>
      <c r="G53" s="97">
        <f t="shared" si="33"/>
        <v>368958000</v>
      </c>
      <c r="H53" s="96">
        <f t="shared" si="33"/>
        <v>56257000</v>
      </c>
      <c r="I53" s="97">
        <f t="shared" si="33"/>
        <v>45683689</v>
      </c>
      <c r="J53" s="96">
        <f t="shared" si="33"/>
        <v>94417000</v>
      </c>
      <c r="K53" s="97">
        <f t="shared" si="33"/>
        <v>96679261</v>
      </c>
      <c r="L53" s="96">
        <f t="shared" si="33"/>
        <v>69338000</v>
      </c>
      <c r="M53" s="97">
        <f t="shared" si="33"/>
        <v>90227966</v>
      </c>
      <c r="N53" s="96">
        <f t="shared" si="33"/>
        <v>126337000</v>
      </c>
      <c r="O53" s="97">
        <f t="shared" si="33"/>
        <v>123285930</v>
      </c>
      <c r="P53" s="96">
        <f t="shared" si="27"/>
        <v>346349000</v>
      </c>
      <c r="Q53" s="97">
        <f t="shared" si="28"/>
        <v>355876846</v>
      </c>
      <c r="R53" s="52">
        <f t="shared" si="29"/>
        <v>82.204563154403061</v>
      </c>
      <c r="S53" s="53">
        <f t="shared" si="30"/>
        <v>36.638268006617814</v>
      </c>
      <c r="T53" s="52">
        <f>IF((+$E43+$E45+$E47+$E48+$E51) =0,0,(P53   /(+$E43+$E45+$E47+$E48+$E51) )*100)</f>
        <v>93.872202256083341</v>
      </c>
      <c r="U53" s="54">
        <f>IF((+$E43+$E45+$E47+$E48+$E51) =0,0,(Q53   /(+$E43+$E45+$E47+$E48+$E51) )*100)</f>
        <v>96.454568270643264</v>
      </c>
      <c r="V53" s="96">
        <f>SUM(V42:V52)</f>
        <v>129404000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616568000</v>
      </c>
      <c r="C67" s="104">
        <f>SUM(C9:C14,C17:C23,C26:C29,C32,C35:C39,C42:C52,C55:C58,C61:C65)</f>
        <v>490197000</v>
      </c>
      <c r="D67" s="104"/>
      <c r="E67" s="104">
        <f t="shared" si="35"/>
        <v>1106765000</v>
      </c>
      <c r="F67" s="105">
        <f t="shared" ref="F67:O67" si="43">SUM(F9:F14,F17:F23,F26:F29,F32,F35:F39,F42:F52,F55:F58,F61:F65)</f>
        <v>1106765000</v>
      </c>
      <c r="G67" s="106">
        <f t="shared" si="43"/>
        <v>1102167000</v>
      </c>
      <c r="H67" s="105">
        <f t="shared" si="43"/>
        <v>78394000</v>
      </c>
      <c r="I67" s="106">
        <f t="shared" si="43"/>
        <v>67415910</v>
      </c>
      <c r="J67" s="105">
        <f t="shared" si="43"/>
        <v>153345000</v>
      </c>
      <c r="K67" s="106">
        <f t="shared" si="43"/>
        <v>156620604</v>
      </c>
      <c r="L67" s="105">
        <f t="shared" si="43"/>
        <v>117339000</v>
      </c>
      <c r="M67" s="106">
        <f t="shared" si="43"/>
        <v>166024835</v>
      </c>
      <c r="N67" s="105">
        <f t="shared" si="43"/>
        <v>233131000</v>
      </c>
      <c r="O67" s="106">
        <f t="shared" si="43"/>
        <v>275529561</v>
      </c>
      <c r="P67" s="105">
        <f t="shared" si="36"/>
        <v>582209000</v>
      </c>
      <c r="Q67" s="106">
        <f t="shared" si="37"/>
        <v>665590910</v>
      </c>
      <c r="R67" s="61">
        <f t="shared" si="38"/>
        <v>98.681597763744364</v>
      </c>
      <c r="S67" s="62">
        <f t="shared" si="39"/>
        <v>65.956834710903351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52.824027574768614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60.389297629125174</v>
      </c>
      <c r="V67" s="105">
        <f>SUM(V9:V14,V17:V23,V26:V29,V32,V35:V39,V42:V52,V55:V58,V61:V65)</f>
        <v>382908000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1960000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1960000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1960000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616568000</v>
      </c>
      <c r="C73" s="104">
        <f>SUM(C9:C14,C17:C23,C26:C29,C32,C35:C39,C42:C52,C55:C58,C61:C65,C69:C70)</f>
        <v>490197000</v>
      </c>
      <c r="D73" s="104"/>
      <c r="E73" s="104">
        <f>$B73      +$C73      +$D73</f>
        <v>1106765000</v>
      </c>
      <c r="F73" s="105">
        <f t="shared" ref="F73:O73" si="46">SUM(F9:F14,F17:F23,F26:F29,F32,F35:F39,F42:F52,F55:F58,F61:F65,F69:F70)</f>
        <v>1106765000</v>
      </c>
      <c r="G73" s="106">
        <f t="shared" si="46"/>
        <v>1102167000</v>
      </c>
      <c r="H73" s="105">
        <f t="shared" si="46"/>
        <v>78394000</v>
      </c>
      <c r="I73" s="106">
        <f t="shared" si="46"/>
        <v>67415910</v>
      </c>
      <c r="J73" s="105">
        <f t="shared" si="46"/>
        <v>153345000</v>
      </c>
      <c r="K73" s="106">
        <f t="shared" si="46"/>
        <v>156620604</v>
      </c>
      <c r="L73" s="105">
        <f t="shared" si="46"/>
        <v>117339000</v>
      </c>
      <c r="M73" s="106">
        <f t="shared" si="46"/>
        <v>166024835</v>
      </c>
      <c r="N73" s="105">
        <f t="shared" si="46"/>
        <v>233131000</v>
      </c>
      <c r="O73" s="106">
        <f t="shared" si="46"/>
        <v>275529561</v>
      </c>
      <c r="P73" s="105">
        <f>$H73      +$J73      +$L73      +$N73</f>
        <v>582209000</v>
      </c>
      <c r="Q73" s="106">
        <f>$I73      +$K73      +$M73      +$O73</f>
        <v>665590910</v>
      </c>
      <c r="R73" s="61">
        <f>IF(($L73      =0),0,((($N73      -$L73      )/$L73      )*100))</f>
        <v>98.681597763744364</v>
      </c>
      <c r="S73" s="62">
        <f>IF(($M73      =0),0,((($O73      -$M73      )/$M73      )*100))</f>
        <v>65.956834710903351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52.824027574768614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60.389297629125174</v>
      </c>
      <c r="V73" s="105">
        <f>SUM(V9:V14,V17:V23,V26:V29,V32,V35:V39,V42:V52,V55:V58,V61:V65,V69:V70)</f>
        <v>384868000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B9w+xD4Y7LRflDq8/TBVZbbRbYnIXBw1x4c3f2zt3lSKQ0fjg5n5n6fmQVbt9TPccrGpvbyClOPXYs+hJ6ledg==" saltValue="uJO8cuuYVyrzIsKDf4P6/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2200000</v>
      </c>
      <c r="C10" s="92"/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294000</v>
      </c>
      <c r="I10" s="94">
        <v>196560</v>
      </c>
      <c r="J10" s="93">
        <v>293000</v>
      </c>
      <c r="K10" s="94">
        <v>293565</v>
      </c>
      <c r="L10" s="93">
        <v>384000</v>
      </c>
      <c r="M10" s="94">
        <v>378350</v>
      </c>
      <c r="N10" s="93">
        <v>1129000</v>
      </c>
      <c r="O10" s="94">
        <v>300940</v>
      </c>
      <c r="P10" s="93">
        <f t="shared" ref="P10:P15" si="1">$H10      +$J10      +$L10      +$N10</f>
        <v>2100000</v>
      </c>
      <c r="Q10" s="94">
        <f t="shared" ref="Q10:Q15" si="2">$I10      +$K10      +$M10      +$O10</f>
        <v>1169415</v>
      </c>
      <c r="R10" s="48">
        <f t="shared" ref="R10:R15" si="3">IF(($L10      =0),0,((($N10      -$L10      )/$L10      )*100))</f>
        <v>194.01041666666669</v>
      </c>
      <c r="S10" s="49">
        <f t="shared" ref="S10:S15" si="4">IF(($M10      =0),0,((($O10      -$M10      )/$M10      )*100))</f>
        <v>-20.45989163472975</v>
      </c>
      <c r="T10" s="48">
        <f t="shared" ref="T10:T14" si="5">IF(($E10      =0),0,(($P10      /$E10      )*100))</f>
        <v>95.454545454545453</v>
      </c>
      <c r="U10" s="50">
        <f t="shared" ref="U10:U14" si="6">IF(($E10      =0),0,(($Q10      /$E10      )*100))</f>
        <v>53.155227272727267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>
        <v>-15000000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>
        <v>496000</v>
      </c>
      <c r="D14" s="92"/>
      <c r="E14" s="92">
        <f t="shared" si="0"/>
        <v>496000</v>
      </c>
      <c r="F14" s="93">
        <v>496000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17200000</v>
      </c>
      <c r="C15" s="95">
        <f>SUM(C9:C14)</f>
        <v>-14504000</v>
      </c>
      <c r="D15" s="95"/>
      <c r="E15" s="95">
        <f t="shared" si="0"/>
        <v>2696000</v>
      </c>
      <c r="F15" s="96">
        <f t="shared" ref="F15:O15" si="7">SUM(F9:F14)</f>
        <v>2696000</v>
      </c>
      <c r="G15" s="97">
        <f t="shared" si="7"/>
        <v>2200000</v>
      </c>
      <c r="H15" s="96">
        <f t="shared" si="7"/>
        <v>294000</v>
      </c>
      <c r="I15" s="97">
        <f t="shared" si="7"/>
        <v>196560</v>
      </c>
      <c r="J15" s="96">
        <f t="shared" si="7"/>
        <v>293000</v>
      </c>
      <c r="K15" s="97">
        <f t="shared" si="7"/>
        <v>293565</v>
      </c>
      <c r="L15" s="96">
        <f t="shared" si="7"/>
        <v>384000</v>
      </c>
      <c r="M15" s="97">
        <f t="shared" si="7"/>
        <v>378350</v>
      </c>
      <c r="N15" s="96">
        <f t="shared" si="7"/>
        <v>1129000</v>
      </c>
      <c r="O15" s="97">
        <f t="shared" si="7"/>
        <v>300940</v>
      </c>
      <c r="P15" s="96">
        <f t="shared" si="1"/>
        <v>2100000</v>
      </c>
      <c r="Q15" s="97">
        <f t="shared" si="2"/>
        <v>1169415</v>
      </c>
      <c r="R15" s="52">
        <f t="shared" si="3"/>
        <v>194.01041666666669</v>
      </c>
      <c r="S15" s="53">
        <f t="shared" si="4"/>
        <v>-20.45989163472975</v>
      </c>
      <c r="T15" s="52">
        <f>IF((SUM($E9:$E13))=0,0,(P15/(SUM($E9:$E13))*100))</f>
        <v>95.454545454545453</v>
      </c>
      <c r="U15" s="54">
        <f>IF((SUM($E9:$E13))=0,0,(Q15/(SUM($E9:$E13))*100))</f>
        <v>53.155227272727267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1242000</v>
      </c>
      <c r="H32" s="93"/>
      <c r="I32" s="94"/>
      <c r="J32" s="93">
        <v>310000</v>
      </c>
      <c r="K32" s="94"/>
      <c r="L32" s="93"/>
      <c r="M32" s="94">
        <v>1241998</v>
      </c>
      <c r="N32" s="93"/>
      <c r="O32" s="94"/>
      <c r="P32" s="93">
        <f>$H32      +$J32      +$L32      +$N32</f>
        <v>310000</v>
      </c>
      <c r="Q32" s="94">
        <f>$I32      +$K32      +$M32      +$O32</f>
        <v>1241998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24.9597423510467</v>
      </c>
      <c r="U32" s="50">
        <f>IF(($E32      =0),0,(($Q32      /$E32      )*100))</f>
        <v>99.99983896940418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1242000</v>
      </c>
      <c r="H33" s="96">
        <f t="shared" si="17"/>
        <v>0</v>
      </c>
      <c r="I33" s="97">
        <f t="shared" si="17"/>
        <v>0</v>
      </c>
      <c r="J33" s="96">
        <f t="shared" si="17"/>
        <v>310000</v>
      </c>
      <c r="K33" s="97">
        <f t="shared" si="17"/>
        <v>0</v>
      </c>
      <c r="L33" s="96">
        <f t="shared" si="17"/>
        <v>0</v>
      </c>
      <c r="M33" s="97">
        <f t="shared" si="17"/>
        <v>1241998</v>
      </c>
      <c r="N33" s="96">
        <f t="shared" si="17"/>
        <v>0</v>
      </c>
      <c r="O33" s="97">
        <f t="shared" si="17"/>
        <v>0</v>
      </c>
      <c r="P33" s="96">
        <f>$H33      +$J33      +$L33      +$N33</f>
        <v>310000</v>
      </c>
      <c r="Q33" s="97">
        <f>$I33      +$K33      +$M33      +$O33</f>
        <v>1241998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24.9597423510467</v>
      </c>
      <c r="U33" s="54">
        <f>IF($E33   =0,0,($Q33   /$E33   )*100)</f>
        <v>99.99983896940418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3540000</v>
      </c>
      <c r="C35" s="92">
        <v>-2982000</v>
      </c>
      <c r="D35" s="92"/>
      <c r="E35" s="92">
        <f t="shared" ref="E35:E40" si="18">$B35      +$C35      +$D35</f>
        <v>558000</v>
      </c>
      <c r="F35" s="93">
        <v>558000</v>
      </c>
      <c r="G35" s="94">
        <v>558000</v>
      </c>
      <c r="H35" s="93"/>
      <c r="I35" s="94"/>
      <c r="J35" s="93"/>
      <c r="K35" s="94"/>
      <c r="L35" s="93"/>
      <c r="M35" s="94">
        <v>931500</v>
      </c>
      <c r="N35" s="93"/>
      <c r="O35" s="94">
        <v>-931500</v>
      </c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-200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115000</v>
      </c>
      <c r="C36" s="92">
        <v>-58000</v>
      </c>
      <c r="D36" s="92"/>
      <c r="E36" s="92">
        <f t="shared" si="18"/>
        <v>57000</v>
      </c>
      <c r="F36" s="93">
        <v>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3655000</v>
      </c>
      <c r="C40" s="95">
        <f>SUM(C35:C39)</f>
        <v>-3040000</v>
      </c>
      <c r="D40" s="95"/>
      <c r="E40" s="95">
        <f t="shared" si="18"/>
        <v>615000</v>
      </c>
      <c r="F40" s="96">
        <f t="shared" ref="F40:O40" si="25">SUM(F35:F39)</f>
        <v>615000</v>
      </c>
      <c r="G40" s="97">
        <f t="shared" si="25"/>
        <v>558000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931500</v>
      </c>
      <c r="N40" s="96">
        <f t="shared" si="25"/>
        <v>0</v>
      </c>
      <c r="O40" s="97">
        <f t="shared" si="25"/>
        <v>-931500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-200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671944000</v>
      </c>
      <c r="C44" s="92">
        <v>-45743000</v>
      </c>
      <c r="D44" s="92"/>
      <c r="E44" s="92">
        <f t="shared" si="26"/>
        <v>626201000</v>
      </c>
      <c r="F44" s="93">
        <v>626201000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671944000</v>
      </c>
      <c r="C53" s="95">
        <f>SUM(C42:C52)</f>
        <v>-45743000</v>
      </c>
      <c r="D53" s="95"/>
      <c r="E53" s="95">
        <f t="shared" si="26"/>
        <v>626201000</v>
      </c>
      <c r="F53" s="96">
        <f t="shared" ref="F53:O53" si="33">SUM(F42:F52)</f>
        <v>626201000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694041000</v>
      </c>
      <c r="C67" s="104">
        <f>SUM(C9:C14,C17:C23,C26:C29,C32,C35:C39,C42:C52,C55:C58,C61:C65)</f>
        <v>-63287000</v>
      </c>
      <c r="D67" s="104"/>
      <c r="E67" s="104">
        <f t="shared" si="35"/>
        <v>630754000</v>
      </c>
      <c r="F67" s="105">
        <f t="shared" ref="F67:O67" si="43">SUM(F9:F14,F17:F23,F26:F29,F32,F35:F39,F42:F52,F55:F58,F61:F65)</f>
        <v>630754000</v>
      </c>
      <c r="G67" s="106">
        <f t="shared" si="43"/>
        <v>4000000</v>
      </c>
      <c r="H67" s="105">
        <f t="shared" si="43"/>
        <v>294000</v>
      </c>
      <c r="I67" s="106">
        <f t="shared" si="43"/>
        <v>196560</v>
      </c>
      <c r="J67" s="105">
        <f t="shared" si="43"/>
        <v>603000</v>
      </c>
      <c r="K67" s="106">
        <f t="shared" si="43"/>
        <v>293565</v>
      </c>
      <c r="L67" s="105">
        <f t="shared" si="43"/>
        <v>384000</v>
      </c>
      <c r="M67" s="106">
        <f t="shared" si="43"/>
        <v>2551848</v>
      </c>
      <c r="N67" s="105">
        <f t="shared" si="43"/>
        <v>1129000</v>
      </c>
      <c r="O67" s="106">
        <f t="shared" si="43"/>
        <v>-630560</v>
      </c>
      <c r="P67" s="105">
        <f t="shared" si="36"/>
        <v>2410000</v>
      </c>
      <c r="Q67" s="106">
        <f t="shared" si="37"/>
        <v>2411413</v>
      </c>
      <c r="R67" s="61">
        <f t="shared" si="38"/>
        <v>194.01041666666669</v>
      </c>
      <c r="S67" s="62">
        <f t="shared" si="39"/>
        <v>-124.70993570149946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60.285325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203242000</v>
      </c>
      <c r="C69" s="92">
        <v>-143593000</v>
      </c>
      <c r="D69" s="92"/>
      <c r="E69" s="92">
        <f>$B69      +$C69      +$D69</f>
        <v>59649000</v>
      </c>
      <c r="F69" s="93">
        <v>59649000</v>
      </c>
      <c r="G69" s="94">
        <v>59649000</v>
      </c>
      <c r="H69" s="93"/>
      <c r="I69" s="94">
        <v>3529934</v>
      </c>
      <c r="J69" s="93"/>
      <c r="K69" s="94">
        <v>43647</v>
      </c>
      <c r="L69" s="93">
        <v>28735000</v>
      </c>
      <c r="M69" s="94">
        <v>17001953</v>
      </c>
      <c r="N69" s="93">
        <v>30914000</v>
      </c>
      <c r="O69" s="94">
        <v>36235095</v>
      </c>
      <c r="P69" s="93">
        <f>$H69      +$J69      +$L69      +$N69</f>
        <v>59649000</v>
      </c>
      <c r="Q69" s="94">
        <f>$I69      +$K69      +$M69      +$O69</f>
        <v>56810629</v>
      </c>
      <c r="R69" s="48">
        <f>IF(($L69      =0),0,((($N69      -$L69      )/$L69      )*100))</f>
        <v>7.5830868279102139</v>
      </c>
      <c r="S69" s="49">
        <f>IF(($M69      =0),0,((($O69      -$M69      )/$M69      )*100))</f>
        <v>113.12313356000925</v>
      </c>
      <c r="T69" s="48">
        <f>IF(($E69      =0),0,(($P69      /$E69      )*100))</f>
        <v>100</v>
      </c>
      <c r="U69" s="50">
        <f>IF(($E69      =0),0,(($Q69      /$E69      )*100))</f>
        <v>95.241544703180267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203242000</v>
      </c>
      <c r="C71" s="101">
        <f>SUM(C69:C70)</f>
        <v>-123593000</v>
      </c>
      <c r="D71" s="101"/>
      <c r="E71" s="101">
        <f>$B71      +$C71      +$D71</f>
        <v>79649000</v>
      </c>
      <c r="F71" s="102">
        <f t="shared" ref="F71:O71" si="44">SUM(F69:F70)</f>
        <v>79649000</v>
      </c>
      <c r="G71" s="103">
        <f t="shared" si="44"/>
        <v>59649000</v>
      </c>
      <c r="H71" s="102">
        <f t="shared" si="44"/>
        <v>0</v>
      </c>
      <c r="I71" s="103">
        <f t="shared" si="44"/>
        <v>3529934</v>
      </c>
      <c r="J71" s="102">
        <f t="shared" si="44"/>
        <v>0</v>
      </c>
      <c r="K71" s="103">
        <f t="shared" si="44"/>
        <v>43647</v>
      </c>
      <c r="L71" s="102">
        <f t="shared" si="44"/>
        <v>28735000</v>
      </c>
      <c r="M71" s="103">
        <f t="shared" si="44"/>
        <v>17001953</v>
      </c>
      <c r="N71" s="102">
        <f t="shared" si="44"/>
        <v>30914000</v>
      </c>
      <c r="O71" s="103">
        <f t="shared" si="44"/>
        <v>36235095</v>
      </c>
      <c r="P71" s="102">
        <f>$H71      +$J71      +$L71      +$N71</f>
        <v>59649000</v>
      </c>
      <c r="Q71" s="103">
        <f>$I71      +$K71      +$M71      +$O71</f>
        <v>56810629</v>
      </c>
      <c r="R71" s="57">
        <f>IF(($L71      =0),0,((($N71      -$L71      )/$L71      )*100))</f>
        <v>7.5830868279102139</v>
      </c>
      <c r="S71" s="58">
        <f>IF(($M71      =0),0,((($O71      -$M71      )/$M71      )*100))</f>
        <v>113.12313356000925</v>
      </c>
      <c r="T71" s="57">
        <f>IF(($E69      =0),0,(($P69      /$E69      )*100))</f>
        <v>100</v>
      </c>
      <c r="U71" s="59">
        <f>IF($E69   =0,0,($Q69   /$E69 )*100)</f>
        <v>95.241544703180267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203242000</v>
      </c>
      <c r="C72" s="104">
        <f>SUM(C69:C70)</f>
        <v>-123593000</v>
      </c>
      <c r="D72" s="104"/>
      <c r="E72" s="104">
        <f>$B72      +$C72      +$D72</f>
        <v>79649000</v>
      </c>
      <c r="F72" s="105">
        <f t="shared" ref="F72:O72" si="45">SUM(F69:F70)</f>
        <v>79649000</v>
      </c>
      <c r="G72" s="106">
        <f t="shared" si="45"/>
        <v>59649000</v>
      </c>
      <c r="H72" s="105">
        <f t="shared" si="45"/>
        <v>0</v>
      </c>
      <c r="I72" s="106">
        <f t="shared" si="45"/>
        <v>3529934</v>
      </c>
      <c r="J72" s="105">
        <f t="shared" si="45"/>
        <v>0</v>
      </c>
      <c r="K72" s="106">
        <f t="shared" si="45"/>
        <v>43647</v>
      </c>
      <c r="L72" s="105">
        <f t="shared" si="45"/>
        <v>28735000</v>
      </c>
      <c r="M72" s="106">
        <f t="shared" si="45"/>
        <v>17001953</v>
      </c>
      <c r="N72" s="105">
        <f t="shared" si="45"/>
        <v>30914000</v>
      </c>
      <c r="O72" s="106">
        <f t="shared" si="45"/>
        <v>36235095</v>
      </c>
      <c r="P72" s="105">
        <f>$H72      +$J72      +$L72      +$N72</f>
        <v>59649000</v>
      </c>
      <c r="Q72" s="106">
        <f>$I72      +$K72      +$M72      +$O72</f>
        <v>56810629</v>
      </c>
      <c r="R72" s="61">
        <f>IF(($L72      =0),0,((($N72      -$L72      )/$L72      )*100))</f>
        <v>7.5830868279102139</v>
      </c>
      <c r="S72" s="62">
        <f>IF(($M72      =0),0,((($O72      -$M72      )/$M72      )*100))</f>
        <v>113.12313356000925</v>
      </c>
      <c r="T72" s="61">
        <f>IF(($E69      =0),0,(($P69      /$E69      )*100))</f>
        <v>100</v>
      </c>
      <c r="U72" s="65">
        <f>IF($E69   =0,0,($Q69   /$E69 )*100)</f>
        <v>95.241544703180267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897283000</v>
      </c>
      <c r="C73" s="104">
        <f>SUM(C9:C14,C17:C23,C26:C29,C32,C35:C39,C42:C52,C55:C58,C61:C65,C69:C70)</f>
        <v>-186880000</v>
      </c>
      <c r="D73" s="104"/>
      <c r="E73" s="104">
        <f>$B73      +$C73      +$D73</f>
        <v>710403000</v>
      </c>
      <c r="F73" s="105">
        <f t="shared" ref="F73:O73" si="46">SUM(F9:F14,F17:F23,F26:F29,F32,F35:F39,F42:F52,F55:F58,F61:F65,F69:F70)</f>
        <v>710403000</v>
      </c>
      <c r="G73" s="106">
        <f t="shared" si="46"/>
        <v>63649000</v>
      </c>
      <c r="H73" s="105">
        <f t="shared" si="46"/>
        <v>294000</v>
      </c>
      <c r="I73" s="106">
        <f t="shared" si="46"/>
        <v>3726494</v>
      </c>
      <c r="J73" s="105">
        <f t="shared" si="46"/>
        <v>603000</v>
      </c>
      <c r="K73" s="106">
        <f t="shared" si="46"/>
        <v>337212</v>
      </c>
      <c r="L73" s="105">
        <f t="shared" si="46"/>
        <v>29119000</v>
      </c>
      <c r="M73" s="106">
        <f t="shared" si="46"/>
        <v>19553801</v>
      </c>
      <c r="N73" s="105">
        <f t="shared" si="46"/>
        <v>32043000</v>
      </c>
      <c r="O73" s="106">
        <f t="shared" si="46"/>
        <v>35604535</v>
      </c>
      <c r="P73" s="105">
        <f>$H73      +$J73      +$L73      +$N73</f>
        <v>62059000</v>
      </c>
      <c r="Q73" s="106">
        <f>$I73      +$K73      +$M73      +$O73</f>
        <v>59222042</v>
      </c>
      <c r="R73" s="61">
        <f>IF(($L73      =0),0,((($N73      -$L73      )/$L73      )*100))</f>
        <v>10.04155362478107</v>
      </c>
      <c r="S73" s="62">
        <f>IF(($M73      =0),0,((($O73      -$M73      )/$M73      )*100))</f>
        <v>82.084981840615029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97.501924617825892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93.044732831623435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xvakG3ZwcEYJeaPEONiIkGYiJF7+E1Set54uFCG4SmMiFZQ607w50SMiu55PvPutSwqxra0ltyn/blgkgSPWBg==" saltValue="WIKsVn93gAck3no37tcS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174000</v>
      </c>
      <c r="I10" s="94"/>
      <c r="J10" s="93">
        <v>673000</v>
      </c>
      <c r="K10" s="94"/>
      <c r="L10" s="93">
        <v>166000</v>
      </c>
      <c r="M10" s="94">
        <v>392967</v>
      </c>
      <c r="N10" s="93">
        <v>687000</v>
      </c>
      <c r="O10" s="94"/>
      <c r="P10" s="93">
        <f t="shared" ref="P10:P15" si="1">$H10      +$J10      +$L10      +$N10</f>
        <v>1700000</v>
      </c>
      <c r="Q10" s="94">
        <f t="shared" ref="Q10:Q15" si="2">$I10      +$K10      +$M10      +$O10</f>
        <v>392967</v>
      </c>
      <c r="R10" s="48">
        <f t="shared" ref="R10:R15" si="3">IF(($L10      =0),0,((($N10      -$L10      )/$L10      )*100))</f>
        <v>313.85542168674698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23.115705882352941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30000000</v>
      </c>
      <c r="C13" s="92">
        <v>45357000</v>
      </c>
      <c r="D13" s="92"/>
      <c r="E13" s="92">
        <f t="shared" si="0"/>
        <v>75357000</v>
      </c>
      <c r="F13" s="93">
        <v>75357000</v>
      </c>
      <c r="G13" s="94">
        <v>75357000</v>
      </c>
      <c r="H13" s="93">
        <v>24333000</v>
      </c>
      <c r="I13" s="94"/>
      <c r="J13" s="93">
        <v>3313000</v>
      </c>
      <c r="K13" s="94"/>
      <c r="L13" s="93"/>
      <c r="M13" s="94">
        <v>999280</v>
      </c>
      <c r="N13" s="93">
        <v>18565000</v>
      </c>
      <c r="O13" s="94">
        <v>66429812</v>
      </c>
      <c r="P13" s="93">
        <f t="shared" si="1"/>
        <v>46211000</v>
      </c>
      <c r="Q13" s="94">
        <f t="shared" si="2"/>
        <v>67429092</v>
      </c>
      <c r="R13" s="48">
        <f t="shared" si="3"/>
        <v>0</v>
      </c>
      <c r="S13" s="49">
        <f t="shared" si="4"/>
        <v>6547.7675926667207</v>
      </c>
      <c r="T13" s="48">
        <f t="shared" si="5"/>
        <v>61.322770280133234</v>
      </c>
      <c r="U13" s="50">
        <f t="shared" si="6"/>
        <v>89.479533420916439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82483000</v>
      </c>
      <c r="D14" s="92"/>
      <c r="E14" s="92">
        <f t="shared" si="0"/>
        <v>84483000</v>
      </c>
      <c r="F14" s="93">
        <v>84483000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33700000</v>
      </c>
      <c r="C15" s="95">
        <f>SUM(C9:C14)</f>
        <v>127840000</v>
      </c>
      <c r="D15" s="95"/>
      <c r="E15" s="95">
        <f t="shared" si="0"/>
        <v>161540000</v>
      </c>
      <c r="F15" s="96">
        <f t="shared" ref="F15:O15" si="7">SUM(F9:F14)</f>
        <v>161540000</v>
      </c>
      <c r="G15" s="97">
        <f t="shared" si="7"/>
        <v>77057000</v>
      </c>
      <c r="H15" s="96">
        <f t="shared" si="7"/>
        <v>24507000</v>
      </c>
      <c r="I15" s="97">
        <f t="shared" si="7"/>
        <v>0</v>
      </c>
      <c r="J15" s="96">
        <f t="shared" si="7"/>
        <v>3986000</v>
      </c>
      <c r="K15" s="97">
        <f t="shared" si="7"/>
        <v>0</v>
      </c>
      <c r="L15" s="96">
        <f t="shared" si="7"/>
        <v>166000</v>
      </c>
      <c r="M15" s="97">
        <f t="shared" si="7"/>
        <v>1392247</v>
      </c>
      <c r="N15" s="96">
        <f t="shared" si="7"/>
        <v>19252000</v>
      </c>
      <c r="O15" s="97">
        <f t="shared" si="7"/>
        <v>66429812</v>
      </c>
      <c r="P15" s="96">
        <f t="shared" si="1"/>
        <v>47911000</v>
      </c>
      <c r="Q15" s="97">
        <f t="shared" si="2"/>
        <v>67822059</v>
      </c>
      <c r="R15" s="52">
        <f t="shared" si="3"/>
        <v>11497.590361445784</v>
      </c>
      <c r="S15" s="53">
        <f t="shared" si="4"/>
        <v>4671.4099581467945</v>
      </c>
      <c r="T15" s="52">
        <f>IF((SUM($E9:$E13))=0,0,(P15/(SUM($E9:$E13))*100))</f>
        <v>62.176051494348336</v>
      </c>
      <c r="U15" s="54">
        <f>IF((SUM($E9:$E13))=0,0,(Q15/(SUM($E9:$E13))*100))</f>
        <v>88.015441815798695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 t="shared" ref="E17:E24" si="8">$B17      +$C17      +$D17</f>
        <v>158007000</v>
      </c>
      <c r="F17" s="93">
        <v>158007000</v>
      </c>
      <c r="G17" s="94">
        <v>158007000</v>
      </c>
      <c r="H17" s="93">
        <v>6579000</v>
      </c>
      <c r="I17" s="94"/>
      <c r="J17" s="93">
        <v>67526000</v>
      </c>
      <c r="K17" s="94"/>
      <c r="L17" s="93">
        <v>35568000</v>
      </c>
      <c r="M17" s="94">
        <v>17764719</v>
      </c>
      <c r="N17" s="93">
        <v>48334000</v>
      </c>
      <c r="O17" s="94">
        <v>119788965</v>
      </c>
      <c r="P17" s="93">
        <f t="shared" ref="P17:P24" si="9">$H17      +$J17      +$L17      +$N17</f>
        <v>158007000</v>
      </c>
      <c r="Q17" s="94">
        <f t="shared" ref="Q17:Q24" si="10">$I17      +$K17      +$M17      +$O17</f>
        <v>137553684</v>
      </c>
      <c r="R17" s="48">
        <f t="shared" ref="R17:R24" si="11">IF(($L17      =0),0,((($N17      -$L17      )/$L17      )*100))</f>
        <v>35.891812865497073</v>
      </c>
      <c r="S17" s="49">
        <f t="shared" ref="S17:S24" si="12">IF(($M17      =0),0,((($O17      -$M17      )/$M17      )*100))</f>
        <v>574.30824546113001</v>
      </c>
      <c r="T17" s="48">
        <f t="shared" ref="T17:T23" si="13">IF(($E17      =0),0,(($P17      /$E17      )*100))</f>
        <v>100</v>
      </c>
      <c r="U17" s="50">
        <f t="shared" ref="U17:U23" si="14">IF(($E17      =0),0,(($Q17      /$E17      )*100))</f>
        <v>87.055436784446258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158007000</v>
      </c>
      <c r="C24" s="95">
        <f>SUM(C17:C23)</f>
        <v>0</v>
      </c>
      <c r="D24" s="95"/>
      <c r="E24" s="95">
        <f t="shared" si="8"/>
        <v>158007000</v>
      </c>
      <c r="F24" s="96">
        <f t="shared" ref="F24:O24" si="15">SUM(F17:F23)</f>
        <v>158007000</v>
      </c>
      <c r="G24" s="97">
        <f t="shared" si="15"/>
        <v>158007000</v>
      </c>
      <c r="H24" s="96">
        <f t="shared" si="15"/>
        <v>6579000</v>
      </c>
      <c r="I24" s="97">
        <f t="shared" si="15"/>
        <v>0</v>
      </c>
      <c r="J24" s="96">
        <f t="shared" si="15"/>
        <v>67526000</v>
      </c>
      <c r="K24" s="97">
        <f t="shared" si="15"/>
        <v>0</v>
      </c>
      <c r="L24" s="96">
        <f t="shared" si="15"/>
        <v>35568000</v>
      </c>
      <c r="M24" s="97">
        <f t="shared" si="15"/>
        <v>17764719</v>
      </c>
      <c r="N24" s="96">
        <f t="shared" si="15"/>
        <v>48334000</v>
      </c>
      <c r="O24" s="97">
        <f t="shared" si="15"/>
        <v>119788965</v>
      </c>
      <c r="P24" s="96">
        <f t="shared" si="9"/>
        <v>158007000</v>
      </c>
      <c r="Q24" s="97">
        <f t="shared" si="10"/>
        <v>137553684</v>
      </c>
      <c r="R24" s="52">
        <f t="shared" si="11"/>
        <v>35.891812865497073</v>
      </c>
      <c r="S24" s="53">
        <f t="shared" si="12"/>
        <v>574.30824546113001</v>
      </c>
      <c r="T24" s="52">
        <f>IF(($E24-$E19-$E23)   =0,0,($P24   /($E24-$E19-$E23)   )*100)</f>
        <v>100</v>
      </c>
      <c r="U24" s="54">
        <f>IF(($E24-$E19-$E23)   =0,0,($Q24   /($E24-$E19-$E23)   )*100)</f>
        <v>87.055436784446258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6366000</v>
      </c>
      <c r="C32" s="92"/>
      <c r="D32" s="92"/>
      <c r="E32" s="92">
        <f>$B32      +$C32      +$D32</f>
        <v>6366000</v>
      </c>
      <c r="F32" s="93">
        <v>6366000</v>
      </c>
      <c r="G32" s="94">
        <v>6366000</v>
      </c>
      <c r="H32" s="93">
        <v>4169000</v>
      </c>
      <c r="I32" s="94"/>
      <c r="J32" s="93">
        <v>287000</v>
      </c>
      <c r="K32" s="94"/>
      <c r="L32" s="93">
        <v>356000</v>
      </c>
      <c r="M32" s="94">
        <v>10845102</v>
      </c>
      <c r="N32" s="93"/>
      <c r="O32" s="94">
        <v>7126081</v>
      </c>
      <c r="P32" s="93">
        <f>$H32      +$J32      +$L32      +$N32</f>
        <v>4812000</v>
      </c>
      <c r="Q32" s="94">
        <f>$I32      +$K32      +$M32      +$O32</f>
        <v>17971183</v>
      </c>
      <c r="R32" s="48">
        <f>IF(($L32      =0),0,((($N32      -$L32      )/$L32      )*100))</f>
        <v>-100</v>
      </c>
      <c r="S32" s="49">
        <f>IF(($M32      =0),0,((($O32      -$M32      )/$M32      )*100))</f>
        <v>-34.292171710326009</v>
      </c>
      <c r="T32" s="48">
        <f>IF(($E32      =0),0,(($P32      /$E32      )*100))</f>
        <v>75.58906691800189</v>
      </c>
      <c r="U32" s="50">
        <f>IF(($E32      =0),0,(($Q32      /$E32      )*100))</f>
        <v>282.29945020420985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6366000</v>
      </c>
      <c r="C33" s="95">
        <f>C32</f>
        <v>0</v>
      </c>
      <c r="D33" s="95"/>
      <c r="E33" s="95">
        <f>$B33      +$C33      +$D33</f>
        <v>6366000</v>
      </c>
      <c r="F33" s="96">
        <f t="shared" ref="F33:O33" si="17">F32</f>
        <v>6366000</v>
      </c>
      <c r="G33" s="97">
        <f t="shared" si="17"/>
        <v>6366000</v>
      </c>
      <c r="H33" s="96">
        <f t="shared" si="17"/>
        <v>4169000</v>
      </c>
      <c r="I33" s="97">
        <f t="shared" si="17"/>
        <v>0</v>
      </c>
      <c r="J33" s="96">
        <f t="shared" si="17"/>
        <v>287000</v>
      </c>
      <c r="K33" s="97">
        <f t="shared" si="17"/>
        <v>0</v>
      </c>
      <c r="L33" s="96">
        <f t="shared" si="17"/>
        <v>356000</v>
      </c>
      <c r="M33" s="97">
        <f t="shared" si="17"/>
        <v>10845102</v>
      </c>
      <c r="N33" s="96">
        <f t="shared" si="17"/>
        <v>0</v>
      </c>
      <c r="O33" s="97">
        <f t="shared" si="17"/>
        <v>7126081</v>
      </c>
      <c r="P33" s="96">
        <f>$H33      +$J33      +$L33      +$N33</f>
        <v>4812000</v>
      </c>
      <c r="Q33" s="97">
        <f>$I33      +$K33      +$M33      +$O33</f>
        <v>17971183</v>
      </c>
      <c r="R33" s="52">
        <f>IF(($L33      =0),0,((($N33      -$L33      )/$L33      )*100))</f>
        <v>-100</v>
      </c>
      <c r="S33" s="53">
        <f>IF(($M33      =0),0,((($O33      -$M33      )/$M33      )*100))</f>
        <v>-34.292171710326009</v>
      </c>
      <c r="T33" s="52">
        <f>IF($E33   =0,0,($P33   /$E33   )*100)</f>
        <v>75.58906691800189</v>
      </c>
      <c r="U33" s="54">
        <f>IF($E33   =0,0,($Q33   /$E33   )*100)</f>
        <v>282.29945020420985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13493000</v>
      </c>
      <c r="C35" s="92"/>
      <c r="D35" s="92"/>
      <c r="E35" s="92">
        <f t="shared" ref="E35:E40" si="18">$B35      +$C35      +$D35</f>
        <v>13493000</v>
      </c>
      <c r="F35" s="93">
        <v>13493000</v>
      </c>
      <c r="G35" s="94">
        <v>13493000</v>
      </c>
      <c r="H35" s="93"/>
      <c r="I35" s="94"/>
      <c r="J35" s="93">
        <v>2965000</v>
      </c>
      <c r="K35" s="94"/>
      <c r="L35" s="93">
        <v>4799000</v>
      </c>
      <c r="M35" s="94"/>
      <c r="N35" s="93"/>
      <c r="O35" s="94">
        <v>11856739</v>
      </c>
      <c r="P35" s="93">
        <f t="shared" ref="P35:P40" si="19">$H35      +$J35      +$L35      +$N35</f>
        <v>7764000</v>
      </c>
      <c r="Q35" s="94">
        <f t="shared" ref="Q35:Q40" si="20">$I35      +$K35      +$M35      +$O35</f>
        <v>11856739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57.540947157785517</v>
      </c>
      <c r="U35" s="50">
        <f t="shared" ref="U35:U39" si="24">IF(($E35      =0),0,(($Q35      /$E35      )*100))</f>
        <v>87.873260208997266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11646000</v>
      </c>
      <c r="C36" s="92">
        <v>17176000</v>
      </c>
      <c r="D36" s="92"/>
      <c r="E36" s="92">
        <f t="shared" si="18"/>
        <v>28822000</v>
      </c>
      <c r="F36" s="93">
        <v>28822000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25139000</v>
      </c>
      <c r="C40" s="95">
        <f>SUM(C35:C39)</f>
        <v>17176000</v>
      </c>
      <c r="D40" s="95"/>
      <c r="E40" s="95">
        <f t="shared" si="18"/>
        <v>42315000</v>
      </c>
      <c r="F40" s="96">
        <f t="shared" ref="F40:O40" si="25">SUM(F35:F39)</f>
        <v>42315000</v>
      </c>
      <c r="G40" s="97">
        <f t="shared" si="25"/>
        <v>13493000</v>
      </c>
      <c r="H40" s="96">
        <f t="shared" si="25"/>
        <v>0</v>
      </c>
      <c r="I40" s="97">
        <f t="shared" si="25"/>
        <v>0</v>
      </c>
      <c r="J40" s="96">
        <f t="shared" si="25"/>
        <v>2965000</v>
      </c>
      <c r="K40" s="97">
        <f t="shared" si="25"/>
        <v>0</v>
      </c>
      <c r="L40" s="96">
        <f t="shared" si="25"/>
        <v>4799000</v>
      </c>
      <c r="M40" s="97">
        <f t="shared" si="25"/>
        <v>0</v>
      </c>
      <c r="N40" s="96">
        <f t="shared" si="25"/>
        <v>0</v>
      </c>
      <c r="O40" s="97">
        <f t="shared" si="25"/>
        <v>11856739</v>
      </c>
      <c r="P40" s="96">
        <f t="shared" si="19"/>
        <v>7764000</v>
      </c>
      <c r="Q40" s="97">
        <f t="shared" si="20"/>
        <v>11856739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57.540947157785517</v>
      </c>
      <c r="U40" s="54">
        <f>IF((+$E35+$E38) =0,0,(Q40   /(+$E35+$E38) )*100)</f>
        <v>87.873260208997266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46782000</v>
      </c>
      <c r="C51" s="92"/>
      <c r="D51" s="92"/>
      <c r="E51" s="92">
        <f t="shared" si="26"/>
        <v>46782000</v>
      </c>
      <c r="F51" s="93">
        <v>46782000</v>
      </c>
      <c r="G51" s="94">
        <v>46782000</v>
      </c>
      <c r="H51" s="93"/>
      <c r="I51" s="94"/>
      <c r="J51" s="93">
        <v>15527000</v>
      </c>
      <c r="K51" s="94"/>
      <c r="L51" s="93">
        <v>14875000</v>
      </c>
      <c r="M51" s="94">
        <v>-24518264</v>
      </c>
      <c r="N51" s="93">
        <v>12423000</v>
      </c>
      <c r="O51" s="94">
        <v>40053087</v>
      </c>
      <c r="P51" s="93">
        <f t="shared" si="27"/>
        <v>42825000</v>
      </c>
      <c r="Q51" s="94">
        <f t="shared" si="28"/>
        <v>15534823</v>
      </c>
      <c r="R51" s="48">
        <f t="shared" si="29"/>
        <v>-16.48403361344538</v>
      </c>
      <c r="S51" s="49">
        <f t="shared" si="30"/>
        <v>-263.36020772106866</v>
      </c>
      <c r="T51" s="48">
        <f t="shared" si="31"/>
        <v>91.541618571245351</v>
      </c>
      <c r="U51" s="50">
        <f t="shared" si="32"/>
        <v>33.206838100123981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46782000</v>
      </c>
      <c r="C53" s="95">
        <f>SUM(C42:C52)</f>
        <v>0</v>
      </c>
      <c r="D53" s="95"/>
      <c r="E53" s="95">
        <f t="shared" si="26"/>
        <v>46782000</v>
      </c>
      <c r="F53" s="96">
        <f t="shared" ref="F53:O53" si="33">SUM(F42:F52)</f>
        <v>46782000</v>
      </c>
      <c r="G53" s="97">
        <f t="shared" si="33"/>
        <v>46782000</v>
      </c>
      <c r="H53" s="96">
        <f t="shared" si="33"/>
        <v>0</v>
      </c>
      <c r="I53" s="97">
        <f t="shared" si="33"/>
        <v>0</v>
      </c>
      <c r="J53" s="96">
        <f t="shared" si="33"/>
        <v>15527000</v>
      </c>
      <c r="K53" s="97">
        <f t="shared" si="33"/>
        <v>0</v>
      </c>
      <c r="L53" s="96">
        <f t="shared" si="33"/>
        <v>14875000</v>
      </c>
      <c r="M53" s="97">
        <f t="shared" si="33"/>
        <v>-24518264</v>
      </c>
      <c r="N53" s="96">
        <f t="shared" si="33"/>
        <v>12423000</v>
      </c>
      <c r="O53" s="97">
        <f t="shared" si="33"/>
        <v>40053087</v>
      </c>
      <c r="P53" s="96">
        <f t="shared" si="27"/>
        <v>42825000</v>
      </c>
      <c r="Q53" s="97">
        <f t="shared" si="28"/>
        <v>15534823</v>
      </c>
      <c r="R53" s="52">
        <f t="shared" si="29"/>
        <v>-16.48403361344538</v>
      </c>
      <c r="S53" s="53">
        <f t="shared" si="30"/>
        <v>-263.36020772106866</v>
      </c>
      <c r="T53" s="52">
        <f>IF((+$E43+$E45+$E47+$E48+$E51) =0,0,(P53   /(+$E43+$E45+$E47+$E48+$E51) )*100)</f>
        <v>91.541618571245351</v>
      </c>
      <c r="U53" s="54">
        <f>IF((+$E43+$E45+$E47+$E48+$E51) =0,0,(Q53   /(+$E43+$E45+$E47+$E48+$E51) )*100)</f>
        <v>33.206838100123981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269994000</v>
      </c>
      <c r="C67" s="104">
        <f>SUM(C9:C14,C17:C23,C26:C29,C32,C35:C39,C42:C52,C55:C58,C61:C65)</f>
        <v>145016000</v>
      </c>
      <c r="D67" s="104"/>
      <c r="E67" s="104">
        <f t="shared" si="35"/>
        <v>415010000</v>
      </c>
      <c r="F67" s="105">
        <f t="shared" ref="F67:O67" si="43">SUM(F9:F14,F17:F23,F26:F29,F32,F35:F39,F42:F52,F55:F58,F61:F65)</f>
        <v>415010000</v>
      </c>
      <c r="G67" s="106">
        <f t="shared" si="43"/>
        <v>301705000</v>
      </c>
      <c r="H67" s="105">
        <f t="shared" si="43"/>
        <v>35255000</v>
      </c>
      <c r="I67" s="106">
        <f t="shared" si="43"/>
        <v>0</v>
      </c>
      <c r="J67" s="105">
        <f t="shared" si="43"/>
        <v>90291000</v>
      </c>
      <c r="K67" s="106">
        <f t="shared" si="43"/>
        <v>0</v>
      </c>
      <c r="L67" s="105">
        <f t="shared" si="43"/>
        <v>55764000</v>
      </c>
      <c r="M67" s="106">
        <f t="shared" si="43"/>
        <v>5483804</v>
      </c>
      <c r="N67" s="105">
        <f t="shared" si="43"/>
        <v>80009000</v>
      </c>
      <c r="O67" s="106">
        <f t="shared" si="43"/>
        <v>245254684</v>
      </c>
      <c r="P67" s="105">
        <f t="shared" si="36"/>
        <v>261319000</v>
      </c>
      <c r="Q67" s="106">
        <f t="shared" si="37"/>
        <v>250738488</v>
      </c>
      <c r="R67" s="61">
        <f t="shared" si="38"/>
        <v>43.477871027903312</v>
      </c>
      <c r="S67" s="62">
        <f t="shared" si="39"/>
        <v>4372.3459117065449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86.614076664291275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83.107170249084376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269994000</v>
      </c>
      <c r="C73" s="104">
        <f>SUM(C9:C14,C17:C23,C26:C29,C32,C35:C39,C42:C52,C55:C58,C61:C65,C69:C70)</f>
        <v>145016000</v>
      </c>
      <c r="D73" s="104"/>
      <c r="E73" s="104">
        <f>$B73      +$C73      +$D73</f>
        <v>415010000</v>
      </c>
      <c r="F73" s="105">
        <f t="shared" ref="F73:O73" si="46">SUM(F9:F14,F17:F23,F26:F29,F32,F35:F39,F42:F52,F55:F58,F61:F65,F69:F70)</f>
        <v>415010000</v>
      </c>
      <c r="G73" s="106">
        <f t="shared" si="46"/>
        <v>301705000</v>
      </c>
      <c r="H73" s="105">
        <f t="shared" si="46"/>
        <v>35255000</v>
      </c>
      <c r="I73" s="106">
        <f t="shared" si="46"/>
        <v>0</v>
      </c>
      <c r="J73" s="105">
        <f t="shared" si="46"/>
        <v>90291000</v>
      </c>
      <c r="K73" s="106">
        <f t="shared" si="46"/>
        <v>0</v>
      </c>
      <c r="L73" s="105">
        <f t="shared" si="46"/>
        <v>55764000</v>
      </c>
      <c r="M73" s="106">
        <f t="shared" si="46"/>
        <v>5483804</v>
      </c>
      <c r="N73" s="105">
        <f t="shared" si="46"/>
        <v>80009000</v>
      </c>
      <c r="O73" s="106">
        <f t="shared" si="46"/>
        <v>245254684</v>
      </c>
      <c r="P73" s="105">
        <f>$H73      +$J73      +$L73      +$N73</f>
        <v>261319000</v>
      </c>
      <c r="Q73" s="106">
        <f>$I73      +$K73      +$M73      +$O73</f>
        <v>250738488</v>
      </c>
      <c r="R73" s="61">
        <f>IF(($L73      =0),0,((($N73      -$L73      )/$L73      )*100))</f>
        <v>43.477871027903312</v>
      </c>
      <c r="S73" s="62">
        <f>IF(($M73      =0),0,((($O73      -$M73      )/$M73      )*100))</f>
        <v>4372.3459117065449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86.614076664291275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83.107170249084376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qq6SpRVSXjlpYcW5Tl8swJZEOtjPs9nrpXeQsPIX+7QIh5fhVs0WywcSGZigMfYwQxM5zwVgmV+eJWGxRr84WA==" saltValue="V5a/4vcs1JXY4N7vsX4O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413000</v>
      </c>
      <c r="I10" s="94">
        <v>413099</v>
      </c>
      <c r="J10" s="93">
        <v>341000</v>
      </c>
      <c r="K10" s="94">
        <v>417362</v>
      </c>
      <c r="L10" s="93">
        <v>191000</v>
      </c>
      <c r="M10" s="94">
        <v>285890</v>
      </c>
      <c r="N10" s="93">
        <v>865000</v>
      </c>
      <c r="O10" s="94">
        <v>833649</v>
      </c>
      <c r="P10" s="93">
        <f t="shared" ref="P10:P15" si="1">$H10      +$J10      +$L10      +$N10</f>
        <v>1810000</v>
      </c>
      <c r="Q10" s="94">
        <f t="shared" ref="Q10:Q15" si="2">$I10      +$K10      +$M10      +$O10</f>
        <v>1950000</v>
      </c>
      <c r="R10" s="48">
        <f t="shared" ref="R10:R15" si="3">IF(($L10      =0),0,((($N10      -$L10      )/$L10      )*100))</f>
        <v>352.87958115183244</v>
      </c>
      <c r="S10" s="49">
        <f t="shared" ref="S10:S15" si="4">IF(($M10      =0),0,((($O10      -$M10      )/$M10      )*100))</f>
        <v>191.59781734233445</v>
      </c>
      <c r="T10" s="48">
        <f t="shared" ref="T10:T14" si="5">IF(($E10      =0),0,(($P10      /$E10      )*100))</f>
        <v>92.820512820512818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33606000</v>
      </c>
      <c r="C13" s="92">
        <v>-20506000</v>
      </c>
      <c r="D13" s="92"/>
      <c r="E13" s="92">
        <f t="shared" si="0"/>
        <v>13100000</v>
      </c>
      <c r="F13" s="93">
        <v>13100000</v>
      </c>
      <c r="G13" s="94">
        <v>13100000</v>
      </c>
      <c r="H13" s="93">
        <v>2237000</v>
      </c>
      <c r="I13" s="94"/>
      <c r="J13" s="93"/>
      <c r="K13" s="94"/>
      <c r="L13" s="93">
        <v>1599000</v>
      </c>
      <c r="M13" s="94">
        <v>3937191</v>
      </c>
      <c r="N13" s="93">
        <v>3424000</v>
      </c>
      <c r="O13" s="94">
        <v>9036197</v>
      </c>
      <c r="P13" s="93">
        <f t="shared" si="1"/>
        <v>7260000</v>
      </c>
      <c r="Q13" s="94">
        <f t="shared" si="2"/>
        <v>12973388</v>
      </c>
      <c r="R13" s="48">
        <f t="shared" si="3"/>
        <v>114.13383364602876</v>
      </c>
      <c r="S13" s="49">
        <f t="shared" si="4"/>
        <v>129.50872843100575</v>
      </c>
      <c r="T13" s="48">
        <f t="shared" si="5"/>
        <v>55.419847328244273</v>
      </c>
      <c r="U13" s="50">
        <f t="shared" si="6"/>
        <v>99.033496183206111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>
        <v>-1707000</v>
      </c>
      <c r="D14" s="92"/>
      <c r="E14" s="92">
        <f t="shared" si="0"/>
        <v>293000</v>
      </c>
      <c r="F14" s="93">
        <v>293000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37556000</v>
      </c>
      <c r="C15" s="95">
        <f>SUM(C9:C14)</f>
        <v>-22213000</v>
      </c>
      <c r="D15" s="95"/>
      <c r="E15" s="95">
        <f t="shared" si="0"/>
        <v>15343000</v>
      </c>
      <c r="F15" s="96">
        <f t="shared" ref="F15:O15" si="7">SUM(F9:F14)</f>
        <v>15343000</v>
      </c>
      <c r="G15" s="97">
        <f t="shared" si="7"/>
        <v>15050000</v>
      </c>
      <c r="H15" s="96">
        <f t="shared" si="7"/>
        <v>2650000</v>
      </c>
      <c r="I15" s="97">
        <f t="shared" si="7"/>
        <v>413099</v>
      </c>
      <c r="J15" s="96">
        <f t="shared" si="7"/>
        <v>341000</v>
      </c>
      <c r="K15" s="97">
        <f t="shared" si="7"/>
        <v>417362</v>
      </c>
      <c r="L15" s="96">
        <f t="shared" si="7"/>
        <v>1790000</v>
      </c>
      <c r="M15" s="97">
        <f t="shared" si="7"/>
        <v>4223081</v>
      </c>
      <c r="N15" s="96">
        <f t="shared" si="7"/>
        <v>4289000</v>
      </c>
      <c r="O15" s="97">
        <f t="shared" si="7"/>
        <v>9869846</v>
      </c>
      <c r="P15" s="96">
        <f t="shared" si="1"/>
        <v>9070000</v>
      </c>
      <c r="Q15" s="97">
        <f t="shared" si="2"/>
        <v>14923388</v>
      </c>
      <c r="R15" s="52">
        <f t="shared" si="3"/>
        <v>139.60893854748605</v>
      </c>
      <c r="S15" s="53">
        <f t="shared" si="4"/>
        <v>133.71197474071656</v>
      </c>
      <c r="T15" s="52">
        <f>IF((SUM($E9:$E13))=0,0,(P15/(SUM($E9:$E13))*100))</f>
        <v>60.265780730897013</v>
      </c>
      <c r="U15" s="54">
        <f>IF((SUM($E9:$E13))=0,0,(Q15/(SUM($E9:$E13))*100))</f>
        <v>99.158724252491695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39600000</v>
      </c>
      <c r="D21" s="92"/>
      <c r="E21" s="92">
        <f t="shared" si="8"/>
        <v>39600000</v>
      </c>
      <c r="F21" s="93">
        <v>39600000</v>
      </c>
      <c r="G21" s="94">
        <v>39600000</v>
      </c>
      <c r="H21" s="93"/>
      <c r="I21" s="94"/>
      <c r="J21" s="93"/>
      <c r="K21" s="94"/>
      <c r="L21" s="93"/>
      <c r="M21" s="94"/>
      <c r="N21" s="93"/>
      <c r="O21" s="94">
        <v>8021559</v>
      </c>
      <c r="P21" s="93">
        <f t="shared" si="9"/>
        <v>0</v>
      </c>
      <c r="Q21" s="94">
        <f t="shared" si="10"/>
        <v>8021559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20.25646212121212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39600000</v>
      </c>
      <c r="D24" s="95"/>
      <c r="E24" s="95">
        <f t="shared" si="8"/>
        <v>39600000</v>
      </c>
      <c r="F24" s="96">
        <f t="shared" ref="F24:O24" si="15">SUM(F17:F23)</f>
        <v>39600000</v>
      </c>
      <c r="G24" s="97">
        <f t="shared" si="15"/>
        <v>39600000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8021559</v>
      </c>
      <c r="P24" s="96">
        <f t="shared" si="9"/>
        <v>0</v>
      </c>
      <c r="Q24" s="97">
        <f t="shared" si="10"/>
        <v>8021559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20.25646212121212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4979000</v>
      </c>
      <c r="C32" s="92">
        <v>-278000</v>
      </c>
      <c r="D32" s="92"/>
      <c r="E32" s="92">
        <f>$B32      +$C32      +$D32</f>
        <v>4701000</v>
      </c>
      <c r="F32" s="93">
        <v>4701000</v>
      </c>
      <c r="G32" s="94">
        <v>4701000</v>
      </c>
      <c r="H32" s="93">
        <v>128000</v>
      </c>
      <c r="I32" s="94">
        <v>127812</v>
      </c>
      <c r="J32" s="93">
        <v>2507000</v>
      </c>
      <c r="K32" s="94">
        <v>2507890</v>
      </c>
      <c r="L32" s="93">
        <v>914000</v>
      </c>
      <c r="M32" s="94">
        <v>913322</v>
      </c>
      <c r="N32" s="93">
        <v>1152000</v>
      </c>
      <c r="O32" s="94">
        <v>1151974</v>
      </c>
      <c r="P32" s="93">
        <f>$H32      +$J32      +$L32      +$N32</f>
        <v>4701000</v>
      </c>
      <c r="Q32" s="94">
        <f>$I32      +$K32      +$M32      +$O32</f>
        <v>4700998</v>
      </c>
      <c r="R32" s="48">
        <f>IF(($L32      =0),0,((($N32      -$L32      )/$L32      )*100))</f>
        <v>26.039387308533918</v>
      </c>
      <c r="S32" s="49">
        <f>IF(($M32      =0),0,((($O32      -$M32      )/$M32      )*100))</f>
        <v>26.130105264079916</v>
      </c>
      <c r="T32" s="48">
        <f>IF(($E32      =0),0,(($P32      /$E32      )*100))</f>
        <v>100</v>
      </c>
      <c r="U32" s="50">
        <f>IF(($E32      =0),0,(($Q32      /$E32      )*100))</f>
        <v>99.999957455860454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4979000</v>
      </c>
      <c r="C33" s="95">
        <f>C32</f>
        <v>-278000</v>
      </c>
      <c r="D33" s="95"/>
      <c r="E33" s="95">
        <f>$B33      +$C33      +$D33</f>
        <v>4701000</v>
      </c>
      <c r="F33" s="96">
        <f t="shared" ref="F33:O33" si="17">F32</f>
        <v>4701000</v>
      </c>
      <c r="G33" s="97">
        <f t="shared" si="17"/>
        <v>4701000</v>
      </c>
      <c r="H33" s="96">
        <f t="shared" si="17"/>
        <v>128000</v>
      </c>
      <c r="I33" s="97">
        <f t="shared" si="17"/>
        <v>127812</v>
      </c>
      <c r="J33" s="96">
        <f t="shared" si="17"/>
        <v>2507000</v>
      </c>
      <c r="K33" s="97">
        <f t="shared" si="17"/>
        <v>2507890</v>
      </c>
      <c r="L33" s="96">
        <f t="shared" si="17"/>
        <v>914000</v>
      </c>
      <c r="M33" s="97">
        <f t="shared" si="17"/>
        <v>913322</v>
      </c>
      <c r="N33" s="96">
        <f t="shared" si="17"/>
        <v>1152000</v>
      </c>
      <c r="O33" s="97">
        <f t="shared" si="17"/>
        <v>1151974</v>
      </c>
      <c r="P33" s="96">
        <f>$H33      +$J33      +$L33      +$N33</f>
        <v>4701000</v>
      </c>
      <c r="Q33" s="97">
        <f>$I33      +$K33      +$M33      +$O33</f>
        <v>4700998</v>
      </c>
      <c r="R33" s="52">
        <f>IF(($L33      =0),0,((($N33      -$L33      )/$L33      )*100))</f>
        <v>26.039387308533918</v>
      </c>
      <c r="S33" s="53">
        <f>IF(($M33      =0),0,((($O33      -$M33      )/$M33      )*100))</f>
        <v>26.130105264079916</v>
      </c>
      <c r="T33" s="52">
        <f>IF($E33   =0,0,($P33   /$E33   )*100)</f>
        <v>100</v>
      </c>
      <c r="U33" s="54">
        <f>IF($E33   =0,0,($Q33   /$E33   )*100)</f>
        <v>99.999957455860454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7000000</v>
      </c>
      <c r="C35" s="92">
        <v>3500000</v>
      </c>
      <c r="D35" s="92"/>
      <c r="E35" s="92">
        <f t="shared" ref="E35:E40" si="18">$B35      +$C35      +$D35</f>
        <v>10500000</v>
      </c>
      <c r="F35" s="93">
        <v>10500000</v>
      </c>
      <c r="G35" s="94">
        <v>10500000</v>
      </c>
      <c r="H35" s="93"/>
      <c r="I35" s="94">
        <v>2574861</v>
      </c>
      <c r="J35" s="93">
        <v>6225000</v>
      </c>
      <c r="K35" s="94">
        <v>4005559</v>
      </c>
      <c r="L35" s="93">
        <v>569000</v>
      </c>
      <c r="M35" s="94">
        <v>571209</v>
      </c>
      <c r="N35" s="93">
        <v>928000</v>
      </c>
      <c r="O35" s="94">
        <v>5067244</v>
      </c>
      <c r="P35" s="93">
        <f t="shared" ref="P35:P40" si="19">$H35      +$J35      +$L35      +$N35</f>
        <v>7722000</v>
      </c>
      <c r="Q35" s="94">
        <f t="shared" ref="Q35:Q40" si="20">$I35      +$K35      +$M35      +$O35</f>
        <v>12218873</v>
      </c>
      <c r="R35" s="48">
        <f t="shared" ref="R35:R40" si="21">IF(($L35      =0),0,((($N35      -$L35      )/$L35      )*100))</f>
        <v>63.093145869947278</v>
      </c>
      <c r="S35" s="49">
        <f t="shared" ref="S35:S40" si="22">IF(($M35      =0),0,((($O35      -$M35      )/$M35      )*100))</f>
        <v>787.10857146858677</v>
      </c>
      <c r="T35" s="48">
        <f t="shared" ref="T35:T39" si="23">IF(($E35      =0),0,(($P35      /$E35      )*100))</f>
        <v>73.542857142857144</v>
      </c>
      <c r="U35" s="50">
        <f t="shared" ref="U35:U39" si="24">IF(($E35      =0),0,(($Q35      /$E35      )*100))</f>
        <v>116.37021904761905</v>
      </c>
      <c r="V35" s="93">
        <v>1774000</v>
      </c>
      <c r="W35" s="94">
        <v>1734000</v>
      </c>
    </row>
    <row r="36" spans="1:23" ht="12.95" customHeight="1" x14ac:dyDescent="0.2">
      <c r="A36" s="47" t="s">
        <v>60</v>
      </c>
      <c r="B36" s="92">
        <v>96172000</v>
      </c>
      <c r="C36" s="92">
        <v>-28072000</v>
      </c>
      <c r="D36" s="92"/>
      <c r="E36" s="92">
        <f t="shared" si="18"/>
        <v>68100000</v>
      </c>
      <c r="F36" s="93">
        <v>68100000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>
        <v>1944551</v>
      </c>
      <c r="J38" s="93">
        <v>3233000</v>
      </c>
      <c r="K38" s="94">
        <v>1289905</v>
      </c>
      <c r="L38" s="93"/>
      <c r="M38" s="94">
        <v>108256</v>
      </c>
      <c r="N38" s="93">
        <v>1684000</v>
      </c>
      <c r="O38" s="94">
        <v>1657289</v>
      </c>
      <c r="P38" s="93">
        <f t="shared" si="19"/>
        <v>4917000</v>
      </c>
      <c r="Q38" s="94">
        <f t="shared" si="20"/>
        <v>5000001</v>
      </c>
      <c r="R38" s="48">
        <f t="shared" si="21"/>
        <v>0</v>
      </c>
      <c r="S38" s="49">
        <f t="shared" si="22"/>
        <v>1430.8980564587644</v>
      </c>
      <c r="T38" s="48">
        <f t="shared" si="23"/>
        <v>98.34</v>
      </c>
      <c r="U38" s="50">
        <f t="shared" si="24"/>
        <v>100.00001999999999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108172000</v>
      </c>
      <c r="C40" s="95">
        <f>SUM(C35:C39)</f>
        <v>-24572000</v>
      </c>
      <c r="D40" s="95"/>
      <c r="E40" s="95">
        <f t="shared" si="18"/>
        <v>83600000</v>
      </c>
      <c r="F40" s="96">
        <f t="shared" ref="F40:O40" si="25">SUM(F35:F39)</f>
        <v>83600000</v>
      </c>
      <c r="G40" s="97">
        <f t="shared" si="25"/>
        <v>15500000</v>
      </c>
      <c r="H40" s="96">
        <f t="shared" si="25"/>
        <v>0</v>
      </c>
      <c r="I40" s="97">
        <f t="shared" si="25"/>
        <v>4519412</v>
      </c>
      <c r="J40" s="96">
        <f t="shared" si="25"/>
        <v>9458000</v>
      </c>
      <c r="K40" s="97">
        <f t="shared" si="25"/>
        <v>5295464</v>
      </c>
      <c r="L40" s="96">
        <f t="shared" si="25"/>
        <v>569000</v>
      </c>
      <c r="M40" s="97">
        <f t="shared" si="25"/>
        <v>679465</v>
      </c>
      <c r="N40" s="96">
        <f t="shared" si="25"/>
        <v>2612000</v>
      </c>
      <c r="O40" s="97">
        <f t="shared" si="25"/>
        <v>6724533</v>
      </c>
      <c r="P40" s="96">
        <f t="shared" si="19"/>
        <v>12639000</v>
      </c>
      <c r="Q40" s="97">
        <f t="shared" si="20"/>
        <v>17218874</v>
      </c>
      <c r="R40" s="52">
        <f t="shared" si="21"/>
        <v>359.05096660808437</v>
      </c>
      <c r="S40" s="53">
        <f t="shared" si="22"/>
        <v>889.68055749744281</v>
      </c>
      <c r="T40" s="52">
        <f>IF((+$E35+$E38) =0,0,(P40   /(+$E35+$E38) )*100)</f>
        <v>81.541935483870958</v>
      </c>
      <c r="U40" s="54">
        <f>IF((+$E35+$E38) =0,0,(Q40   /(+$E35+$E38) )*100)</f>
        <v>111.08950967741936</v>
      </c>
      <c r="V40" s="96">
        <f>SUM(V35:V39)</f>
        <v>1774000</v>
      </c>
      <c r="W40" s="97">
        <f>SUM(W35:W39)</f>
        <v>1734000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>
        <v>3659000</v>
      </c>
      <c r="D51" s="92"/>
      <c r="E51" s="92">
        <f t="shared" si="26"/>
        <v>53659000</v>
      </c>
      <c r="F51" s="93">
        <v>53659000</v>
      </c>
      <c r="G51" s="94">
        <v>53659000</v>
      </c>
      <c r="H51" s="93">
        <v>4766000</v>
      </c>
      <c r="I51" s="94">
        <v>4657607</v>
      </c>
      <c r="J51" s="93">
        <v>20320000</v>
      </c>
      <c r="K51" s="94">
        <v>16006188</v>
      </c>
      <c r="L51" s="93">
        <v>5594000</v>
      </c>
      <c r="M51" s="94">
        <v>9907839</v>
      </c>
      <c r="N51" s="93">
        <v>8472000</v>
      </c>
      <c r="O51" s="94">
        <v>8580581</v>
      </c>
      <c r="P51" s="93">
        <f t="shared" si="27"/>
        <v>39152000</v>
      </c>
      <c r="Q51" s="94">
        <f t="shared" si="28"/>
        <v>39152215</v>
      </c>
      <c r="R51" s="48">
        <f t="shared" si="29"/>
        <v>51.447979978548439</v>
      </c>
      <c r="S51" s="49">
        <f t="shared" si="30"/>
        <v>-13.396039237214088</v>
      </c>
      <c r="T51" s="48">
        <f t="shared" si="31"/>
        <v>72.964460761475252</v>
      </c>
      <c r="U51" s="50">
        <f t="shared" si="32"/>
        <v>72.964861439833015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3659000</v>
      </c>
      <c r="D53" s="95"/>
      <c r="E53" s="95">
        <f t="shared" si="26"/>
        <v>53659000</v>
      </c>
      <c r="F53" s="96">
        <f t="shared" ref="F53:O53" si="33">SUM(F42:F52)</f>
        <v>53659000</v>
      </c>
      <c r="G53" s="97">
        <f t="shared" si="33"/>
        <v>53659000</v>
      </c>
      <c r="H53" s="96">
        <f t="shared" si="33"/>
        <v>4766000</v>
      </c>
      <c r="I53" s="97">
        <f t="shared" si="33"/>
        <v>4657607</v>
      </c>
      <c r="J53" s="96">
        <f t="shared" si="33"/>
        <v>20320000</v>
      </c>
      <c r="K53" s="97">
        <f t="shared" si="33"/>
        <v>16006188</v>
      </c>
      <c r="L53" s="96">
        <f t="shared" si="33"/>
        <v>5594000</v>
      </c>
      <c r="M53" s="97">
        <f t="shared" si="33"/>
        <v>9907839</v>
      </c>
      <c r="N53" s="96">
        <f t="shared" si="33"/>
        <v>8472000</v>
      </c>
      <c r="O53" s="97">
        <f t="shared" si="33"/>
        <v>8580581</v>
      </c>
      <c r="P53" s="96">
        <f t="shared" si="27"/>
        <v>39152000</v>
      </c>
      <c r="Q53" s="97">
        <f t="shared" si="28"/>
        <v>39152215</v>
      </c>
      <c r="R53" s="52">
        <f t="shared" si="29"/>
        <v>51.447979978548439</v>
      </c>
      <c r="S53" s="53">
        <f t="shared" si="30"/>
        <v>-13.396039237214088</v>
      </c>
      <c r="T53" s="52">
        <f>IF((+$E43+$E45+$E47+$E48+$E51) =0,0,(P53   /(+$E43+$E45+$E47+$E48+$E51) )*100)</f>
        <v>72.964460761475252</v>
      </c>
      <c r="U53" s="54">
        <f>IF((+$E43+$E45+$E47+$E48+$E51) =0,0,(Q53   /(+$E43+$E45+$E47+$E48+$E51) )*100)</f>
        <v>72.964861439833015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200707000</v>
      </c>
      <c r="C67" s="104">
        <f>SUM(C9:C14,C17:C23,C26:C29,C32,C35:C39,C42:C52,C55:C58,C61:C65)</f>
        <v>-3804000</v>
      </c>
      <c r="D67" s="104"/>
      <c r="E67" s="104">
        <f t="shared" si="35"/>
        <v>196903000</v>
      </c>
      <c r="F67" s="105">
        <f t="shared" ref="F67:O67" si="43">SUM(F9:F14,F17:F23,F26:F29,F32,F35:F39,F42:F52,F55:F58,F61:F65)</f>
        <v>196903000</v>
      </c>
      <c r="G67" s="106">
        <f t="shared" si="43"/>
        <v>128510000</v>
      </c>
      <c r="H67" s="105">
        <f t="shared" si="43"/>
        <v>7544000</v>
      </c>
      <c r="I67" s="106">
        <f t="shared" si="43"/>
        <v>9717930</v>
      </c>
      <c r="J67" s="105">
        <f t="shared" si="43"/>
        <v>32626000</v>
      </c>
      <c r="K67" s="106">
        <f t="shared" si="43"/>
        <v>24226904</v>
      </c>
      <c r="L67" s="105">
        <f t="shared" si="43"/>
        <v>8867000</v>
      </c>
      <c r="M67" s="106">
        <f t="shared" si="43"/>
        <v>15723707</v>
      </c>
      <c r="N67" s="105">
        <f t="shared" si="43"/>
        <v>16525000</v>
      </c>
      <c r="O67" s="106">
        <f t="shared" si="43"/>
        <v>34348493</v>
      </c>
      <c r="P67" s="105">
        <f t="shared" si="36"/>
        <v>65562000</v>
      </c>
      <c r="Q67" s="106">
        <f t="shared" si="37"/>
        <v>84017034</v>
      </c>
      <c r="R67" s="61">
        <f t="shared" si="38"/>
        <v>86.365174241569861</v>
      </c>
      <c r="S67" s="62">
        <f t="shared" si="39"/>
        <v>118.45035016233767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51.01704147537157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65.377818068632791</v>
      </c>
      <c r="V67" s="105">
        <f>SUM(V9:V14,V17:V23,V26:V29,V32,V35:V39,V42:V52,V55:V58,V61:V65)</f>
        <v>1774000</v>
      </c>
      <c r="W67" s="106">
        <f>SUM(W9:W14,W17:W23,W26:W29,W32,W35:W39,W42:W52,W55:W58,W61:W65)</f>
        <v>1734000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245759000</v>
      </c>
      <c r="C69" s="92">
        <v>-16437000</v>
      </c>
      <c r="D69" s="92"/>
      <c r="E69" s="92">
        <f>$B69      +$C69      +$D69</f>
        <v>229322000</v>
      </c>
      <c r="F69" s="93">
        <v>229322000</v>
      </c>
      <c r="G69" s="94">
        <v>229322000</v>
      </c>
      <c r="H69" s="93">
        <v>52899000</v>
      </c>
      <c r="I69" s="94">
        <v>63197256</v>
      </c>
      <c r="J69" s="93">
        <v>77348000</v>
      </c>
      <c r="K69" s="94">
        <v>89577086</v>
      </c>
      <c r="L69" s="93">
        <v>23596000</v>
      </c>
      <c r="M69" s="94">
        <v>7554107</v>
      </c>
      <c r="N69" s="93">
        <v>58135000</v>
      </c>
      <c r="O69" s="94">
        <v>17842373</v>
      </c>
      <c r="P69" s="93">
        <f>$H69      +$J69      +$L69      +$N69</f>
        <v>211978000</v>
      </c>
      <c r="Q69" s="94">
        <f>$I69      +$K69      +$M69      +$O69</f>
        <v>178170822</v>
      </c>
      <c r="R69" s="48">
        <f>IF(($L69      =0),0,((($N69      -$L69      )/$L69      )*100))</f>
        <v>146.37650449228684</v>
      </c>
      <c r="S69" s="49">
        <f>IF(($M69      =0),0,((($O69      -$M69      )/$M69      )*100))</f>
        <v>136.19433772913197</v>
      </c>
      <c r="T69" s="48">
        <f>IF(($E69      =0),0,(($P69      /$E69      )*100))</f>
        <v>92.436835541291288</v>
      </c>
      <c r="U69" s="50">
        <f>IF(($E69      =0),0,(($Q69      /$E69      )*100))</f>
        <v>77.694604965943086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245759000</v>
      </c>
      <c r="C71" s="101">
        <f>SUM(C69:C70)</f>
        <v>-16437000</v>
      </c>
      <c r="D71" s="101"/>
      <c r="E71" s="101">
        <f>$B71      +$C71      +$D71</f>
        <v>229322000</v>
      </c>
      <c r="F71" s="102">
        <f t="shared" ref="F71:O71" si="44">SUM(F69:F70)</f>
        <v>229322000</v>
      </c>
      <c r="G71" s="103">
        <f t="shared" si="44"/>
        <v>229322000</v>
      </c>
      <c r="H71" s="102">
        <f t="shared" si="44"/>
        <v>52899000</v>
      </c>
      <c r="I71" s="103">
        <f t="shared" si="44"/>
        <v>63197256</v>
      </c>
      <c r="J71" s="102">
        <f t="shared" si="44"/>
        <v>77348000</v>
      </c>
      <c r="K71" s="103">
        <f t="shared" si="44"/>
        <v>89577086</v>
      </c>
      <c r="L71" s="102">
        <f t="shared" si="44"/>
        <v>23596000</v>
      </c>
      <c r="M71" s="103">
        <f t="shared" si="44"/>
        <v>7554107</v>
      </c>
      <c r="N71" s="102">
        <f t="shared" si="44"/>
        <v>58135000</v>
      </c>
      <c r="O71" s="103">
        <f t="shared" si="44"/>
        <v>17842373</v>
      </c>
      <c r="P71" s="102">
        <f>$H71      +$J71      +$L71      +$N71</f>
        <v>211978000</v>
      </c>
      <c r="Q71" s="103">
        <f>$I71      +$K71      +$M71      +$O71</f>
        <v>178170822</v>
      </c>
      <c r="R71" s="57">
        <f>IF(($L71      =0),0,((($N71      -$L71      )/$L71      )*100))</f>
        <v>146.37650449228684</v>
      </c>
      <c r="S71" s="58">
        <f>IF(($M71      =0),0,((($O71      -$M71      )/$M71      )*100))</f>
        <v>136.19433772913197</v>
      </c>
      <c r="T71" s="57">
        <f>IF(($E69      =0),0,(($P69      /$E69      )*100))</f>
        <v>92.436835541291288</v>
      </c>
      <c r="U71" s="59">
        <f>IF($E69   =0,0,($Q69   /$E69 )*100)</f>
        <v>77.694604965943086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245759000</v>
      </c>
      <c r="C72" s="104">
        <f>SUM(C69:C70)</f>
        <v>-16437000</v>
      </c>
      <c r="D72" s="104"/>
      <c r="E72" s="104">
        <f>$B72      +$C72      +$D72</f>
        <v>229322000</v>
      </c>
      <c r="F72" s="105">
        <f t="shared" ref="F72:O72" si="45">SUM(F69:F70)</f>
        <v>229322000</v>
      </c>
      <c r="G72" s="106">
        <f t="shared" si="45"/>
        <v>229322000</v>
      </c>
      <c r="H72" s="105">
        <f t="shared" si="45"/>
        <v>52899000</v>
      </c>
      <c r="I72" s="106">
        <f t="shared" si="45"/>
        <v>63197256</v>
      </c>
      <c r="J72" s="105">
        <f t="shared" si="45"/>
        <v>77348000</v>
      </c>
      <c r="K72" s="106">
        <f t="shared" si="45"/>
        <v>89577086</v>
      </c>
      <c r="L72" s="105">
        <f t="shared" si="45"/>
        <v>23596000</v>
      </c>
      <c r="M72" s="106">
        <f t="shared" si="45"/>
        <v>7554107</v>
      </c>
      <c r="N72" s="105">
        <f t="shared" si="45"/>
        <v>58135000</v>
      </c>
      <c r="O72" s="106">
        <f t="shared" si="45"/>
        <v>17842373</v>
      </c>
      <c r="P72" s="105">
        <f>$H72      +$J72      +$L72      +$N72</f>
        <v>211978000</v>
      </c>
      <c r="Q72" s="106">
        <f>$I72      +$K72      +$M72      +$O72</f>
        <v>178170822</v>
      </c>
      <c r="R72" s="61">
        <f>IF(($L72      =0),0,((($N72      -$L72      )/$L72      )*100))</f>
        <v>146.37650449228684</v>
      </c>
      <c r="S72" s="62">
        <f>IF(($M72      =0),0,((($O72      -$M72      )/$M72      )*100))</f>
        <v>136.19433772913197</v>
      </c>
      <c r="T72" s="61">
        <f>IF(($E69      =0),0,(($P69      /$E69      )*100))</f>
        <v>92.436835541291288</v>
      </c>
      <c r="U72" s="65">
        <f>IF($E69   =0,0,($Q69   /$E69 )*100)</f>
        <v>77.694604965943086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446466000</v>
      </c>
      <c r="C73" s="104">
        <f>SUM(C9:C14,C17:C23,C26:C29,C32,C35:C39,C42:C52,C55:C58,C61:C65,C69:C70)</f>
        <v>-20241000</v>
      </c>
      <c r="D73" s="104"/>
      <c r="E73" s="104">
        <f>$B73      +$C73      +$D73</f>
        <v>426225000</v>
      </c>
      <c r="F73" s="105">
        <f t="shared" ref="F73:O73" si="46">SUM(F9:F14,F17:F23,F26:F29,F32,F35:F39,F42:F52,F55:F58,F61:F65,F69:F70)</f>
        <v>426225000</v>
      </c>
      <c r="G73" s="106">
        <f t="shared" si="46"/>
        <v>357832000</v>
      </c>
      <c r="H73" s="105">
        <f t="shared" si="46"/>
        <v>60443000</v>
      </c>
      <c r="I73" s="106">
        <f t="shared" si="46"/>
        <v>72915186</v>
      </c>
      <c r="J73" s="105">
        <f t="shared" si="46"/>
        <v>109974000</v>
      </c>
      <c r="K73" s="106">
        <f t="shared" si="46"/>
        <v>113803990</v>
      </c>
      <c r="L73" s="105">
        <f t="shared" si="46"/>
        <v>32463000</v>
      </c>
      <c r="M73" s="106">
        <f t="shared" si="46"/>
        <v>23277814</v>
      </c>
      <c r="N73" s="105">
        <f t="shared" si="46"/>
        <v>74660000</v>
      </c>
      <c r="O73" s="106">
        <f t="shared" si="46"/>
        <v>52190866</v>
      </c>
      <c r="P73" s="105">
        <f>$H73      +$J73      +$L73      +$N73</f>
        <v>277540000</v>
      </c>
      <c r="Q73" s="106">
        <f>$I73      +$K73      +$M73      +$O73</f>
        <v>262187856</v>
      </c>
      <c r="R73" s="61">
        <f>IF(($L73      =0),0,((($N73      -$L73      )/$L73      )*100))</f>
        <v>129.98490589286266</v>
      </c>
      <c r="S73" s="62">
        <f>IF(($M73      =0),0,((($O73      -$M73      )/$M73      )*100))</f>
        <v>124.20862199517532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77.561537257707528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73.271215542489216</v>
      </c>
      <c r="V73" s="105">
        <f>SUM(V9:V14,V17:V23,V26:V29,V32,V35:V39,V42:V52,V55:V58,V61:V65,V69:V70)</f>
        <v>1774000</v>
      </c>
      <c r="W73" s="106">
        <f>SUM(W9:W14,W17:W23,W26:W29,W32,W35:W39,W42:W52,W55:W58,W61:W65,W69:W70)</f>
        <v>1734000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gjwxULcqTOlMViKC6Prvvdd719KK/nciXsuKYiMfeKoohDHVjxWRD+N1t2ZEVfFogrmmF1swFxZ20+L5TV5KeQ==" saltValue="gcbzIYfFHgC+dI1AU1jy0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/>
      <c r="I10" s="94">
        <v>251444</v>
      </c>
      <c r="J10" s="93"/>
      <c r="K10" s="94">
        <v>397205</v>
      </c>
      <c r="L10" s="93">
        <v>765000</v>
      </c>
      <c r="M10" s="94">
        <v>206242</v>
      </c>
      <c r="N10" s="93">
        <v>220000</v>
      </c>
      <c r="O10" s="94">
        <v>995108</v>
      </c>
      <c r="P10" s="93">
        <f t="shared" ref="P10:P15" si="1">$H10      +$J10      +$L10      +$N10</f>
        <v>985000</v>
      </c>
      <c r="Q10" s="94">
        <f t="shared" ref="Q10:Q15" si="2">$I10      +$K10      +$M10      +$O10</f>
        <v>1849999</v>
      </c>
      <c r="R10" s="48">
        <f t="shared" ref="R10:R15" si="3">IF(($L10      =0),0,((($N10      -$L10      )/$L10      )*100))</f>
        <v>-71.24183006535948</v>
      </c>
      <c r="S10" s="49">
        <f t="shared" ref="S10:S15" si="4">IF(($M10      =0),0,((($O10      -$M10      )/$M10      )*100))</f>
        <v>382.49532103063393</v>
      </c>
      <c r="T10" s="48">
        <f t="shared" ref="T10:T14" si="5">IF(($E10      =0),0,(($P10      /$E10      )*100))</f>
        <v>53.243243243243242</v>
      </c>
      <c r="U10" s="50">
        <f t="shared" ref="U10:U14" si="6">IF(($E10      =0),0,(($Q10      /$E10      )*100))</f>
        <v>99.999945945945939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24514000</v>
      </c>
      <c r="C13" s="92">
        <v>-3514000</v>
      </c>
      <c r="D13" s="92"/>
      <c r="E13" s="92">
        <f t="shared" si="0"/>
        <v>21000000</v>
      </c>
      <c r="F13" s="93">
        <v>21000000</v>
      </c>
      <c r="G13" s="94">
        <v>21000000</v>
      </c>
      <c r="H13" s="93">
        <v>3160000</v>
      </c>
      <c r="I13" s="94"/>
      <c r="J13" s="93">
        <v>8084000</v>
      </c>
      <c r="K13" s="94">
        <v>11235926</v>
      </c>
      <c r="L13" s="93">
        <v>6203000</v>
      </c>
      <c r="M13" s="94">
        <v>3793618</v>
      </c>
      <c r="N13" s="93"/>
      <c r="O13" s="94">
        <v>5970726</v>
      </c>
      <c r="P13" s="93">
        <f t="shared" si="1"/>
        <v>17447000</v>
      </c>
      <c r="Q13" s="94">
        <f t="shared" si="2"/>
        <v>21000270</v>
      </c>
      <c r="R13" s="48">
        <f t="shared" si="3"/>
        <v>-100</v>
      </c>
      <c r="S13" s="49">
        <f t="shared" si="4"/>
        <v>57.388698598541019</v>
      </c>
      <c r="T13" s="48">
        <f t="shared" si="5"/>
        <v>83.080952380952382</v>
      </c>
      <c r="U13" s="50">
        <f t="shared" si="6"/>
        <v>100.0012857142857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>
        <v>-100000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26464000</v>
      </c>
      <c r="C15" s="95">
        <f>SUM(C9:C14)</f>
        <v>-3614000</v>
      </c>
      <c r="D15" s="95"/>
      <c r="E15" s="95">
        <f t="shared" si="0"/>
        <v>22850000</v>
      </c>
      <c r="F15" s="96">
        <f t="shared" ref="F15:O15" si="7">SUM(F9:F14)</f>
        <v>22850000</v>
      </c>
      <c r="G15" s="97">
        <f t="shared" si="7"/>
        <v>22850000</v>
      </c>
      <c r="H15" s="96">
        <f t="shared" si="7"/>
        <v>3160000</v>
      </c>
      <c r="I15" s="97">
        <f t="shared" si="7"/>
        <v>251444</v>
      </c>
      <c r="J15" s="96">
        <f t="shared" si="7"/>
        <v>8084000</v>
      </c>
      <c r="K15" s="97">
        <f t="shared" si="7"/>
        <v>11633131</v>
      </c>
      <c r="L15" s="96">
        <f t="shared" si="7"/>
        <v>6968000</v>
      </c>
      <c r="M15" s="97">
        <f t="shared" si="7"/>
        <v>3999860</v>
      </c>
      <c r="N15" s="96">
        <f t="shared" si="7"/>
        <v>220000</v>
      </c>
      <c r="O15" s="97">
        <f t="shared" si="7"/>
        <v>6965834</v>
      </c>
      <c r="P15" s="96">
        <f t="shared" si="1"/>
        <v>18432000</v>
      </c>
      <c r="Q15" s="97">
        <f t="shared" si="2"/>
        <v>22850269</v>
      </c>
      <c r="R15" s="52">
        <f t="shared" si="3"/>
        <v>-96.842709529276689</v>
      </c>
      <c r="S15" s="53">
        <f t="shared" si="4"/>
        <v>74.151945318086135</v>
      </c>
      <c r="T15" s="52">
        <f>IF((SUM($E9:$E13))=0,0,(P15/(SUM($E9:$E13))*100))</f>
        <v>80.665207877461711</v>
      </c>
      <c r="U15" s="54">
        <f>IF((SUM($E9:$E13))=0,0,(Q15/(SUM($E9:$E13))*100))</f>
        <v>100.00117724288839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20652000</v>
      </c>
      <c r="D21" s="92"/>
      <c r="E21" s="92">
        <f t="shared" si="8"/>
        <v>20652000</v>
      </c>
      <c r="F21" s="93">
        <v>20652000</v>
      </c>
      <c r="G21" s="94">
        <v>20652000</v>
      </c>
      <c r="H21" s="93"/>
      <c r="I21" s="94"/>
      <c r="J21" s="93"/>
      <c r="K21" s="94"/>
      <c r="L21" s="93"/>
      <c r="M21" s="94"/>
      <c r="N21" s="93"/>
      <c r="O21" s="94">
        <v>14682589</v>
      </c>
      <c r="P21" s="93">
        <f t="shared" si="9"/>
        <v>0</v>
      </c>
      <c r="Q21" s="94">
        <f t="shared" si="10"/>
        <v>14682589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71.095240170443546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20652000</v>
      </c>
      <c r="D24" s="95"/>
      <c r="E24" s="95">
        <f t="shared" si="8"/>
        <v>20652000</v>
      </c>
      <c r="F24" s="96">
        <f t="shared" ref="F24:O24" si="15">SUM(F17:F23)</f>
        <v>20652000</v>
      </c>
      <c r="G24" s="97">
        <f t="shared" si="15"/>
        <v>20652000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14682589</v>
      </c>
      <c r="P24" s="96">
        <f t="shared" si="9"/>
        <v>0</v>
      </c>
      <c r="Q24" s="97">
        <f t="shared" si="10"/>
        <v>14682589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71.095240170443546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3106000</v>
      </c>
      <c r="C32" s="92">
        <v>-174000</v>
      </c>
      <c r="D32" s="92"/>
      <c r="E32" s="92">
        <f>$B32      +$C32      +$D32</f>
        <v>2932000</v>
      </c>
      <c r="F32" s="93">
        <v>2932000</v>
      </c>
      <c r="G32" s="94">
        <v>2932000</v>
      </c>
      <c r="H32" s="93">
        <v>931000</v>
      </c>
      <c r="I32" s="94">
        <v>506407</v>
      </c>
      <c r="J32" s="93">
        <v>671000</v>
      </c>
      <c r="K32" s="94">
        <v>834143</v>
      </c>
      <c r="L32" s="93">
        <v>646000</v>
      </c>
      <c r="M32" s="94">
        <v>889464</v>
      </c>
      <c r="N32" s="93">
        <v>431000</v>
      </c>
      <c r="O32" s="94">
        <v>452099</v>
      </c>
      <c r="P32" s="93">
        <f>$H32      +$J32      +$L32      +$N32</f>
        <v>2679000</v>
      </c>
      <c r="Q32" s="94">
        <f>$I32      +$K32      +$M32      +$O32</f>
        <v>2682113</v>
      </c>
      <c r="R32" s="48">
        <f>IF(($L32      =0),0,((($N32      -$L32      )/$L32      )*100))</f>
        <v>-33.28173374613003</v>
      </c>
      <c r="S32" s="49">
        <f>IF(($M32      =0),0,((($O32      -$M32      )/$M32      )*100))</f>
        <v>-49.171748378798917</v>
      </c>
      <c r="T32" s="48">
        <f>IF(($E32      =0),0,(($P32      /$E32      )*100))</f>
        <v>91.371077762619365</v>
      </c>
      <c r="U32" s="50">
        <f>IF(($E32      =0),0,(($Q32      /$E32      )*100))</f>
        <v>91.477251023192366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3106000</v>
      </c>
      <c r="C33" s="95">
        <f>C32</f>
        <v>-174000</v>
      </c>
      <c r="D33" s="95"/>
      <c r="E33" s="95">
        <f>$B33      +$C33      +$D33</f>
        <v>2932000</v>
      </c>
      <c r="F33" s="96">
        <f t="shared" ref="F33:O33" si="17">F32</f>
        <v>2932000</v>
      </c>
      <c r="G33" s="97">
        <f t="shared" si="17"/>
        <v>2932000</v>
      </c>
      <c r="H33" s="96">
        <f t="shared" si="17"/>
        <v>931000</v>
      </c>
      <c r="I33" s="97">
        <f t="shared" si="17"/>
        <v>506407</v>
      </c>
      <c r="J33" s="96">
        <f t="shared" si="17"/>
        <v>671000</v>
      </c>
      <c r="K33" s="97">
        <f t="shared" si="17"/>
        <v>834143</v>
      </c>
      <c r="L33" s="96">
        <f t="shared" si="17"/>
        <v>646000</v>
      </c>
      <c r="M33" s="97">
        <f t="shared" si="17"/>
        <v>889464</v>
      </c>
      <c r="N33" s="96">
        <f t="shared" si="17"/>
        <v>431000</v>
      </c>
      <c r="O33" s="97">
        <f t="shared" si="17"/>
        <v>452099</v>
      </c>
      <c r="P33" s="96">
        <f>$H33      +$J33      +$L33      +$N33</f>
        <v>2679000</v>
      </c>
      <c r="Q33" s="97">
        <f>$I33      +$K33      +$M33      +$O33</f>
        <v>2682113</v>
      </c>
      <c r="R33" s="52">
        <f>IF(($L33      =0),0,((($N33      -$L33      )/$L33      )*100))</f>
        <v>-33.28173374613003</v>
      </c>
      <c r="S33" s="53">
        <f>IF(($M33      =0),0,((($O33      -$M33      )/$M33      )*100))</f>
        <v>-49.171748378798917</v>
      </c>
      <c r="T33" s="52">
        <f>IF($E33   =0,0,($P33   /$E33   )*100)</f>
        <v>91.371077762619365</v>
      </c>
      <c r="U33" s="54">
        <f>IF($E33   =0,0,($Q33   /$E33   )*100)</f>
        <v>91.477251023192366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21550000</v>
      </c>
      <c r="C35" s="92">
        <v>-1000000</v>
      </c>
      <c r="D35" s="92"/>
      <c r="E35" s="92">
        <f t="shared" ref="E35:E40" si="18">$B35      +$C35      +$D35</f>
        <v>20550000</v>
      </c>
      <c r="F35" s="93">
        <v>20550000</v>
      </c>
      <c r="G35" s="94">
        <v>20550000</v>
      </c>
      <c r="H35" s="93">
        <v>920000</v>
      </c>
      <c r="I35" s="94"/>
      <c r="J35" s="93"/>
      <c r="K35" s="94">
        <v>7092744</v>
      </c>
      <c r="L35" s="93"/>
      <c r="M35" s="94">
        <v>912690</v>
      </c>
      <c r="N35" s="93"/>
      <c r="O35" s="94">
        <v>12544565</v>
      </c>
      <c r="P35" s="93">
        <f t="shared" ref="P35:P40" si="19">$H35      +$J35      +$L35      +$N35</f>
        <v>920000</v>
      </c>
      <c r="Q35" s="94">
        <f t="shared" ref="Q35:Q40" si="20">$I35      +$K35      +$M35      +$O35</f>
        <v>20549999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1274.4606602460858</v>
      </c>
      <c r="T35" s="48">
        <f t="shared" ref="T35:T39" si="23">IF(($E35      =0),0,(($P35      /$E35      )*100))</f>
        <v>4.4768856447688563</v>
      </c>
      <c r="U35" s="50">
        <f t="shared" ref="U35:U39" si="24">IF(($E35      =0),0,(($Q35      /$E35      )*100))</f>
        <v>99.999995133819951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13692000</v>
      </c>
      <c r="C36" s="92">
        <v>-1493000</v>
      </c>
      <c r="D36" s="92"/>
      <c r="E36" s="92">
        <f t="shared" si="18"/>
        <v>12199000</v>
      </c>
      <c r="F36" s="93">
        <v>12199000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35242000</v>
      </c>
      <c r="C40" s="95">
        <f>SUM(C35:C39)</f>
        <v>-2493000</v>
      </c>
      <c r="D40" s="95"/>
      <c r="E40" s="95">
        <f t="shared" si="18"/>
        <v>32749000</v>
      </c>
      <c r="F40" s="96">
        <f t="shared" ref="F40:O40" si="25">SUM(F35:F39)</f>
        <v>32749000</v>
      </c>
      <c r="G40" s="97">
        <f t="shared" si="25"/>
        <v>20550000</v>
      </c>
      <c r="H40" s="96">
        <f t="shared" si="25"/>
        <v>920000</v>
      </c>
      <c r="I40" s="97">
        <f t="shared" si="25"/>
        <v>0</v>
      </c>
      <c r="J40" s="96">
        <f t="shared" si="25"/>
        <v>0</v>
      </c>
      <c r="K40" s="97">
        <f t="shared" si="25"/>
        <v>7092744</v>
      </c>
      <c r="L40" s="96">
        <f t="shared" si="25"/>
        <v>0</v>
      </c>
      <c r="M40" s="97">
        <f t="shared" si="25"/>
        <v>912690</v>
      </c>
      <c r="N40" s="96">
        <f t="shared" si="25"/>
        <v>0</v>
      </c>
      <c r="O40" s="97">
        <f t="shared" si="25"/>
        <v>12544565</v>
      </c>
      <c r="P40" s="96">
        <f t="shared" si="19"/>
        <v>920000</v>
      </c>
      <c r="Q40" s="97">
        <f t="shared" si="20"/>
        <v>20549999</v>
      </c>
      <c r="R40" s="52">
        <f t="shared" si="21"/>
        <v>0</v>
      </c>
      <c r="S40" s="53">
        <f t="shared" si="22"/>
        <v>1274.4606602460858</v>
      </c>
      <c r="T40" s="52">
        <f>IF((+$E35+$E38) =0,0,(P40   /(+$E35+$E38) )*100)</f>
        <v>4.4768856447688563</v>
      </c>
      <c r="U40" s="54">
        <f>IF((+$E35+$E38) =0,0,(Q40   /(+$E35+$E38) )*100)</f>
        <v>99.999995133819951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50000000</v>
      </c>
      <c r="C51" s="92"/>
      <c r="D51" s="92"/>
      <c r="E51" s="92">
        <f t="shared" si="26"/>
        <v>50000000</v>
      </c>
      <c r="F51" s="93">
        <v>50000000</v>
      </c>
      <c r="G51" s="94">
        <v>50000000</v>
      </c>
      <c r="H51" s="93">
        <v>3567000</v>
      </c>
      <c r="I51" s="94">
        <v>3567456</v>
      </c>
      <c r="J51" s="93">
        <v>14387000</v>
      </c>
      <c r="K51" s="94">
        <v>15636909</v>
      </c>
      <c r="L51" s="93">
        <v>22185000</v>
      </c>
      <c r="M51" s="94">
        <v>9066304</v>
      </c>
      <c r="N51" s="93">
        <v>9861000</v>
      </c>
      <c r="O51" s="94">
        <v>21729332</v>
      </c>
      <c r="P51" s="93">
        <f t="shared" si="27"/>
        <v>50000000</v>
      </c>
      <c r="Q51" s="94">
        <f t="shared" si="28"/>
        <v>50000001</v>
      </c>
      <c r="R51" s="48">
        <f t="shared" si="29"/>
        <v>-55.551048005409065</v>
      </c>
      <c r="S51" s="49">
        <f t="shared" si="30"/>
        <v>139.67133685347414</v>
      </c>
      <c r="T51" s="48">
        <f t="shared" si="31"/>
        <v>100</v>
      </c>
      <c r="U51" s="50">
        <f t="shared" si="32"/>
        <v>100.00000200000001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0</v>
      </c>
      <c r="D53" s="95"/>
      <c r="E53" s="95">
        <f t="shared" si="26"/>
        <v>50000000</v>
      </c>
      <c r="F53" s="96">
        <f t="shared" ref="F53:O53" si="33">SUM(F42:F52)</f>
        <v>50000000</v>
      </c>
      <c r="G53" s="97">
        <f t="shared" si="33"/>
        <v>50000000</v>
      </c>
      <c r="H53" s="96">
        <f t="shared" si="33"/>
        <v>3567000</v>
      </c>
      <c r="I53" s="97">
        <f t="shared" si="33"/>
        <v>3567456</v>
      </c>
      <c r="J53" s="96">
        <f t="shared" si="33"/>
        <v>14387000</v>
      </c>
      <c r="K53" s="97">
        <f t="shared" si="33"/>
        <v>15636909</v>
      </c>
      <c r="L53" s="96">
        <f t="shared" si="33"/>
        <v>22185000</v>
      </c>
      <c r="M53" s="97">
        <f t="shared" si="33"/>
        <v>9066304</v>
      </c>
      <c r="N53" s="96">
        <f t="shared" si="33"/>
        <v>9861000</v>
      </c>
      <c r="O53" s="97">
        <f t="shared" si="33"/>
        <v>21729332</v>
      </c>
      <c r="P53" s="96">
        <f t="shared" si="27"/>
        <v>50000000</v>
      </c>
      <c r="Q53" s="97">
        <f t="shared" si="28"/>
        <v>50000001</v>
      </c>
      <c r="R53" s="52">
        <f t="shared" si="29"/>
        <v>-55.551048005409065</v>
      </c>
      <c r="S53" s="53">
        <f t="shared" si="30"/>
        <v>139.67133685347414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100.00000200000001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114812000</v>
      </c>
      <c r="C67" s="104">
        <f>SUM(C9:C14,C17:C23,C26:C29,C32,C35:C39,C42:C52,C55:C58,C61:C65)</f>
        <v>14371000</v>
      </c>
      <c r="D67" s="104"/>
      <c r="E67" s="104">
        <f t="shared" si="35"/>
        <v>129183000</v>
      </c>
      <c r="F67" s="105">
        <f t="shared" ref="F67:O67" si="43">SUM(F9:F14,F17:F23,F26:F29,F32,F35:F39,F42:F52,F55:F58,F61:F65)</f>
        <v>129183000</v>
      </c>
      <c r="G67" s="106">
        <f t="shared" si="43"/>
        <v>116984000</v>
      </c>
      <c r="H67" s="105">
        <f t="shared" si="43"/>
        <v>8578000</v>
      </c>
      <c r="I67" s="106">
        <f t="shared" si="43"/>
        <v>4325307</v>
      </c>
      <c r="J67" s="105">
        <f t="shared" si="43"/>
        <v>23142000</v>
      </c>
      <c r="K67" s="106">
        <f t="shared" si="43"/>
        <v>35196927</v>
      </c>
      <c r="L67" s="105">
        <f t="shared" si="43"/>
        <v>29799000</v>
      </c>
      <c r="M67" s="106">
        <f t="shared" si="43"/>
        <v>14868318</v>
      </c>
      <c r="N67" s="105">
        <f t="shared" si="43"/>
        <v>10512000</v>
      </c>
      <c r="O67" s="106">
        <f t="shared" si="43"/>
        <v>56374419</v>
      </c>
      <c r="P67" s="105">
        <f t="shared" si="36"/>
        <v>72031000</v>
      </c>
      <c r="Q67" s="106">
        <f t="shared" si="37"/>
        <v>110764971</v>
      </c>
      <c r="R67" s="61">
        <f t="shared" si="38"/>
        <v>-64.723648444578672</v>
      </c>
      <c r="S67" s="62">
        <f t="shared" si="39"/>
        <v>279.15801235889626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61.573377555905083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94.683863605279356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143068000</v>
      </c>
      <c r="C69" s="92">
        <v>-9569000</v>
      </c>
      <c r="D69" s="92"/>
      <c r="E69" s="92">
        <f>$B69      +$C69      +$D69</f>
        <v>133499000</v>
      </c>
      <c r="F69" s="93">
        <v>133499000</v>
      </c>
      <c r="G69" s="94">
        <v>133499000</v>
      </c>
      <c r="H69" s="93">
        <v>25567000</v>
      </c>
      <c r="I69" s="94">
        <v>21180359</v>
      </c>
      <c r="J69" s="93">
        <v>36149000</v>
      </c>
      <c r="K69" s="94">
        <v>42708466</v>
      </c>
      <c r="L69" s="93">
        <v>20635000</v>
      </c>
      <c r="M69" s="94">
        <v>12282447</v>
      </c>
      <c r="N69" s="93">
        <v>51148000</v>
      </c>
      <c r="O69" s="94">
        <v>54335781</v>
      </c>
      <c r="P69" s="93">
        <f>$H69      +$J69      +$L69      +$N69</f>
        <v>133499000</v>
      </c>
      <c r="Q69" s="94">
        <f>$I69      +$K69      +$M69      +$O69</f>
        <v>130507053</v>
      </c>
      <c r="R69" s="48">
        <f>IF(($L69      =0),0,((($N69      -$L69      )/$L69      )*100))</f>
        <v>147.87012357644778</v>
      </c>
      <c r="S69" s="49">
        <f>IF(($M69      =0),0,((($O69      -$M69      )/$M69      )*100))</f>
        <v>342.38563374220138</v>
      </c>
      <c r="T69" s="48">
        <f>IF(($E69      =0),0,(($P69      /$E69      )*100))</f>
        <v>100</v>
      </c>
      <c r="U69" s="50">
        <f>IF(($E69      =0),0,(($Q69      /$E69      )*100))</f>
        <v>97.758824410669746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143068000</v>
      </c>
      <c r="C71" s="101">
        <f>SUM(C69:C70)</f>
        <v>-9569000</v>
      </c>
      <c r="D71" s="101"/>
      <c r="E71" s="101">
        <f>$B71      +$C71      +$D71</f>
        <v>133499000</v>
      </c>
      <c r="F71" s="102">
        <f t="shared" ref="F71:O71" si="44">SUM(F69:F70)</f>
        <v>133499000</v>
      </c>
      <c r="G71" s="103">
        <f t="shared" si="44"/>
        <v>133499000</v>
      </c>
      <c r="H71" s="102">
        <f t="shared" si="44"/>
        <v>25567000</v>
      </c>
      <c r="I71" s="103">
        <f t="shared" si="44"/>
        <v>21180359</v>
      </c>
      <c r="J71" s="102">
        <f t="shared" si="44"/>
        <v>36149000</v>
      </c>
      <c r="K71" s="103">
        <f t="shared" si="44"/>
        <v>42708466</v>
      </c>
      <c r="L71" s="102">
        <f t="shared" si="44"/>
        <v>20635000</v>
      </c>
      <c r="M71" s="103">
        <f t="shared" si="44"/>
        <v>12282447</v>
      </c>
      <c r="N71" s="102">
        <f t="shared" si="44"/>
        <v>51148000</v>
      </c>
      <c r="O71" s="103">
        <f t="shared" si="44"/>
        <v>54335781</v>
      </c>
      <c r="P71" s="102">
        <f>$H71      +$J71      +$L71      +$N71</f>
        <v>133499000</v>
      </c>
      <c r="Q71" s="103">
        <f>$I71      +$K71      +$M71      +$O71</f>
        <v>130507053</v>
      </c>
      <c r="R71" s="57">
        <f>IF(($L71      =0),0,((($N71      -$L71      )/$L71      )*100))</f>
        <v>147.87012357644778</v>
      </c>
      <c r="S71" s="58">
        <f>IF(($M71      =0),0,((($O71      -$M71      )/$M71      )*100))</f>
        <v>342.38563374220138</v>
      </c>
      <c r="T71" s="57">
        <f>IF(($E69      =0),0,(($P69      /$E69      )*100))</f>
        <v>100</v>
      </c>
      <c r="U71" s="59">
        <f>IF($E69   =0,0,($Q69   /$E69 )*100)</f>
        <v>97.758824410669746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143068000</v>
      </c>
      <c r="C72" s="104">
        <f>SUM(C69:C70)</f>
        <v>-9569000</v>
      </c>
      <c r="D72" s="104"/>
      <c r="E72" s="104">
        <f>$B72      +$C72      +$D72</f>
        <v>133499000</v>
      </c>
      <c r="F72" s="105">
        <f t="shared" ref="F72:O72" si="45">SUM(F69:F70)</f>
        <v>133499000</v>
      </c>
      <c r="G72" s="106">
        <f t="shared" si="45"/>
        <v>133499000</v>
      </c>
      <c r="H72" s="105">
        <f t="shared" si="45"/>
        <v>25567000</v>
      </c>
      <c r="I72" s="106">
        <f t="shared" si="45"/>
        <v>21180359</v>
      </c>
      <c r="J72" s="105">
        <f t="shared" si="45"/>
        <v>36149000</v>
      </c>
      <c r="K72" s="106">
        <f t="shared" si="45"/>
        <v>42708466</v>
      </c>
      <c r="L72" s="105">
        <f t="shared" si="45"/>
        <v>20635000</v>
      </c>
      <c r="M72" s="106">
        <f t="shared" si="45"/>
        <v>12282447</v>
      </c>
      <c r="N72" s="105">
        <f t="shared" si="45"/>
        <v>51148000</v>
      </c>
      <c r="O72" s="106">
        <f t="shared" si="45"/>
        <v>54335781</v>
      </c>
      <c r="P72" s="105">
        <f>$H72      +$J72      +$L72      +$N72</f>
        <v>133499000</v>
      </c>
      <c r="Q72" s="106">
        <f>$I72      +$K72      +$M72      +$O72</f>
        <v>130507053</v>
      </c>
      <c r="R72" s="61">
        <f>IF(($L72      =0),0,((($N72      -$L72      )/$L72      )*100))</f>
        <v>147.87012357644778</v>
      </c>
      <c r="S72" s="62">
        <f>IF(($M72      =0),0,((($O72      -$M72      )/$M72      )*100))</f>
        <v>342.38563374220138</v>
      </c>
      <c r="T72" s="61">
        <f>IF(($E69      =0),0,(($P69      /$E69      )*100))</f>
        <v>100</v>
      </c>
      <c r="U72" s="65">
        <f>IF($E69   =0,0,($Q69   /$E69 )*100)</f>
        <v>97.758824410669746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257880000</v>
      </c>
      <c r="C73" s="104">
        <f>SUM(C9:C14,C17:C23,C26:C29,C32,C35:C39,C42:C52,C55:C58,C61:C65,C69:C70)</f>
        <v>4802000</v>
      </c>
      <c r="D73" s="104"/>
      <c r="E73" s="104">
        <f>$B73      +$C73      +$D73</f>
        <v>262682000</v>
      </c>
      <c r="F73" s="105">
        <f t="shared" ref="F73:O73" si="46">SUM(F9:F14,F17:F23,F26:F29,F32,F35:F39,F42:F52,F55:F58,F61:F65,F69:F70)</f>
        <v>262682000</v>
      </c>
      <c r="G73" s="106">
        <f t="shared" si="46"/>
        <v>250483000</v>
      </c>
      <c r="H73" s="105">
        <f t="shared" si="46"/>
        <v>34145000</v>
      </c>
      <c r="I73" s="106">
        <f t="shared" si="46"/>
        <v>25505666</v>
      </c>
      <c r="J73" s="105">
        <f t="shared" si="46"/>
        <v>59291000</v>
      </c>
      <c r="K73" s="106">
        <f t="shared" si="46"/>
        <v>77905393</v>
      </c>
      <c r="L73" s="105">
        <f t="shared" si="46"/>
        <v>50434000</v>
      </c>
      <c r="M73" s="106">
        <f t="shared" si="46"/>
        <v>27150765</v>
      </c>
      <c r="N73" s="105">
        <f t="shared" si="46"/>
        <v>61660000</v>
      </c>
      <c r="O73" s="106">
        <f t="shared" si="46"/>
        <v>110710200</v>
      </c>
      <c r="P73" s="105">
        <f>$H73      +$J73      +$L73      +$N73</f>
        <v>205530000</v>
      </c>
      <c r="Q73" s="106">
        <f>$I73      +$K73      +$M73      +$O73</f>
        <v>241272024</v>
      </c>
      <c r="R73" s="61">
        <f>IF(($L73      =0),0,((($N73      -$L73      )/$L73      )*100))</f>
        <v>22.258793670936271</v>
      </c>
      <c r="S73" s="62">
        <f>IF(($M73      =0),0,((($O73      -$M73      )/$M73      )*100))</f>
        <v>307.76088629546899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82.053472690761453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96.322714116327262</v>
      </c>
      <c r="V73" s="105">
        <f>SUM(V9:V14,V17:V23,V26:V29,V32,V35:V39,V42:V52,V55:V58,V61:V65,V69:V70)</f>
        <v>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5ylgSGiC4G3s7J4Dzw/yJOVezawA7TeSKUrGAO/SzfKNDQQGei593UG90YuOPdUxyyOuIUhukwZ95Kfwa9es8A==" saltValue="dx+falyfpPffyKO3UpFv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2500000</v>
      </c>
      <c r="C10" s="92"/>
      <c r="D10" s="92"/>
      <c r="E10" s="92">
        <f t="shared" ref="E10:E15" si="0">$B10      +$C10      +$D10</f>
        <v>2500000</v>
      </c>
      <c r="F10" s="93">
        <v>2500000</v>
      </c>
      <c r="G10" s="94">
        <v>2500000</v>
      </c>
      <c r="H10" s="93">
        <v>406000</v>
      </c>
      <c r="I10" s="94">
        <v>405936</v>
      </c>
      <c r="J10" s="93">
        <v>339000</v>
      </c>
      <c r="K10" s="94">
        <v>339581</v>
      </c>
      <c r="L10" s="93">
        <v>140000</v>
      </c>
      <c r="M10" s="94">
        <v>201259</v>
      </c>
      <c r="N10" s="93">
        <v>1384000</v>
      </c>
      <c r="O10" s="94">
        <v>1553224</v>
      </c>
      <c r="P10" s="93">
        <f t="shared" ref="P10:P15" si="1">$H10      +$J10      +$L10      +$N10</f>
        <v>2269000</v>
      </c>
      <c r="Q10" s="94">
        <f t="shared" ref="Q10:Q15" si="2">$I10      +$K10      +$M10      +$O10</f>
        <v>2500000</v>
      </c>
      <c r="R10" s="48">
        <f t="shared" ref="R10:R15" si="3">IF(($L10      =0),0,((($N10      -$L10      )/$L10      )*100))</f>
        <v>888.57142857142867</v>
      </c>
      <c r="S10" s="49">
        <f t="shared" ref="S10:S15" si="4">IF(($M10      =0),0,((($O10      -$M10      )/$M10      )*100))</f>
        <v>671.75380976751353</v>
      </c>
      <c r="T10" s="48">
        <f t="shared" ref="T10:T14" si="5">IF(($E10      =0),0,(($P10      /$E10      )*100))</f>
        <v>90.759999999999991</v>
      </c>
      <c r="U10" s="50">
        <f t="shared" ref="U10:U14" si="6">IF(($E10      =0),0,(($Q10      /$E10      )*100))</f>
        <v>100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2500000</v>
      </c>
      <c r="C15" s="95">
        <f>SUM(C9:C14)</f>
        <v>0</v>
      </c>
      <c r="D15" s="95"/>
      <c r="E15" s="95">
        <f t="shared" si="0"/>
        <v>2500000</v>
      </c>
      <c r="F15" s="96">
        <f t="shared" ref="F15:O15" si="7">SUM(F9:F14)</f>
        <v>2500000</v>
      </c>
      <c r="G15" s="97">
        <f t="shared" si="7"/>
        <v>2500000</v>
      </c>
      <c r="H15" s="96">
        <f t="shared" si="7"/>
        <v>406000</v>
      </c>
      <c r="I15" s="97">
        <f t="shared" si="7"/>
        <v>405936</v>
      </c>
      <c r="J15" s="96">
        <f t="shared" si="7"/>
        <v>339000</v>
      </c>
      <c r="K15" s="97">
        <f t="shared" si="7"/>
        <v>339581</v>
      </c>
      <c r="L15" s="96">
        <f t="shared" si="7"/>
        <v>140000</v>
      </c>
      <c r="M15" s="97">
        <f t="shared" si="7"/>
        <v>201259</v>
      </c>
      <c r="N15" s="96">
        <f t="shared" si="7"/>
        <v>1384000</v>
      </c>
      <c r="O15" s="97">
        <f t="shared" si="7"/>
        <v>1553224</v>
      </c>
      <c r="P15" s="96">
        <f t="shared" si="1"/>
        <v>2269000</v>
      </c>
      <c r="Q15" s="97">
        <f t="shared" si="2"/>
        <v>2500000</v>
      </c>
      <c r="R15" s="52">
        <f t="shared" si="3"/>
        <v>888.57142857142867</v>
      </c>
      <c r="S15" s="53">
        <f t="shared" si="4"/>
        <v>671.75380976751353</v>
      </c>
      <c r="T15" s="52">
        <f>IF((SUM($E9:$E13))=0,0,(P15/(SUM($E9:$E13))*100))</f>
        <v>90.759999999999991</v>
      </c>
      <c r="U15" s="54">
        <f>IF((SUM($E9:$E13))=0,0,(Q15/(SUM($E9:$E13))*100))</f>
        <v>100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153196000</v>
      </c>
      <c r="C17" s="92">
        <v>18383000</v>
      </c>
      <c r="D17" s="92"/>
      <c r="E17" s="92">
        <f t="shared" ref="E17:E24" si="8">$B17      +$C17      +$D17</f>
        <v>171579000</v>
      </c>
      <c r="F17" s="93">
        <v>171579000</v>
      </c>
      <c r="G17" s="94">
        <v>171579000</v>
      </c>
      <c r="H17" s="93">
        <v>54174000</v>
      </c>
      <c r="I17" s="94">
        <v>54173669</v>
      </c>
      <c r="J17" s="93">
        <v>37826000</v>
      </c>
      <c r="K17" s="94">
        <v>17857062</v>
      </c>
      <c r="L17" s="93">
        <v>31366000</v>
      </c>
      <c r="M17" s="94">
        <v>70709163</v>
      </c>
      <c r="N17" s="93">
        <v>26975000</v>
      </c>
      <c r="O17" s="94">
        <v>28839106</v>
      </c>
      <c r="P17" s="93">
        <f t="shared" ref="P17:P24" si="9">$H17      +$J17      +$L17      +$N17</f>
        <v>150341000</v>
      </c>
      <c r="Q17" s="94">
        <f t="shared" ref="Q17:Q24" si="10">$I17      +$K17      +$M17      +$O17</f>
        <v>171579000</v>
      </c>
      <c r="R17" s="48">
        <f t="shared" ref="R17:R24" si="11">IF(($L17      =0),0,((($N17      -$L17      )/$L17      )*100))</f>
        <v>-13.999234840272907</v>
      </c>
      <c r="S17" s="49">
        <f t="shared" ref="S17:S24" si="12">IF(($M17      =0),0,((($O17      -$M17      )/$M17      )*100))</f>
        <v>-59.214471256009638</v>
      </c>
      <c r="T17" s="48">
        <f t="shared" ref="T17:T23" si="13">IF(($E17      =0),0,(($P17      /$E17      )*100))</f>
        <v>87.622028336801122</v>
      </c>
      <c r="U17" s="50">
        <f t="shared" ref="U17:U23" si="14">IF(($E17      =0),0,(($Q17      /$E17      )*100))</f>
        <v>100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26590000</v>
      </c>
      <c r="W21" s="94">
        <v>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153196000</v>
      </c>
      <c r="C24" s="95">
        <f>SUM(C17:C23)</f>
        <v>18383000</v>
      </c>
      <c r="D24" s="95"/>
      <c r="E24" s="95">
        <f t="shared" si="8"/>
        <v>171579000</v>
      </c>
      <c r="F24" s="96">
        <f t="shared" ref="F24:O24" si="15">SUM(F17:F23)</f>
        <v>171579000</v>
      </c>
      <c r="G24" s="97">
        <f t="shared" si="15"/>
        <v>171579000</v>
      </c>
      <c r="H24" s="96">
        <f t="shared" si="15"/>
        <v>54174000</v>
      </c>
      <c r="I24" s="97">
        <f t="shared" si="15"/>
        <v>54173669</v>
      </c>
      <c r="J24" s="96">
        <f t="shared" si="15"/>
        <v>37826000</v>
      </c>
      <c r="K24" s="97">
        <f t="shared" si="15"/>
        <v>17857062</v>
      </c>
      <c r="L24" s="96">
        <f t="shared" si="15"/>
        <v>31366000</v>
      </c>
      <c r="M24" s="97">
        <f t="shared" si="15"/>
        <v>70709163</v>
      </c>
      <c r="N24" s="96">
        <f t="shared" si="15"/>
        <v>26975000</v>
      </c>
      <c r="O24" s="97">
        <f t="shared" si="15"/>
        <v>28839106</v>
      </c>
      <c r="P24" s="96">
        <f t="shared" si="9"/>
        <v>150341000</v>
      </c>
      <c r="Q24" s="97">
        <f t="shared" si="10"/>
        <v>171579000</v>
      </c>
      <c r="R24" s="52">
        <f t="shared" si="11"/>
        <v>-13.999234840272907</v>
      </c>
      <c r="S24" s="53">
        <f t="shared" si="12"/>
        <v>-59.214471256009638</v>
      </c>
      <c r="T24" s="52">
        <f>IF(($E24-$E19-$E23)   =0,0,($P24   /($E24-$E19-$E23)   )*100)</f>
        <v>87.622028336801122</v>
      </c>
      <c r="U24" s="54">
        <f>IF(($E24-$E19-$E23)   =0,0,($Q24   /($E24-$E19-$E23)   )*100)</f>
        <v>100</v>
      </c>
      <c r="V24" s="96">
        <f>SUM(V17:V23)</f>
        <v>26590000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3089000</v>
      </c>
      <c r="C32" s="92">
        <v>-173000</v>
      </c>
      <c r="D32" s="92"/>
      <c r="E32" s="92">
        <f>$B32      +$C32      +$D32</f>
        <v>2916000</v>
      </c>
      <c r="F32" s="93">
        <v>2916000</v>
      </c>
      <c r="G32" s="94">
        <v>2916000</v>
      </c>
      <c r="H32" s="93">
        <v>825000</v>
      </c>
      <c r="I32" s="94">
        <v>825311</v>
      </c>
      <c r="J32" s="93">
        <v>695000</v>
      </c>
      <c r="K32" s="94">
        <v>695468</v>
      </c>
      <c r="L32" s="93">
        <v>800000</v>
      </c>
      <c r="M32" s="94">
        <v>799570</v>
      </c>
      <c r="N32" s="93">
        <v>596000</v>
      </c>
      <c r="O32" s="94">
        <v>595650</v>
      </c>
      <c r="P32" s="93">
        <f>$H32      +$J32      +$L32      +$N32</f>
        <v>2916000</v>
      </c>
      <c r="Q32" s="94">
        <f>$I32      +$K32      +$M32      +$O32</f>
        <v>2915999</v>
      </c>
      <c r="R32" s="48">
        <f>IF(($L32      =0),0,((($N32      -$L32      )/$L32      )*100))</f>
        <v>-25.5</v>
      </c>
      <c r="S32" s="49">
        <f>IF(($M32      =0),0,((($O32      -$M32      )/$M32      )*100))</f>
        <v>-25.503708243180711</v>
      </c>
      <c r="T32" s="48">
        <f>IF(($E32      =0),0,(($P32      /$E32      )*100))</f>
        <v>100</v>
      </c>
      <c r="U32" s="50">
        <f>IF(($E32      =0),0,(($Q32      /$E32      )*100))</f>
        <v>99.999965706447185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3089000</v>
      </c>
      <c r="C33" s="95">
        <f>C32</f>
        <v>-173000</v>
      </c>
      <c r="D33" s="95"/>
      <c r="E33" s="95">
        <f>$B33      +$C33      +$D33</f>
        <v>2916000</v>
      </c>
      <c r="F33" s="96">
        <f t="shared" ref="F33:O33" si="17">F32</f>
        <v>2916000</v>
      </c>
      <c r="G33" s="97">
        <f t="shared" si="17"/>
        <v>2916000</v>
      </c>
      <c r="H33" s="96">
        <f t="shared" si="17"/>
        <v>825000</v>
      </c>
      <c r="I33" s="97">
        <f t="shared" si="17"/>
        <v>825311</v>
      </c>
      <c r="J33" s="96">
        <f t="shared" si="17"/>
        <v>695000</v>
      </c>
      <c r="K33" s="97">
        <f t="shared" si="17"/>
        <v>695468</v>
      </c>
      <c r="L33" s="96">
        <f t="shared" si="17"/>
        <v>800000</v>
      </c>
      <c r="M33" s="97">
        <f t="shared" si="17"/>
        <v>799570</v>
      </c>
      <c r="N33" s="96">
        <f t="shared" si="17"/>
        <v>596000</v>
      </c>
      <c r="O33" s="97">
        <f t="shared" si="17"/>
        <v>595650</v>
      </c>
      <c r="P33" s="96">
        <f>$H33      +$J33      +$L33      +$N33</f>
        <v>2916000</v>
      </c>
      <c r="Q33" s="97">
        <f>$I33      +$K33      +$M33      +$O33</f>
        <v>2915999</v>
      </c>
      <c r="R33" s="52">
        <f>IF(($L33      =0),0,((($N33      -$L33      )/$L33      )*100))</f>
        <v>-25.5</v>
      </c>
      <c r="S33" s="53">
        <f>IF(($M33      =0),0,((($O33      -$M33      )/$M33      )*100))</f>
        <v>-25.503708243180711</v>
      </c>
      <c r="T33" s="52">
        <f>IF($E33   =0,0,($P33   /$E33   )*100)</f>
        <v>100</v>
      </c>
      <c r="U33" s="54">
        <f>IF($E33   =0,0,($Q33   /$E33   )*100)</f>
        <v>99.999965706447185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14000000</v>
      </c>
      <c r="C35" s="92">
        <v>-160000</v>
      </c>
      <c r="D35" s="92"/>
      <c r="E35" s="92">
        <f t="shared" ref="E35:E40" si="18">$B35      +$C35      +$D35</f>
        <v>13840000</v>
      </c>
      <c r="F35" s="93">
        <v>13840000</v>
      </c>
      <c r="G35" s="94">
        <v>13840000</v>
      </c>
      <c r="H35" s="93"/>
      <c r="I35" s="94">
        <v>336770</v>
      </c>
      <c r="J35" s="93">
        <v>3999000</v>
      </c>
      <c r="K35" s="94">
        <v>53265</v>
      </c>
      <c r="L35" s="93"/>
      <c r="M35" s="94">
        <v>8753998</v>
      </c>
      <c r="N35" s="93"/>
      <c r="O35" s="94">
        <v>4695968</v>
      </c>
      <c r="P35" s="93">
        <f t="shared" ref="P35:P40" si="19">$H35      +$J35      +$L35      +$N35</f>
        <v>3999000</v>
      </c>
      <c r="Q35" s="94">
        <f t="shared" ref="Q35:Q40" si="20">$I35      +$K35      +$M35      +$O35</f>
        <v>13840001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-46.35630485636392</v>
      </c>
      <c r="T35" s="48">
        <f t="shared" ref="T35:T39" si="23">IF(($E35      =0),0,(($P35      /$E35      )*100))</f>
        <v>28.894508670520231</v>
      </c>
      <c r="U35" s="50">
        <f t="shared" ref="U35:U39" si="24">IF(($E35      =0),0,(($Q35      /$E35      )*100))</f>
        <v>100.00000722543352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56426000</v>
      </c>
      <c r="C36" s="92">
        <v>-8667000</v>
      </c>
      <c r="D36" s="92"/>
      <c r="E36" s="92">
        <f t="shared" si="18"/>
        <v>47759000</v>
      </c>
      <c r="F36" s="93">
        <v>47759000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5000000</v>
      </c>
      <c r="H38" s="93"/>
      <c r="I38" s="94"/>
      <c r="J38" s="93">
        <v>416000</v>
      </c>
      <c r="K38" s="94"/>
      <c r="L38" s="93">
        <v>2775000</v>
      </c>
      <c r="M38" s="94"/>
      <c r="N38" s="93">
        <v>966000</v>
      </c>
      <c r="O38" s="94">
        <v>5000000</v>
      </c>
      <c r="P38" s="93">
        <f t="shared" si="19"/>
        <v>4157000</v>
      </c>
      <c r="Q38" s="94">
        <f t="shared" si="20"/>
        <v>5000000</v>
      </c>
      <c r="R38" s="48">
        <f t="shared" si="21"/>
        <v>-65.189189189189193</v>
      </c>
      <c r="S38" s="49">
        <f t="shared" si="22"/>
        <v>0</v>
      </c>
      <c r="T38" s="48">
        <f t="shared" si="23"/>
        <v>83.14</v>
      </c>
      <c r="U38" s="50">
        <f t="shared" si="24"/>
        <v>100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75426000</v>
      </c>
      <c r="C40" s="95">
        <f>SUM(C35:C39)</f>
        <v>-8827000</v>
      </c>
      <c r="D40" s="95"/>
      <c r="E40" s="95">
        <f t="shared" si="18"/>
        <v>66599000</v>
      </c>
      <c r="F40" s="96">
        <f t="shared" ref="F40:O40" si="25">SUM(F35:F39)</f>
        <v>66599000</v>
      </c>
      <c r="G40" s="97">
        <f t="shared" si="25"/>
        <v>18840000</v>
      </c>
      <c r="H40" s="96">
        <f t="shared" si="25"/>
        <v>0</v>
      </c>
      <c r="I40" s="97">
        <f t="shared" si="25"/>
        <v>336770</v>
      </c>
      <c r="J40" s="96">
        <f t="shared" si="25"/>
        <v>4415000</v>
      </c>
      <c r="K40" s="97">
        <f t="shared" si="25"/>
        <v>53265</v>
      </c>
      <c r="L40" s="96">
        <f t="shared" si="25"/>
        <v>2775000</v>
      </c>
      <c r="M40" s="97">
        <f t="shared" si="25"/>
        <v>8753998</v>
      </c>
      <c r="N40" s="96">
        <f t="shared" si="25"/>
        <v>966000</v>
      </c>
      <c r="O40" s="97">
        <f t="shared" si="25"/>
        <v>9695968</v>
      </c>
      <c r="P40" s="96">
        <f t="shared" si="19"/>
        <v>8156000</v>
      </c>
      <c r="Q40" s="97">
        <f t="shared" si="20"/>
        <v>18840001</v>
      </c>
      <c r="R40" s="52">
        <f t="shared" si="21"/>
        <v>-65.189189189189193</v>
      </c>
      <c r="S40" s="53">
        <f t="shared" si="22"/>
        <v>10.760454823041997</v>
      </c>
      <c r="T40" s="52">
        <f>IF((+$E35+$E38) =0,0,(P40   /(+$E35+$E38) )*100)</f>
        <v>43.290870488322717</v>
      </c>
      <c r="U40" s="54">
        <f>IF((+$E35+$E38) =0,0,(Q40   /(+$E35+$E38) )*100)</f>
        <v>100.00000530785562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55000000</v>
      </c>
      <c r="C51" s="92">
        <v>-2999000</v>
      </c>
      <c r="D51" s="92"/>
      <c r="E51" s="92">
        <f t="shared" si="26"/>
        <v>52001000</v>
      </c>
      <c r="F51" s="93">
        <v>52001000</v>
      </c>
      <c r="G51" s="94">
        <v>52001000</v>
      </c>
      <c r="H51" s="93">
        <v>6379000</v>
      </c>
      <c r="I51" s="94">
        <v>13845327</v>
      </c>
      <c r="J51" s="93">
        <v>13972000</v>
      </c>
      <c r="K51" s="94">
        <v>5692164</v>
      </c>
      <c r="L51" s="93">
        <v>16426000</v>
      </c>
      <c r="M51" s="94">
        <v>16976599</v>
      </c>
      <c r="N51" s="93">
        <v>15224000</v>
      </c>
      <c r="O51" s="94">
        <v>15486909</v>
      </c>
      <c r="P51" s="93">
        <f t="shared" si="27"/>
        <v>52001000</v>
      </c>
      <c r="Q51" s="94">
        <f t="shared" si="28"/>
        <v>52000999</v>
      </c>
      <c r="R51" s="48">
        <f t="shared" si="29"/>
        <v>-7.317667113113357</v>
      </c>
      <c r="S51" s="49">
        <f t="shared" si="30"/>
        <v>-8.7749613453201079</v>
      </c>
      <c r="T51" s="48">
        <f t="shared" si="31"/>
        <v>100</v>
      </c>
      <c r="U51" s="50">
        <f t="shared" si="32"/>
        <v>99.999998076960068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55000000</v>
      </c>
      <c r="C53" s="95">
        <f>SUM(C42:C52)</f>
        <v>-2999000</v>
      </c>
      <c r="D53" s="95"/>
      <c r="E53" s="95">
        <f t="shared" si="26"/>
        <v>52001000</v>
      </c>
      <c r="F53" s="96">
        <f t="shared" ref="F53:O53" si="33">SUM(F42:F52)</f>
        <v>52001000</v>
      </c>
      <c r="G53" s="97">
        <f t="shared" si="33"/>
        <v>52001000</v>
      </c>
      <c r="H53" s="96">
        <f t="shared" si="33"/>
        <v>6379000</v>
      </c>
      <c r="I53" s="97">
        <f t="shared" si="33"/>
        <v>13845327</v>
      </c>
      <c r="J53" s="96">
        <f t="shared" si="33"/>
        <v>13972000</v>
      </c>
      <c r="K53" s="97">
        <f t="shared" si="33"/>
        <v>5692164</v>
      </c>
      <c r="L53" s="96">
        <f t="shared" si="33"/>
        <v>16426000</v>
      </c>
      <c r="M53" s="97">
        <f t="shared" si="33"/>
        <v>16976599</v>
      </c>
      <c r="N53" s="96">
        <f t="shared" si="33"/>
        <v>15224000</v>
      </c>
      <c r="O53" s="97">
        <f t="shared" si="33"/>
        <v>15486909</v>
      </c>
      <c r="P53" s="96">
        <f t="shared" si="27"/>
        <v>52001000</v>
      </c>
      <c r="Q53" s="97">
        <f t="shared" si="28"/>
        <v>52000999</v>
      </c>
      <c r="R53" s="52">
        <f t="shared" si="29"/>
        <v>-7.317667113113357</v>
      </c>
      <c r="S53" s="53">
        <f t="shared" si="30"/>
        <v>-8.7749613453201079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99.999998076960068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289211000</v>
      </c>
      <c r="C67" s="104">
        <f>SUM(C9:C14,C17:C23,C26:C29,C32,C35:C39,C42:C52,C55:C58,C61:C65)</f>
        <v>6384000</v>
      </c>
      <c r="D67" s="104"/>
      <c r="E67" s="104">
        <f t="shared" si="35"/>
        <v>295595000</v>
      </c>
      <c r="F67" s="105">
        <f t="shared" ref="F67:O67" si="43">SUM(F9:F14,F17:F23,F26:F29,F32,F35:F39,F42:F52,F55:F58,F61:F65)</f>
        <v>295595000</v>
      </c>
      <c r="G67" s="106">
        <f t="shared" si="43"/>
        <v>247836000</v>
      </c>
      <c r="H67" s="105">
        <f t="shared" si="43"/>
        <v>61784000</v>
      </c>
      <c r="I67" s="106">
        <f t="shared" si="43"/>
        <v>69587013</v>
      </c>
      <c r="J67" s="105">
        <f t="shared" si="43"/>
        <v>57247000</v>
      </c>
      <c r="K67" s="106">
        <f t="shared" si="43"/>
        <v>24637540</v>
      </c>
      <c r="L67" s="105">
        <f t="shared" si="43"/>
        <v>51507000</v>
      </c>
      <c r="M67" s="106">
        <f t="shared" si="43"/>
        <v>97440589</v>
      </c>
      <c r="N67" s="105">
        <f t="shared" si="43"/>
        <v>45145000</v>
      </c>
      <c r="O67" s="106">
        <f t="shared" si="43"/>
        <v>56170857</v>
      </c>
      <c r="P67" s="105">
        <f t="shared" si="36"/>
        <v>215683000</v>
      </c>
      <c r="Q67" s="106">
        <f t="shared" si="37"/>
        <v>247835999</v>
      </c>
      <c r="R67" s="61">
        <f t="shared" si="38"/>
        <v>-12.35171918380026</v>
      </c>
      <c r="S67" s="62">
        <f t="shared" si="39"/>
        <v>-42.353738235305613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87.026501396084512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99.999999596507365</v>
      </c>
      <c r="V67" s="105">
        <f>SUM(V9:V14,V17:V23,V26:V29,V32,V35:V39,V42:V52,V55:V58,V61:V65)</f>
        <v>26590000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289211000</v>
      </c>
      <c r="C73" s="104">
        <f>SUM(C9:C14,C17:C23,C26:C29,C32,C35:C39,C42:C52,C55:C58,C61:C65,C69:C70)</f>
        <v>6384000</v>
      </c>
      <c r="D73" s="104"/>
      <c r="E73" s="104">
        <f>$B73      +$C73      +$D73</f>
        <v>295595000</v>
      </c>
      <c r="F73" s="105">
        <f t="shared" ref="F73:O73" si="46">SUM(F9:F14,F17:F23,F26:F29,F32,F35:F39,F42:F52,F55:F58,F61:F65,F69:F70)</f>
        <v>295595000</v>
      </c>
      <c r="G73" s="106">
        <f t="shared" si="46"/>
        <v>247836000</v>
      </c>
      <c r="H73" s="105">
        <f t="shared" si="46"/>
        <v>61784000</v>
      </c>
      <c r="I73" s="106">
        <f t="shared" si="46"/>
        <v>69587013</v>
      </c>
      <c r="J73" s="105">
        <f t="shared" si="46"/>
        <v>57247000</v>
      </c>
      <c r="K73" s="106">
        <f t="shared" si="46"/>
        <v>24637540</v>
      </c>
      <c r="L73" s="105">
        <f t="shared" si="46"/>
        <v>51507000</v>
      </c>
      <c r="M73" s="106">
        <f t="shared" si="46"/>
        <v>97440589</v>
      </c>
      <c r="N73" s="105">
        <f t="shared" si="46"/>
        <v>45145000</v>
      </c>
      <c r="O73" s="106">
        <f t="shared" si="46"/>
        <v>56170857</v>
      </c>
      <c r="P73" s="105">
        <f>$H73      +$J73      +$L73      +$N73</f>
        <v>215683000</v>
      </c>
      <c r="Q73" s="106">
        <f>$I73      +$K73      +$M73      +$O73</f>
        <v>247835999</v>
      </c>
      <c r="R73" s="61">
        <f>IF(($L73      =0),0,((($N73      -$L73      )/$L73      )*100))</f>
        <v>-12.35171918380026</v>
      </c>
      <c r="S73" s="62">
        <f>IF(($M73      =0),0,((($O73      -$M73      )/$M73      )*100))</f>
        <v>-42.353738235305613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87.026501396084512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99.999999596507365</v>
      </c>
      <c r="V73" s="105">
        <f>SUM(V9:V14,V17:V23,V26:V29,V32,V35:V39,V42:V52,V55:V58,V61:V65,V69:V70)</f>
        <v>26590000</v>
      </c>
      <c r="W73" s="106">
        <f>SUM(W9:W14,W17:W23,W26:W29,W32,W35:W39,W42:W52,W55:W58,W61:W65,W69:W70)</f>
        <v>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vvSm1sjX9aWUDP/JV5jo9+h5fgIPkdcAzKTZFYrntB5LIWD5K/LdhCIH3xn3aZHHbKgtmoIJe2MuDjBpx/GJvA==" saltValue="/NsPHWGRprydmuqc+BkA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246000</v>
      </c>
      <c r="I10" s="94">
        <v>245169</v>
      </c>
      <c r="J10" s="93">
        <v>455000</v>
      </c>
      <c r="K10" s="94">
        <v>455949</v>
      </c>
      <c r="L10" s="93">
        <v>959000</v>
      </c>
      <c r="M10" s="94">
        <v>958341</v>
      </c>
      <c r="N10" s="93"/>
      <c r="O10" s="94">
        <v>740540</v>
      </c>
      <c r="P10" s="93">
        <f t="shared" ref="P10:P15" si="1">$H10      +$J10      +$L10      +$N10</f>
        <v>1660000</v>
      </c>
      <c r="Q10" s="94">
        <f t="shared" ref="Q10:Q15" si="2">$I10      +$K10      +$M10      +$O10</f>
        <v>2399999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-22.72687905453278</v>
      </c>
      <c r="T10" s="48">
        <f t="shared" ref="T10:T14" si="5">IF(($E10      =0),0,(($P10      /$E10      )*100))</f>
        <v>69.166666666666671</v>
      </c>
      <c r="U10" s="50">
        <f t="shared" ref="U10:U14" si="6">IF(($E10      =0),0,(($Q10      /$E10      )*100))</f>
        <v>99.999958333333339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>
        <v>369000</v>
      </c>
      <c r="D11" s="92"/>
      <c r="E11" s="92">
        <f t="shared" si="0"/>
        <v>5869000</v>
      </c>
      <c r="F11" s="93">
        <v>5869000</v>
      </c>
      <c r="G11" s="94">
        <v>5869000</v>
      </c>
      <c r="H11" s="93">
        <v>1157000</v>
      </c>
      <c r="I11" s="94"/>
      <c r="J11" s="93">
        <v>1685000</v>
      </c>
      <c r="K11" s="94">
        <v>1767828</v>
      </c>
      <c r="L11" s="93">
        <v>1159000</v>
      </c>
      <c r="M11" s="94">
        <v>183572</v>
      </c>
      <c r="N11" s="93">
        <v>1407000</v>
      </c>
      <c r="O11" s="94">
        <v>1338141</v>
      </c>
      <c r="P11" s="93">
        <f t="shared" si="1"/>
        <v>5408000</v>
      </c>
      <c r="Q11" s="94">
        <f t="shared" si="2"/>
        <v>3289541</v>
      </c>
      <c r="R11" s="48">
        <f t="shared" si="3"/>
        <v>21.397756686798964</v>
      </c>
      <c r="S11" s="49">
        <f t="shared" si="4"/>
        <v>628.94613557623165</v>
      </c>
      <c r="T11" s="48">
        <f t="shared" si="5"/>
        <v>92.145169534844101</v>
      </c>
      <c r="U11" s="50">
        <f t="shared" si="6"/>
        <v>56.049429204293745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32168000</v>
      </c>
      <c r="C13" s="92">
        <v>-10000000</v>
      </c>
      <c r="D13" s="92"/>
      <c r="E13" s="92">
        <f t="shared" si="0"/>
        <v>22168000</v>
      </c>
      <c r="F13" s="93">
        <v>22168000</v>
      </c>
      <c r="G13" s="94">
        <v>22168000</v>
      </c>
      <c r="H13" s="93">
        <v>8141000</v>
      </c>
      <c r="I13" s="94">
        <v>3071693</v>
      </c>
      <c r="J13" s="93">
        <v>2440000</v>
      </c>
      <c r="K13" s="94">
        <v>14946443</v>
      </c>
      <c r="L13" s="93">
        <v>9732000</v>
      </c>
      <c r="M13" s="94">
        <v>2370403</v>
      </c>
      <c r="N13" s="93">
        <v>772000</v>
      </c>
      <c r="O13" s="94">
        <v>1748220</v>
      </c>
      <c r="P13" s="93">
        <f t="shared" si="1"/>
        <v>21085000</v>
      </c>
      <c r="Q13" s="94">
        <f t="shared" si="2"/>
        <v>22136759</v>
      </c>
      <c r="R13" s="48">
        <f t="shared" si="3"/>
        <v>-92.067406494040284</v>
      </c>
      <c r="S13" s="49">
        <f t="shared" si="4"/>
        <v>-26.247983992595351</v>
      </c>
      <c r="T13" s="48">
        <f t="shared" si="5"/>
        <v>95.114579574160956</v>
      </c>
      <c r="U13" s="50">
        <f t="shared" si="6"/>
        <v>99.85907163478889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>
        <v>-1000000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41068000</v>
      </c>
      <c r="C15" s="95">
        <f>SUM(C9:C14)</f>
        <v>-10631000</v>
      </c>
      <c r="D15" s="95"/>
      <c r="E15" s="95">
        <f t="shared" si="0"/>
        <v>30437000</v>
      </c>
      <c r="F15" s="96">
        <f t="shared" ref="F15:O15" si="7">SUM(F9:F14)</f>
        <v>30437000</v>
      </c>
      <c r="G15" s="97">
        <f t="shared" si="7"/>
        <v>30437000</v>
      </c>
      <c r="H15" s="96">
        <f t="shared" si="7"/>
        <v>9544000</v>
      </c>
      <c r="I15" s="97">
        <f t="shared" si="7"/>
        <v>3316862</v>
      </c>
      <c r="J15" s="96">
        <f t="shared" si="7"/>
        <v>4580000</v>
      </c>
      <c r="K15" s="97">
        <f t="shared" si="7"/>
        <v>17170220</v>
      </c>
      <c r="L15" s="96">
        <f t="shared" si="7"/>
        <v>11850000</v>
      </c>
      <c r="M15" s="97">
        <f t="shared" si="7"/>
        <v>3512316</v>
      </c>
      <c r="N15" s="96">
        <f t="shared" si="7"/>
        <v>2179000</v>
      </c>
      <c r="O15" s="97">
        <f t="shared" si="7"/>
        <v>3826901</v>
      </c>
      <c r="P15" s="96">
        <f t="shared" si="1"/>
        <v>28153000</v>
      </c>
      <c r="Q15" s="97">
        <f t="shared" si="2"/>
        <v>27826299</v>
      </c>
      <c r="R15" s="52">
        <f t="shared" si="3"/>
        <v>-81.611814345991561</v>
      </c>
      <c r="S15" s="53">
        <f t="shared" si="4"/>
        <v>8.9566257705741741</v>
      </c>
      <c r="T15" s="52">
        <f>IF((SUM($E9:$E13))=0,0,(P15/(SUM($E9:$E13))*100))</f>
        <v>92.495975293228639</v>
      </c>
      <c r="U15" s="54">
        <f>IF((SUM($E9:$E13))=0,0,(Q15/(SUM($E9:$E13))*100))</f>
        <v>91.422607352892854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 t="shared" ref="E17:E24" si="8">$B17      +$C17      +$D17</f>
        <v>435949000</v>
      </c>
      <c r="F17" s="93">
        <v>435949000</v>
      </c>
      <c r="G17" s="94">
        <v>435949000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>
        <v>81756000</v>
      </c>
      <c r="M17" s="94">
        <v>83739635</v>
      </c>
      <c r="N17" s="93">
        <v>142053000</v>
      </c>
      <c r="O17" s="94">
        <v>146426936</v>
      </c>
      <c r="P17" s="93">
        <f t="shared" ref="P17:P24" si="9">$H17      +$J17      +$L17      +$N17</f>
        <v>435398000</v>
      </c>
      <c r="Q17" s="94">
        <f t="shared" ref="Q17:Q24" si="10">$I17      +$K17      +$M17      +$O17</f>
        <v>435421115</v>
      </c>
      <c r="R17" s="48">
        <f t="shared" ref="R17:R24" si="11">IF(($L17      =0),0,((($N17      -$L17      )/$L17      )*100))</f>
        <v>73.752385146044332</v>
      </c>
      <c r="S17" s="49">
        <f t="shared" ref="S17:S24" si="12">IF(($M17      =0),0,((($O17      -$M17      )/$M17      )*100))</f>
        <v>74.859773391656176</v>
      </c>
      <c r="T17" s="48">
        <f t="shared" ref="T17:T23" si="13">IF(($E17      =0),0,(($P17      /$E17      )*100))</f>
        <v>99.873609068950728</v>
      </c>
      <c r="U17" s="50">
        <f t="shared" ref="U17:U23" si="14">IF(($E17      =0),0,(($Q17      /$E17      )*100))</f>
        <v>99.878911294669791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>
        <v>566000</v>
      </c>
      <c r="I20" s="94">
        <v>214708</v>
      </c>
      <c r="J20" s="93">
        <v>2081000</v>
      </c>
      <c r="K20" s="94">
        <v>2666009</v>
      </c>
      <c r="L20" s="93"/>
      <c r="M20" s="94">
        <v>1619283</v>
      </c>
      <c r="N20" s="93"/>
      <c r="O20" s="94">
        <v>8029192</v>
      </c>
      <c r="P20" s="93">
        <f t="shared" si="9"/>
        <v>2647000</v>
      </c>
      <c r="Q20" s="94">
        <f t="shared" si="10"/>
        <v>12529192</v>
      </c>
      <c r="R20" s="48">
        <f t="shared" si="11"/>
        <v>0</v>
      </c>
      <c r="S20" s="49">
        <f t="shared" si="12"/>
        <v>395.84859471753856</v>
      </c>
      <c r="T20" s="48">
        <f t="shared" si="13"/>
        <v>58.822222222222223</v>
      </c>
      <c r="U20" s="50">
        <f t="shared" si="14"/>
        <v>278.42648888888891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14280000</v>
      </c>
      <c r="D21" s="92"/>
      <c r="E21" s="92">
        <f t="shared" si="8"/>
        <v>14280000</v>
      </c>
      <c r="F21" s="93">
        <v>14280000</v>
      </c>
      <c r="G21" s="94">
        <v>14280000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440449000</v>
      </c>
      <c r="C24" s="95">
        <f>SUM(C17:C23)</f>
        <v>14280000</v>
      </c>
      <c r="D24" s="95"/>
      <c r="E24" s="95">
        <f t="shared" si="8"/>
        <v>454729000</v>
      </c>
      <c r="F24" s="96">
        <f t="shared" ref="F24:O24" si="15">SUM(F17:F23)</f>
        <v>454729000</v>
      </c>
      <c r="G24" s="97">
        <f t="shared" si="15"/>
        <v>454729000</v>
      </c>
      <c r="H24" s="96">
        <f t="shared" si="15"/>
        <v>78417000</v>
      </c>
      <c r="I24" s="97">
        <f t="shared" si="15"/>
        <v>78644187</v>
      </c>
      <c r="J24" s="96">
        <f t="shared" si="15"/>
        <v>135819000</v>
      </c>
      <c r="K24" s="97">
        <f t="shared" si="15"/>
        <v>129491074</v>
      </c>
      <c r="L24" s="96">
        <f t="shared" si="15"/>
        <v>81756000</v>
      </c>
      <c r="M24" s="97">
        <f t="shared" si="15"/>
        <v>85358918</v>
      </c>
      <c r="N24" s="96">
        <f t="shared" si="15"/>
        <v>142053000</v>
      </c>
      <c r="O24" s="97">
        <f t="shared" si="15"/>
        <v>154456128</v>
      </c>
      <c r="P24" s="96">
        <f t="shared" si="9"/>
        <v>438045000</v>
      </c>
      <c r="Q24" s="97">
        <f t="shared" si="10"/>
        <v>447950307</v>
      </c>
      <c r="R24" s="52">
        <f t="shared" si="11"/>
        <v>73.752385146044332</v>
      </c>
      <c r="S24" s="53">
        <f t="shared" si="12"/>
        <v>80.949022807435298</v>
      </c>
      <c r="T24" s="52">
        <f>IF(($E24-$E19-$E23)   =0,0,($P24   /($E24-$E19-$E23)   )*100)</f>
        <v>96.331001541577507</v>
      </c>
      <c r="U24" s="54">
        <f>IF(($E24-$E19-$E23)   =0,0,($Q24   /($E24-$E19-$E23)   )*100)</f>
        <v>98.509289488904386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213978000</v>
      </c>
      <c r="C28" s="92">
        <v>-50000000</v>
      </c>
      <c r="D28" s="92"/>
      <c r="E28" s="92">
        <f>$B28      +$C28      +$D28</f>
        <v>163978000</v>
      </c>
      <c r="F28" s="93">
        <v>163978000</v>
      </c>
      <c r="G28" s="94">
        <v>163978000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>
        <v>26225000</v>
      </c>
      <c r="M28" s="94">
        <v>26225364</v>
      </c>
      <c r="N28" s="93">
        <v>58407000</v>
      </c>
      <c r="O28" s="94">
        <v>60237102</v>
      </c>
      <c r="P28" s="93">
        <f>$H28      +$J28      +$L28      +$N28</f>
        <v>144413000</v>
      </c>
      <c r="Q28" s="94">
        <f>$I28      +$K28      +$M28      +$O28</f>
        <v>146265317</v>
      </c>
      <c r="R28" s="48">
        <f>IF(($L28      =0),0,((($N28      -$L28      )/$L28      )*100))</f>
        <v>122.71496663489036</v>
      </c>
      <c r="S28" s="49">
        <f>IF(($M28      =0),0,((($O28      -$M28      )/$M28      )*100))</f>
        <v>129.69024185898812</v>
      </c>
      <c r="T28" s="48">
        <f>IF(($E28      =0),0,(($P28      /$E28      )*100))</f>
        <v>88.068521387015323</v>
      </c>
      <c r="U28" s="50">
        <f>IF(($E28      =0),0,(($Q28      /$E28      )*100))</f>
        <v>89.198134505848344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213978000</v>
      </c>
      <c r="C30" s="95">
        <f>SUM(C26:C29)</f>
        <v>-50000000</v>
      </c>
      <c r="D30" s="95"/>
      <c r="E30" s="95">
        <f>$B30      +$C30      +$D30</f>
        <v>163978000</v>
      </c>
      <c r="F30" s="96">
        <f t="shared" ref="F30:O30" si="16">SUM(F26:F29)</f>
        <v>163978000</v>
      </c>
      <c r="G30" s="97">
        <f t="shared" si="16"/>
        <v>163978000</v>
      </c>
      <c r="H30" s="96">
        <f t="shared" si="16"/>
        <v>11136000</v>
      </c>
      <c r="I30" s="97">
        <f t="shared" si="16"/>
        <v>11483464</v>
      </c>
      <c r="J30" s="96">
        <f t="shared" si="16"/>
        <v>48645000</v>
      </c>
      <c r="K30" s="97">
        <f t="shared" si="16"/>
        <v>48319387</v>
      </c>
      <c r="L30" s="96">
        <f t="shared" si="16"/>
        <v>26225000</v>
      </c>
      <c r="M30" s="97">
        <f t="shared" si="16"/>
        <v>26225364</v>
      </c>
      <c r="N30" s="96">
        <f t="shared" si="16"/>
        <v>58407000</v>
      </c>
      <c r="O30" s="97">
        <f t="shared" si="16"/>
        <v>60237102</v>
      </c>
      <c r="P30" s="96">
        <f>$H30      +$J30      +$L30      +$N30</f>
        <v>144413000</v>
      </c>
      <c r="Q30" s="97">
        <f>$I30      +$K30      +$M30      +$O30</f>
        <v>146265317</v>
      </c>
      <c r="R30" s="52">
        <f>IF(($L30      =0),0,((($N30      -$L30      )/$L30      )*100))</f>
        <v>122.71496663489036</v>
      </c>
      <c r="S30" s="53">
        <f>IF(($M30      =0),0,((($O30      -$M30      )/$M30      )*100))</f>
        <v>129.69024185898812</v>
      </c>
      <c r="T30" s="52">
        <f>IF($E30   =0,0,($P30   /$E30   )*100)</f>
        <v>88.068521387015323</v>
      </c>
      <c r="U30" s="54">
        <f>IF($E30   =0,0,($Q30   /$E30   )*100)</f>
        <v>89.198134505848344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11794000</v>
      </c>
      <c r="C32" s="92">
        <v>-659000</v>
      </c>
      <c r="D32" s="92"/>
      <c r="E32" s="92">
        <f>$B32      +$C32      +$D32</f>
        <v>11135000</v>
      </c>
      <c r="F32" s="93">
        <v>11135000</v>
      </c>
      <c r="G32" s="94">
        <v>11135000</v>
      </c>
      <c r="H32" s="93">
        <v>2990000</v>
      </c>
      <c r="I32" s="94">
        <v>2988822</v>
      </c>
      <c r="J32" s="93">
        <v>2070000</v>
      </c>
      <c r="K32" s="94">
        <v>2967985</v>
      </c>
      <c r="L32" s="93">
        <v>1267000</v>
      </c>
      <c r="M32" s="94">
        <v>1063333</v>
      </c>
      <c r="N32" s="93">
        <v>4115000</v>
      </c>
      <c r="O32" s="94">
        <v>3694309</v>
      </c>
      <c r="P32" s="93">
        <f>$H32      +$J32      +$L32      +$N32</f>
        <v>10442000</v>
      </c>
      <c r="Q32" s="94">
        <f>$I32      +$K32      +$M32      +$O32</f>
        <v>10714449</v>
      </c>
      <c r="R32" s="48">
        <f>IF(($L32      =0),0,((($N32      -$L32      )/$L32      )*100))</f>
        <v>224.78295185477504</v>
      </c>
      <c r="S32" s="49">
        <f>IF(($M32      =0),0,((($O32      -$M32      )/$M32      )*100))</f>
        <v>247.427287594761</v>
      </c>
      <c r="T32" s="48">
        <f>IF(($E32      =0),0,(($P32      /$E32      )*100))</f>
        <v>93.776380781320157</v>
      </c>
      <c r="U32" s="50">
        <f>IF(($E32      =0),0,(($Q32      /$E32      )*100))</f>
        <v>96.223161203412673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11794000</v>
      </c>
      <c r="C33" s="95">
        <f>C32</f>
        <v>-659000</v>
      </c>
      <c r="D33" s="95"/>
      <c r="E33" s="95">
        <f>$B33      +$C33      +$D33</f>
        <v>11135000</v>
      </c>
      <c r="F33" s="96">
        <f t="shared" ref="F33:O33" si="17">F32</f>
        <v>11135000</v>
      </c>
      <c r="G33" s="97">
        <f t="shared" si="17"/>
        <v>11135000</v>
      </c>
      <c r="H33" s="96">
        <f t="shared" si="17"/>
        <v>2990000</v>
      </c>
      <c r="I33" s="97">
        <f t="shared" si="17"/>
        <v>2988822</v>
      </c>
      <c r="J33" s="96">
        <f t="shared" si="17"/>
        <v>2070000</v>
      </c>
      <c r="K33" s="97">
        <f t="shared" si="17"/>
        <v>2967985</v>
      </c>
      <c r="L33" s="96">
        <f t="shared" si="17"/>
        <v>1267000</v>
      </c>
      <c r="M33" s="97">
        <f t="shared" si="17"/>
        <v>1063333</v>
      </c>
      <c r="N33" s="96">
        <f t="shared" si="17"/>
        <v>4115000</v>
      </c>
      <c r="O33" s="97">
        <f t="shared" si="17"/>
        <v>3694309</v>
      </c>
      <c r="P33" s="96">
        <f>$H33      +$J33      +$L33      +$N33</f>
        <v>10442000</v>
      </c>
      <c r="Q33" s="97">
        <f>$I33      +$K33      +$M33      +$O33</f>
        <v>10714449</v>
      </c>
      <c r="R33" s="52">
        <f>IF(($L33      =0),0,((($N33      -$L33      )/$L33      )*100))</f>
        <v>224.78295185477504</v>
      </c>
      <c r="S33" s="53">
        <f>IF(($M33      =0),0,((($O33      -$M33      )/$M33      )*100))</f>
        <v>247.427287594761</v>
      </c>
      <c r="T33" s="52">
        <f>IF($E33   =0,0,($P33   /$E33   )*100)</f>
        <v>93.776380781320157</v>
      </c>
      <c r="U33" s="54">
        <f>IF($E33   =0,0,($Q33   /$E33   )*100)</f>
        <v>96.223161203412673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17161000</v>
      </c>
      <c r="C35" s="92"/>
      <c r="D35" s="92"/>
      <c r="E35" s="92">
        <f t="shared" ref="E35:E40" si="18">$B35      +$C35      +$D35</f>
        <v>17161000</v>
      </c>
      <c r="F35" s="93">
        <v>17161000</v>
      </c>
      <c r="G35" s="94">
        <v>17161000</v>
      </c>
      <c r="H35" s="93"/>
      <c r="I35" s="94"/>
      <c r="J35" s="93">
        <v>4630000</v>
      </c>
      <c r="K35" s="94">
        <v>1818630</v>
      </c>
      <c r="L35" s="93">
        <v>8687000</v>
      </c>
      <c r="M35" s="94">
        <v>9121698</v>
      </c>
      <c r="N35" s="93">
        <v>3844000</v>
      </c>
      <c r="O35" s="94">
        <v>6979291</v>
      </c>
      <c r="P35" s="93">
        <f t="shared" ref="P35:P40" si="19">$H35      +$J35      +$L35      +$N35</f>
        <v>17161000</v>
      </c>
      <c r="Q35" s="94">
        <f t="shared" ref="Q35:Q40" si="20">$I35      +$K35      +$M35      +$O35</f>
        <v>17919619</v>
      </c>
      <c r="R35" s="48">
        <f t="shared" ref="R35:R40" si="21">IF(($L35      =0),0,((($N35      -$L35      )/$L35      )*100))</f>
        <v>-55.749971221365257</v>
      </c>
      <c r="S35" s="49">
        <f t="shared" ref="S35:S40" si="22">IF(($M35      =0),0,((($O35      -$M35      )/$M35      )*100))</f>
        <v>-23.486931928682576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104.4205990326904</v>
      </c>
      <c r="V35" s="93">
        <v>468000</v>
      </c>
      <c r="W35" s="94" t="s">
        <v>36</v>
      </c>
    </row>
    <row r="36" spans="1:23" ht="12.95" customHeight="1" x14ac:dyDescent="0.2">
      <c r="A36" s="47" t="s">
        <v>60</v>
      </c>
      <c r="B36" s="92">
        <v>119674000</v>
      </c>
      <c r="C36" s="92">
        <v>-16224000</v>
      </c>
      <c r="D36" s="92"/>
      <c r="E36" s="92">
        <f t="shared" si="18"/>
        <v>103450000</v>
      </c>
      <c r="F36" s="93">
        <v>103450000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421000</v>
      </c>
      <c r="K38" s="94">
        <v>485195</v>
      </c>
      <c r="L38" s="93">
        <v>210000</v>
      </c>
      <c r="M38" s="94">
        <v>203381</v>
      </c>
      <c r="N38" s="93">
        <v>3279000</v>
      </c>
      <c r="O38" s="94">
        <v>2955203</v>
      </c>
      <c r="P38" s="93">
        <f t="shared" si="19"/>
        <v>3910000</v>
      </c>
      <c r="Q38" s="94">
        <f t="shared" si="20"/>
        <v>3643779</v>
      </c>
      <c r="R38" s="48">
        <f t="shared" si="21"/>
        <v>1461.4285714285713</v>
      </c>
      <c r="S38" s="49">
        <f t="shared" si="22"/>
        <v>1353.0378943952483</v>
      </c>
      <c r="T38" s="48">
        <f t="shared" si="23"/>
        <v>97.75</v>
      </c>
      <c r="U38" s="50">
        <f t="shared" si="24"/>
        <v>91.094475000000003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140835000</v>
      </c>
      <c r="C40" s="95">
        <f>SUM(C35:C39)</f>
        <v>-16224000</v>
      </c>
      <c r="D40" s="95"/>
      <c r="E40" s="95">
        <f t="shared" si="18"/>
        <v>124611000</v>
      </c>
      <c r="F40" s="96">
        <f t="shared" ref="F40:O40" si="25">SUM(F35:F39)</f>
        <v>124611000</v>
      </c>
      <c r="G40" s="97">
        <f t="shared" si="25"/>
        <v>21161000</v>
      </c>
      <c r="H40" s="96">
        <f t="shared" si="25"/>
        <v>0</v>
      </c>
      <c r="I40" s="97">
        <f t="shared" si="25"/>
        <v>0</v>
      </c>
      <c r="J40" s="96">
        <f t="shared" si="25"/>
        <v>5051000</v>
      </c>
      <c r="K40" s="97">
        <f t="shared" si="25"/>
        <v>2303825</v>
      </c>
      <c r="L40" s="96">
        <f t="shared" si="25"/>
        <v>8897000</v>
      </c>
      <c r="M40" s="97">
        <f t="shared" si="25"/>
        <v>9325079</v>
      </c>
      <c r="N40" s="96">
        <f t="shared" si="25"/>
        <v>7123000</v>
      </c>
      <c r="O40" s="97">
        <f t="shared" si="25"/>
        <v>9934494</v>
      </c>
      <c r="P40" s="96">
        <f t="shared" si="19"/>
        <v>21071000</v>
      </c>
      <c r="Q40" s="97">
        <f t="shared" si="20"/>
        <v>21563398</v>
      </c>
      <c r="R40" s="52">
        <f t="shared" si="21"/>
        <v>-19.939305383837251</v>
      </c>
      <c r="S40" s="53">
        <f t="shared" si="22"/>
        <v>6.5352261358858188</v>
      </c>
      <c r="T40" s="52">
        <f>IF((+$E35+$E38) =0,0,(P40   /(+$E35+$E38) )*100)</f>
        <v>99.574689286895705</v>
      </c>
      <c r="U40" s="54">
        <f>IF((+$E35+$E38) =0,0,(Q40   /(+$E35+$E38) )*100)</f>
        <v>101.90160200368604</v>
      </c>
      <c r="V40" s="96">
        <f>SUM(V35:V39)</f>
        <v>468000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161539000</v>
      </c>
      <c r="C43" s="92">
        <v>77000000</v>
      </c>
      <c r="D43" s="92"/>
      <c r="E43" s="92">
        <f t="shared" si="26"/>
        <v>238539000</v>
      </c>
      <c r="F43" s="93">
        <v>238539000</v>
      </c>
      <c r="G43" s="94">
        <v>238539000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>
        <v>31367000</v>
      </c>
      <c r="M43" s="94">
        <v>44211460</v>
      </c>
      <c r="N43" s="93">
        <v>84393000</v>
      </c>
      <c r="O43" s="94">
        <v>57129274</v>
      </c>
      <c r="P43" s="93">
        <f t="shared" si="27"/>
        <v>238539000</v>
      </c>
      <c r="Q43" s="94">
        <f t="shared" si="28"/>
        <v>238039308</v>
      </c>
      <c r="R43" s="48">
        <f t="shared" si="29"/>
        <v>169.05027576752639</v>
      </c>
      <c r="S43" s="49">
        <f t="shared" si="30"/>
        <v>29.218247938430441</v>
      </c>
      <c r="T43" s="48">
        <f t="shared" si="31"/>
        <v>100</v>
      </c>
      <c r="U43" s="50">
        <f t="shared" si="32"/>
        <v>99.790519789216859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72700000</v>
      </c>
      <c r="C51" s="92">
        <v>-5000000</v>
      </c>
      <c r="D51" s="92"/>
      <c r="E51" s="92">
        <f t="shared" si="26"/>
        <v>67700000</v>
      </c>
      <c r="F51" s="93">
        <v>67700000</v>
      </c>
      <c r="G51" s="94">
        <v>67700000</v>
      </c>
      <c r="H51" s="93">
        <v>16175000</v>
      </c>
      <c r="I51" s="94">
        <v>16100623</v>
      </c>
      <c r="J51" s="93">
        <v>21423000</v>
      </c>
      <c r="K51" s="94">
        <v>21498821</v>
      </c>
      <c r="L51" s="93">
        <v>8794000</v>
      </c>
      <c r="M51" s="94">
        <v>8238538</v>
      </c>
      <c r="N51" s="93">
        <v>21304000</v>
      </c>
      <c r="O51" s="94">
        <v>21858559</v>
      </c>
      <c r="P51" s="93">
        <f t="shared" si="27"/>
        <v>67696000</v>
      </c>
      <c r="Q51" s="94">
        <f t="shared" si="28"/>
        <v>67696541</v>
      </c>
      <c r="R51" s="48">
        <f t="shared" si="29"/>
        <v>142.25608369342731</v>
      </c>
      <c r="S51" s="49">
        <f t="shared" si="30"/>
        <v>165.32084940313439</v>
      </c>
      <c r="T51" s="48">
        <f t="shared" si="31"/>
        <v>99.994091580502214</v>
      </c>
      <c r="U51" s="50">
        <f t="shared" si="32"/>
        <v>99.994890694239288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234239000</v>
      </c>
      <c r="C53" s="95">
        <f>SUM(C42:C52)</f>
        <v>72000000</v>
      </c>
      <c r="D53" s="95"/>
      <c r="E53" s="95">
        <f t="shared" si="26"/>
        <v>306239000</v>
      </c>
      <c r="F53" s="96">
        <f t="shared" ref="F53:O53" si="33">SUM(F42:F52)</f>
        <v>306239000</v>
      </c>
      <c r="G53" s="97">
        <f t="shared" si="33"/>
        <v>306239000</v>
      </c>
      <c r="H53" s="96">
        <f t="shared" si="33"/>
        <v>71175000</v>
      </c>
      <c r="I53" s="97">
        <f t="shared" si="33"/>
        <v>113662590</v>
      </c>
      <c r="J53" s="96">
        <f t="shared" si="33"/>
        <v>89202000</v>
      </c>
      <c r="K53" s="97">
        <f t="shared" si="33"/>
        <v>60635428</v>
      </c>
      <c r="L53" s="96">
        <f t="shared" si="33"/>
        <v>40161000</v>
      </c>
      <c r="M53" s="97">
        <f t="shared" si="33"/>
        <v>52449998</v>
      </c>
      <c r="N53" s="96">
        <f t="shared" si="33"/>
        <v>105697000</v>
      </c>
      <c r="O53" s="97">
        <f t="shared" si="33"/>
        <v>78987833</v>
      </c>
      <c r="P53" s="96">
        <f t="shared" si="27"/>
        <v>306235000</v>
      </c>
      <c r="Q53" s="97">
        <f t="shared" si="28"/>
        <v>305735849</v>
      </c>
      <c r="R53" s="52">
        <f t="shared" si="29"/>
        <v>163.18318766962975</v>
      </c>
      <c r="S53" s="53">
        <f t="shared" si="30"/>
        <v>50.596446161923595</v>
      </c>
      <c r="T53" s="52">
        <f>IF((+$E43+$E45+$E47+$E48+$E51) =0,0,(P53   /(+$E43+$E45+$E47+$E48+$E51) )*100)</f>
        <v>99.99869383063556</v>
      </c>
      <c r="U53" s="54">
        <f>IF((+$E43+$E45+$E47+$E48+$E51) =0,0,(Q53   /(+$E43+$E45+$E47+$E48+$E51) )*100)</f>
        <v>99.835699894526826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1082363000</v>
      </c>
      <c r="C67" s="104">
        <f>SUM(C9:C14,C17:C23,C26:C29,C32,C35:C39,C42:C52,C55:C58,C61:C65)</f>
        <v>8766000</v>
      </c>
      <c r="D67" s="104"/>
      <c r="E67" s="104">
        <f t="shared" si="35"/>
        <v>1091129000</v>
      </c>
      <c r="F67" s="105">
        <f t="shared" ref="F67:O67" si="43">SUM(F9:F14,F17:F23,F26:F29,F32,F35:F39,F42:F52,F55:F58,F61:F65)</f>
        <v>1091129000</v>
      </c>
      <c r="G67" s="106">
        <f t="shared" si="43"/>
        <v>987679000</v>
      </c>
      <c r="H67" s="105">
        <f t="shared" si="43"/>
        <v>173262000</v>
      </c>
      <c r="I67" s="106">
        <f t="shared" si="43"/>
        <v>210095925</v>
      </c>
      <c r="J67" s="105">
        <f t="shared" si="43"/>
        <v>285367000</v>
      </c>
      <c r="K67" s="106">
        <f t="shared" si="43"/>
        <v>260887919</v>
      </c>
      <c r="L67" s="105">
        <f t="shared" si="43"/>
        <v>170156000</v>
      </c>
      <c r="M67" s="106">
        <f t="shared" si="43"/>
        <v>177935008</v>
      </c>
      <c r="N67" s="105">
        <f t="shared" si="43"/>
        <v>319574000</v>
      </c>
      <c r="O67" s="106">
        <f t="shared" si="43"/>
        <v>311136767</v>
      </c>
      <c r="P67" s="105">
        <f t="shared" si="36"/>
        <v>948359000</v>
      </c>
      <c r="Q67" s="106">
        <f t="shared" si="37"/>
        <v>960055619</v>
      </c>
      <c r="R67" s="61">
        <f t="shared" si="38"/>
        <v>87.812360422200811</v>
      </c>
      <c r="S67" s="62">
        <f t="shared" si="39"/>
        <v>74.859781949148527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96.018949476499955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97.203202558726062</v>
      </c>
      <c r="V67" s="105">
        <f>SUM(V9:V14,V17:V23,V26:V29,V32,V35:V39,V42:V52,V55:V58,V61:V65)</f>
        <v>468000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0</v>
      </c>
      <c r="C71" s="101">
        <f>SUM(C69:C70)</f>
        <v>0</v>
      </c>
      <c r="D71" s="101"/>
      <c r="E71" s="101">
        <f>$B71      +$C71      +$D71</f>
        <v>0</v>
      </c>
      <c r="F71" s="102">
        <f t="shared" ref="F71:O71" si="44">SUM(F69:F70)</f>
        <v>0</v>
      </c>
      <c r="G71" s="103">
        <f t="shared" si="44"/>
        <v>0</v>
      </c>
      <c r="H71" s="102">
        <f t="shared" si="44"/>
        <v>0</v>
      </c>
      <c r="I71" s="103">
        <f t="shared" si="44"/>
        <v>0</v>
      </c>
      <c r="J71" s="102">
        <f t="shared" si="44"/>
        <v>0</v>
      </c>
      <c r="K71" s="103">
        <f t="shared" si="44"/>
        <v>0</v>
      </c>
      <c r="L71" s="102">
        <f t="shared" si="44"/>
        <v>0</v>
      </c>
      <c r="M71" s="103">
        <f t="shared" si="44"/>
        <v>0</v>
      </c>
      <c r="N71" s="102">
        <f t="shared" si="44"/>
        <v>0</v>
      </c>
      <c r="O71" s="103">
        <f t="shared" si="44"/>
        <v>0</v>
      </c>
      <c r="P71" s="102">
        <f>$H71      +$J71      +$L71      +$N71</f>
        <v>0</v>
      </c>
      <c r="Q71" s="103">
        <f>$I71      +$K71      +$M71      +$O71</f>
        <v>0</v>
      </c>
      <c r="R71" s="57">
        <f>IF(($L71      =0),0,((($N71      -$L71      )/$L71      )*100))</f>
        <v>0</v>
      </c>
      <c r="S71" s="58">
        <f>IF(($M71      =0),0,((($O71      -$M71      )/$M71      )*100))</f>
        <v>0</v>
      </c>
      <c r="T71" s="57">
        <f>IF(($E69      =0),0,(($P69      /$E69      )*100))</f>
        <v>0</v>
      </c>
      <c r="U71" s="59">
        <f>IF($E69   =0,0,($Q69   /$E69 )*100)</f>
        <v>0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0</v>
      </c>
      <c r="C72" s="104">
        <f>SUM(C69:C70)</f>
        <v>0</v>
      </c>
      <c r="D72" s="104"/>
      <c r="E72" s="104">
        <f>$B72      +$C72      +$D72</f>
        <v>0</v>
      </c>
      <c r="F72" s="105">
        <f t="shared" ref="F72:O72" si="45">SUM(F69:F70)</f>
        <v>0</v>
      </c>
      <c r="G72" s="106">
        <f t="shared" si="45"/>
        <v>0</v>
      </c>
      <c r="H72" s="105">
        <f t="shared" si="45"/>
        <v>0</v>
      </c>
      <c r="I72" s="106">
        <f t="shared" si="45"/>
        <v>0</v>
      </c>
      <c r="J72" s="105">
        <f t="shared" si="45"/>
        <v>0</v>
      </c>
      <c r="K72" s="106">
        <f t="shared" si="45"/>
        <v>0</v>
      </c>
      <c r="L72" s="105">
        <f t="shared" si="45"/>
        <v>0</v>
      </c>
      <c r="M72" s="106">
        <f t="shared" si="45"/>
        <v>0</v>
      </c>
      <c r="N72" s="105">
        <f t="shared" si="45"/>
        <v>0</v>
      </c>
      <c r="O72" s="106">
        <f t="shared" si="45"/>
        <v>0</v>
      </c>
      <c r="P72" s="105">
        <f>$H72      +$J72      +$L72      +$N72</f>
        <v>0</v>
      </c>
      <c r="Q72" s="106">
        <f>$I72      +$K72      +$M72      +$O72</f>
        <v>0</v>
      </c>
      <c r="R72" s="61">
        <f>IF(($L72      =0),0,((($N72      -$L72      )/$L72      )*100))</f>
        <v>0</v>
      </c>
      <c r="S72" s="62">
        <f>IF(($M72      =0),0,((($O72      -$M72      )/$M72      )*100))</f>
        <v>0</v>
      </c>
      <c r="T72" s="61">
        <f>IF(($E69      =0),0,(($P69      /$E69      )*100))</f>
        <v>0</v>
      </c>
      <c r="U72" s="65">
        <f>IF($E69   =0,0,($Q69   /$E69 )*100)</f>
        <v>0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1082363000</v>
      </c>
      <c r="C73" s="104">
        <f>SUM(C9:C14,C17:C23,C26:C29,C32,C35:C39,C42:C52,C55:C58,C61:C65,C69:C70)</f>
        <v>8766000</v>
      </c>
      <c r="D73" s="104"/>
      <c r="E73" s="104">
        <f>$B73      +$C73      +$D73</f>
        <v>1091129000</v>
      </c>
      <c r="F73" s="105">
        <f t="shared" ref="F73:O73" si="46">SUM(F9:F14,F17:F23,F26:F29,F32,F35:F39,F42:F52,F55:F58,F61:F65,F69:F70)</f>
        <v>1091129000</v>
      </c>
      <c r="G73" s="106">
        <f t="shared" si="46"/>
        <v>987679000</v>
      </c>
      <c r="H73" s="105">
        <f t="shared" si="46"/>
        <v>173262000</v>
      </c>
      <c r="I73" s="106">
        <f t="shared" si="46"/>
        <v>210095925</v>
      </c>
      <c r="J73" s="105">
        <f t="shared" si="46"/>
        <v>285367000</v>
      </c>
      <c r="K73" s="106">
        <f t="shared" si="46"/>
        <v>260887919</v>
      </c>
      <c r="L73" s="105">
        <f t="shared" si="46"/>
        <v>170156000</v>
      </c>
      <c r="M73" s="106">
        <f t="shared" si="46"/>
        <v>177935008</v>
      </c>
      <c r="N73" s="105">
        <f t="shared" si="46"/>
        <v>319574000</v>
      </c>
      <c r="O73" s="106">
        <f t="shared" si="46"/>
        <v>311136767</v>
      </c>
      <c r="P73" s="105">
        <f>$H73      +$J73      +$L73      +$N73</f>
        <v>948359000</v>
      </c>
      <c r="Q73" s="106">
        <f>$I73      +$K73      +$M73      +$O73</f>
        <v>960055619</v>
      </c>
      <c r="R73" s="61">
        <f>IF(($L73      =0),0,((($N73      -$L73      )/$L73      )*100))</f>
        <v>87.812360422200811</v>
      </c>
      <c r="S73" s="62">
        <f>IF(($M73      =0),0,((($O73      -$M73      )/$M73      )*100))</f>
        <v>74.859781949148527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96.018949476499955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97.203202558726062</v>
      </c>
      <c r="V73" s="105">
        <f>SUM(V9:V14,V17:V23,V26:V29,V32,V35:V39,V42:V52,V55:V58,V61:V65,V69:V70)</f>
        <v>468000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48wERenfICHLS5XkDl952epFygg3cPS0h94UfwRBznDQUgYexuwJzcqt81J0K/ERAUrchREU/JI21G3GOxpQwg==" saltValue="ZWwL9jTfh3PYtSPYXs/E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>
        <v>163571</v>
      </c>
      <c r="J10" s="93">
        <v>838000</v>
      </c>
      <c r="K10" s="94">
        <v>772344</v>
      </c>
      <c r="L10" s="93">
        <v>87000</v>
      </c>
      <c r="M10" s="94">
        <v>143401</v>
      </c>
      <c r="N10" s="93">
        <v>117000</v>
      </c>
      <c r="O10" s="94">
        <v>120700</v>
      </c>
      <c r="P10" s="93">
        <f t="shared" ref="P10:P15" si="1">$H10      +$J10      +$L10      +$N10</f>
        <v>1042000</v>
      </c>
      <c r="Q10" s="94">
        <f t="shared" ref="Q10:Q15" si="2">$I10      +$K10      +$M10      +$O10</f>
        <v>1200016</v>
      </c>
      <c r="R10" s="48">
        <f t="shared" ref="R10:R15" si="3">IF(($L10      =0),0,((($N10      -$L10      )/$L10      )*100))</f>
        <v>34.482758620689658</v>
      </c>
      <c r="S10" s="49">
        <f t="shared" ref="S10:S15" si="4">IF(($M10      =0),0,((($O10      -$M10      )/$M10      )*100))</f>
        <v>-15.830433539515065</v>
      </c>
      <c r="T10" s="48">
        <f t="shared" ref="T10:T14" si="5">IF(($E10      =0),0,(($P10      /$E10      )*100))</f>
        <v>49.61904761904762</v>
      </c>
      <c r="U10" s="50">
        <f t="shared" ref="U10:U14" si="6">IF(($E10      =0),0,(($Q10      /$E10      )*100))</f>
        <v>57.14361904761904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24000000</v>
      </c>
      <c r="C11" s="92">
        <v>-1000000</v>
      </c>
      <c r="D11" s="92"/>
      <c r="E11" s="92">
        <f t="shared" si="0"/>
        <v>23000000</v>
      </c>
      <c r="F11" s="93">
        <v>23000000</v>
      </c>
      <c r="G11" s="94">
        <v>23000000</v>
      </c>
      <c r="H11" s="93">
        <v>6647000</v>
      </c>
      <c r="I11" s="94">
        <v>14000000</v>
      </c>
      <c r="J11" s="93">
        <v>5819000</v>
      </c>
      <c r="K11" s="94"/>
      <c r="L11" s="93">
        <v>4809000</v>
      </c>
      <c r="M11" s="94">
        <v>9000000</v>
      </c>
      <c r="N11" s="93">
        <v>5725000</v>
      </c>
      <c r="O11" s="94"/>
      <c r="P11" s="93">
        <f t="shared" si="1"/>
        <v>23000000</v>
      </c>
      <c r="Q11" s="94">
        <f t="shared" si="2"/>
        <v>23000000</v>
      </c>
      <c r="R11" s="48">
        <f t="shared" si="3"/>
        <v>19.047619047619047</v>
      </c>
      <c r="S11" s="49">
        <f t="shared" si="4"/>
        <v>-100</v>
      </c>
      <c r="T11" s="48">
        <f t="shared" si="5"/>
        <v>100</v>
      </c>
      <c r="U11" s="50">
        <f t="shared" si="6"/>
        <v>100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26100000</v>
      </c>
      <c r="C15" s="95">
        <f>SUM(C9:C14)</f>
        <v>-1000000</v>
      </c>
      <c r="D15" s="95"/>
      <c r="E15" s="95">
        <f t="shared" si="0"/>
        <v>25100000</v>
      </c>
      <c r="F15" s="96">
        <f t="shared" ref="F15:O15" si="7">SUM(F9:F14)</f>
        <v>25100000</v>
      </c>
      <c r="G15" s="97">
        <f t="shared" si="7"/>
        <v>25100000</v>
      </c>
      <c r="H15" s="96">
        <f t="shared" si="7"/>
        <v>6647000</v>
      </c>
      <c r="I15" s="97">
        <f t="shared" si="7"/>
        <v>14163571</v>
      </c>
      <c r="J15" s="96">
        <f t="shared" si="7"/>
        <v>6657000</v>
      </c>
      <c r="K15" s="97">
        <f t="shared" si="7"/>
        <v>772344</v>
      </c>
      <c r="L15" s="96">
        <f t="shared" si="7"/>
        <v>4896000</v>
      </c>
      <c r="M15" s="97">
        <f t="shared" si="7"/>
        <v>9143401</v>
      </c>
      <c r="N15" s="96">
        <f t="shared" si="7"/>
        <v>5842000</v>
      </c>
      <c r="O15" s="97">
        <f t="shared" si="7"/>
        <v>120700</v>
      </c>
      <c r="P15" s="96">
        <f t="shared" si="1"/>
        <v>24042000</v>
      </c>
      <c r="Q15" s="97">
        <f t="shared" si="2"/>
        <v>24200016</v>
      </c>
      <c r="R15" s="52">
        <f t="shared" si="3"/>
        <v>19.321895424836601</v>
      </c>
      <c r="S15" s="53">
        <f t="shared" si="4"/>
        <v>-98.679922273998471</v>
      </c>
      <c r="T15" s="52">
        <f>IF((SUM($E9:$E13))=0,0,(P15/(SUM($E9:$E13))*100))</f>
        <v>95.784860557768923</v>
      </c>
      <c r="U15" s="54">
        <f>IF((SUM($E9:$E13))=0,0,(Q15/(SUM($E9:$E13))*100))</f>
        <v>96.414406374501993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>
        <v>7875000</v>
      </c>
      <c r="D21" s="92"/>
      <c r="E21" s="92">
        <f t="shared" si="8"/>
        <v>7875000</v>
      </c>
      <c r="F21" s="93">
        <v>7875000</v>
      </c>
      <c r="G21" s="94">
        <v>7875000</v>
      </c>
      <c r="H21" s="93"/>
      <c r="I21" s="94"/>
      <c r="J21" s="93"/>
      <c r="K21" s="94"/>
      <c r="L21" s="93"/>
      <c r="M21" s="94">
        <v>-7875000</v>
      </c>
      <c r="N21" s="93"/>
      <c r="O21" s="94"/>
      <c r="P21" s="93">
        <f t="shared" si="9"/>
        <v>0</v>
      </c>
      <c r="Q21" s="94">
        <f t="shared" si="10"/>
        <v>-7875000</v>
      </c>
      <c r="R21" s="48">
        <f t="shared" si="11"/>
        <v>0</v>
      </c>
      <c r="S21" s="49">
        <f t="shared" si="12"/>
        <v>-100</v>
      </c>
      <c r="T21" s="48">
        <f t="shared" si="13"/>
        <v>0</v>
      </c>
      <c r="U21" s="50">
        <f t="shared" si="14"/>
        <v>-100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7875000</v>
      </c>
      <c r="D24" s="95"/>
      <c r="E24" s="95">
        <f t="shared" si="8"/>
        <v>7875000</v>
      </c>
      <c r="F24" s="96">
        <f t="shared" ref="F24:O24" si="15">SUM(F17:F23)</f>
        <v>7875000</v>
      </c>
      <c r="G24" s="97">
        <f t="shared" si="15"/>
        <v>7875000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-7875000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-7875000</v>
      </c>
      <c r="R24" s="52">
        <f t="shared" si="11"/>
        <v>0</v>
      </c>
      <c r="S24" s="53">
        <f t="shared" si="12"/>
        <v>-100</v>
      </c>
      <c r="T24" s="52">
        <f>IF(($E24-$E19-$E23)   =0,0,($P24   /($E24-$E19-$E23)   )*100)</f>
        <v>0</v>
      </c>
      <c r="U24" s="54">
        <f>IF(($E24-$E19-$E23)   =0,0,($Q24   /($E24-$E19-$E23)   )*100)</f>
        <v>-100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2713000</v>
      </c>
      <c r="C32" s="92"/>
      <c r="D32" s="92"/>
      <c r="E32" s="92">
        <f>$B32      +$C32      +$D32</f>
        <v>2713000</v>
      </c>
      <c r="F32" s="93">
        <v>1900000</v>
      </c>
      <c r="G32" s="94">
        <v>1900000</v>
      </c>
      <c r="H32" s="93"/>
      <c r="I32" s="94">
        <v>5579200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5579200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0</v>
      </c>
      <c r="U32" s="50">
        <f>IF(($E32      =0),0,(($Q32      /$E32      )*100))</f>
        <v>205.64688536675266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2713000</v>
      </c>
      <c r="C33" s="95">
        <f>C32</f>
        <v>0</v>
      </c>
      <c r="D33" s="95"/>
      <c r="E33" s="95">
        <f>$B33      +$C33      +$D33</f>
        <v>2713000</v>
      </c>
      <c r="F33" s="96">
        <f t="shared" ref="F33:O33" si="17">F32</f>
        <v>1900000</v>
      </c>
      <c r="G33" s="97">
        <f t="shared" si="17"/>
        <v>1900000</v>
      </c>
      <c r="H33" s="96">
        <f t="shared" si="17"/>
        <v>0</v>
      </c>
      <c r="I33" s="97">
        <f t="shared" si="17"/>
        <v>5579200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5579200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0</v>
      </c>
      <c r="U33" s="54">
        <f>IF($E33   =0,0,($Q33   /$E33   )*100)</f>
        <v>205.64688536675266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42650000</v>
      </c>
      <c r="C35" s="92">
        <v>-1570000</v>
      </c>
      <c r="D35" s="92"/>
      <c r="E35" s="92">
        <f t="shared" ref="E35:E40" si="18">$B35      +$C35      +$D35</f>
        <v>41080000</v>
      </c>
      <c r="F35" s="93">
        <v>41080000</v>
      </c>
      <c r="G35" s="94">
        <v>41080000</v>
      </c>
      <c r="H35" s="93"/>
      <c r="I35" s="94"/>
      <c r="J35" s="93">
        <v>28523000</v>
      </c>
      <c r="K35" s="94">
        <v>28522628</v>
      </c>
      <c r="L35" s="93">
        <v>8977000</v>
      </c>
      <c r="M35" s="94">
        <v>10566522</v>
      </c>
      <c r="N35" s="93"/>
      <c r="O35" s="94"/>
      <c r="P35" s="93">
        <f t="shared" ref="P35:P40" si="19">$H35      +$J35      +$L35      +$N35</f>
        <v>37500000</v>
      </c>
      <c r="Q35" s="94">
        <f t="shared" ref="Q35:Q40" si="20">$I35      +$K35      +$M35      +$O35</f>
        <v>39089150</v>
      </c>
      <c r="R35" s="48">
        <f t="shared" ref="R35:R40" si="21">IF(($L35      =0),0,((($N35      -$L35      )/$L35      )*100))</f>
        <v>-100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91.285296981499513</v>
      </c>
      <c r="U35" s="50">
        <f t="shared" ref="U35:U39" si="24">IF(($E35      =0),0,(($Q35      /$E35      )*100))</f>
        <v>95.153724440116846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634000</v>
      </c>
      <c r="C36" s="92">
        <v>-317000</v>
      </c>
      <c r="D36" s="92"/>
      <c r="E36" s="92">
        <f t="shared" si="18"/>
        <v>317000</v>
      </c>
      <c r="F36" s="93">
        <v>317000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43284000</v>
      </c>
      <c r="C40" s="95">
        <f>SUM(C35:C39)</f>
        <v>-1887000</v>
      </c>
      <c r="D40" s="95"/>
      <c r="E40" s="95">
        <f t="shared" si="18"/>
        <v>41397000</v>
      </c>
      <c r="F40" s="96">
        <f t="shared" ref="F40:O40" si="25">SUM(F35:F39)</f>
        <v>41397000</v>
      </c>
      <c r="G40" s="97">
        <f t="shared" si="25"/>
        <v>41080000</v>
      </c>
      <c r="H40" s="96">
        <f t="shared" si="25"/>
        <v>0</v>
      </c>
      <c r="I40" s="97">
        <f t="shared" si="25"/>
        <v>0</v>
      </c>
      <c r="J40" s="96">
        <f t="shared" si="25"/>
        <v>28523000</v>
      </c>
      <c r="K40" s="97">
        <f t="shared" si="25"/>
        <v>28522628</v>
      </c>
      <c r="L40" s="96">
        <f t="shared" si="25"/>
        <v>8977000</v>
      </c>
      <c r="M40" s="97">
        <f t="shared" si="25"/>
        <v>10566522</v>
      </c>
      <c r="N40" s="96">
        <f t="shared" si="25"/>
        <v>0</v>
      </c>
      <c r="O40" s="97">
        <f t="shared" si="25"/>
        <v>0</v>
      </c>
      <c r="P40" s="96">
        <f t="shared" si="19"/>
        <v>37500000</v>
      </c>
      <c r="Q40" s="97">
        <f t="shared" si="20"/>
        <v>39089150</v>
      </c>
      <c r="R40" s="52">
        <f t="shared" si="21"/>
        <v>-100</v>
      </c>
      <c r="S40" s="53">
        <f t="shared" si="22"/>
        <v>-100</v>
      </c>
      <c r="T40" s="52">
        <f>IF((+$E35+$E38) =0,0,(P40   /(+$E35+$E38) )*100)</f>
        <v>91.285296981499513</v>
      </c>
      <c r="U40" s="54">
        <f>IF((+$E35+$E38) =0,0,(Q40   /(+$E35+$E38) )*100)</f>
        <v>95.153724440116846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</v>
      </c>
      <c r="C44" s="92"/>
      <c r="D44" s="92"/>
      <c r="E44" s="92">
        <f t="shared" si="26"/>
        <v>5000000</v>
      </c>
      <c r="F44" s="93">
        <v>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3047000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3047000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77097000</v>
      </c>
      <c r="C67" s="104">
        <f>SUM(C9:C14,C17:C23,C26:C29,C32,C35:C39,C42:C52,C55:C58,C61:C65)</f>
        <v>4988000</v>
      </c>
      <c r="D67" s="104"/>
      <c r="E67" s="104">
        <f t="shared" si="35"/>
        <v>82085000</v>
      </c>
      <c r="F67" s="105">
        <f t="shared" ref="F67:O67" si="43">SUM(F9:F14,F17:F23,F26:F29,F32,F35:F39,F42:F52,F55:F58,F61:F65)</f>
        <v>81272000</v>
      </c>
      <c r="G67" s="106">
        <f t="shared" si="43"/>
        <v>75955000</v>
      </c>
      <c r="H67" s="105">
        <f t="shared" si="43"/>
        <v>6647000</v>
      </c>
      <c r="I67" s="106">
        <f t="shared" si="43"/>
        <v>19742771</v>
      </c>
      <c r="J67" s="105">
        <f t="shared" si="43"/>
        <v>35180000</v>
      </c>
      <c r="K67" s="106">
        <f t="shared" si="43"/>
        <v>29294972</v>
      </c>
      <c r="L67" s="105">
        <f t="shared" si="43"/>
        <v>13873000</v>
      </c>
      <c r="M67" s="106">
        <f t="shared" si="43"/>
        <v>11834923</v>
      </c>
      <c r="N67" s="105">
        <f t="shared" si="43"/>
        <v>5842000</v>
      </c>
      <c r="O67" s="106">
        <f t="shared" si="43"/>
        <v>120700</v>
      </c>
      <c r="P67" s="105">
        <f t="shared" si="36"/>
        <v>61542000</v>
      </c>
      <c r="Q67" s="106">
        <f t="shared" si="37"/>
        <v>60993366</v>
      </c>
      <c r="R67" s="61">
        <f t="shared" si="38"/>
        <v>-57.889425502775168</v>
      </c>
      <c r="S67" s="62">
        <f t="shared" si="39"/>
        <v>-98.980137006383558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80.166215089620678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79.451550125052108</v>
      </c>
      <c r="V67" s="105">
        <f>SUM(V9:V14,V17:V23,V26:V29,V32,V35:V39,V42:V52,V55:V58,V61:V65)</f>
        <v>3047000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68840000</v>
      </c>
      <c r="C69" s="92">
        <v>15396000</v>
      </c>
      <c r="D69" s="92"/>
      <c r="E69" s="92">
        <f>$B69      +$C69      +$D69</f>
        <v>84236000</v>
      </c>
      <c r="F69" s="93">
        <v>84236000</v>
      </c>
      <c r="G69" s="94">
        <v>84236000</v>
      </c>
      <c r="H69" s="93">
        <v>16125000</v>
      </c>
      <c r="I69" s="94">
        <v>18839837</v>
      </c>
      <c r="J69" s="93">
        <v>36823000</v>
      </c>
      <c r="K69" s="94">
        <v>23378700</v>
      </c>
      <c r="L69" s="93"/>
      <c r="M69" s="94">
        <v>28263539</v>
      </c>
      <c r="N69" s="93">
        <v>31288000</v>
      </c>
      <c r="O69" s="94">
        <v>2414530</v>
      </c>
      <c r="P69" s="93">
        <f>$H69      +$J69      +$L69      +$N69</f>
        <v>84236000</v>
      </c>
      <c r="Q69" s="94">
        <f>$I69      +$K69      +$M69      +$O69</f>
        <v>72896606</v>
      </c>
      <c r="R69" s="48">
        <f>IF(($L69      =0),0,((($N69      -$L69      )/$L69      )*100))</f>
        <v>0</v>
      </c>
      <c r="S69" s="49">
        <f>IF(($M69      =0),0,((($O69      -$M69      )/$M69      )*100))</f>
        <v>-91.457085398965788</v>
      </c>
      <c r="T69" s="48">
        <f>IF(($E69      =0),0,(($P69      /$E69      )*100))</f>
        <v>100</v>
      </c>
      <c r="U69" s="50">
        <f>IF(($E69      =0),0,(($Q69      /$E69      )*100))</f>
        <v>86.538541716130865</v>
      </c>
      <c r="V69" s="93">
        <v>0</v>
      </c>
      <c r="W69" s="94" t="s">
        <v>36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36</v>
      </c>
      <c r="W70" s="94" t="s">
        <v>36</v>
      </c>
    </row>
    <row r="71" spans="1:23" ht="12.95" customHeight="1" x14ac:dyDescent="0.2">
      <c r="A71" s="56" t="s">
        <v>42</v>
      </c>
      <c r="B71" s="101">
        <f>SUM(B69:B70)</f>
        <v>68840000</v>
      </c>
      <c r="C71" s="101">
        <f>SUM(C69:C70)</f>
        <v>15396000</v>
      </c>
      <c r="D71" s="101"/>
      <c r="E71" s="101">
        <f>$B71      +$C71      +$D71</f>
        <v>84236000</v>
      </c>
      <c r="F71" s="102">
        <f t="shared" ref="F71:O71" si="44">SUM(F69:F70)</f>
        <v>84236000</v>
      </c>
      <c r="G71" s="103">
        <f t="shared" si="44"/>
        <v>84236000</v>
      </c>
      <c r="H71" s="102">
        <f t="shared" si="44"/>
        <v>16125000</v>
      </c>
      <c r="I71" s="103">
        <f t="shared" si="44"/>
        <v>18839837</v>
      </c>
      <c r="J71" s="102">
        <f t="shared" si="44"/>
        <v>36823000</v>
      </c>
      <c r="K71" s="103">
        <f t="shared" si="44"/>
        <v>23378700</v>
      </c>
      <c r="L71" s="102">
        <f t="shared" si="44"/>
        <v>0</v>
      </c>
      <c r="M71" s="103">
        <f t="shared" si="44"/>
        <v>28263539</v>
      </c>
      <c r="N71" s="102">
        <f t="shared" si="44"/>
        <v>31288000</v>
      </c>
      <c r="O71" s="103">
        <f t="shared" si="44"/>
        <v>2414530</v>
      </c>
      <c r="P71" s="102">
        <f>$H71      +$J71      +$L71      +$N71</f>
        <v>84236000</v>
      </c>
      <c r="Q71" s="103">
        <f>$I71      +$K71      +$M71      +$O71</f>
        <v>72896606</v>
      </c>
      <c r="R71" s="57">
        <f>IF(($L71      =0),0,((($N71      -$L71      )/$L71      )*100))</f>
        <v>0</v>
      </c>
      <c r="S71" s="58">
        <f>IF(($M71      =0),0,((($O71      -$M71      )/$M71      )*100))</f>
        <v>-91.457085398965788</v>
      </c>
      <c r="T71" s="57">
        <f>IF(($E69      =0),0,(($P69      /$E69      )*100))</f>
        <v>100</v>
      </c>
      <c r="U71" s="59">
        <f>IF($E69   =0,0,($Q69   /$E69 )*100)</f>
        <v>86.538541716130865</v>
      </c>
      <c r="V71" s="102">
        <f>SUM(V69:V70)</f>
        <v>0</v>
      </c>
      <c r="W71" s="103" t="s">
        <v>36</v>
      </c>
    </row>
    <row r="72" spans="1:23" ht="12.95" customHeight="1" x14ac:dyDescent="0.2">
      <c r="A72" s="60" t="s">
        <v>87</v>
      </c>
      <c r="B72" s="104">
        <f>SUM(B69:B70)</f>
        <v>68840000</v>
      </c>
      <c r="C72" s="104">
        <f>SUM(C69:C70)</f>
        <v>15396000</v>
      </c>
      <c r="D72" s="104"/>
      <c r="E72" s="104">
        <f>$B72      +$C72      +$D72</f>
        <v>84236000</v>
      </c>
      <c r="F72" s="105">
        <f t="shared" ref="F72:O72" si="45">SUM(F69:F70)</f>
        <v>84236000</v>
      </c>
      <c r="G72" s="106">
        <f t="shared" si="45"/>
        <v>84236000</v>
      </c>
      <c r="H72" s="105">
        <f t="shared" si="45"/>
        <v>16125000</v>
      </c>
      <c r="I72" s="106">
        <f t="shared" si="45"/>
        <v>18839837</v>
      </c>
      <c r="J72" s="105">
        <f t="shared" si="45"/>
        <v>36823000</v>
      </c>
      <c r="K72" s="106">
        <f t="shared" si="45"/>
        <v>23378700</v>
      </c>
      <c r="L72" s="105">
        <f t="shared" si="45"/>
        <v>0</v>
      </c>
      <c r="M72" s="106">
        <f t="shared" si="45"/>
        <v>28263539</v>
      </c>
      <c r="N72" s="105">
        <f t="shared" si="45"/>
        <v>31288000</v>
      </c>
      <c r="O72" s="106">
        <f t="shared" si="45"/>
        <v>2414530</v>
      </c>
      <c r="P72" s="105">
        <f>$H72      +$J72      +$L72      +$N72</f>
        <v>84236000</v>
      </c>
      <c r="Q72" s="106">
        <f>$I72      +$K72      +$M72      +$O72</f>
        <v>72896606</v>
      </c>
      <c r="R72" s="61">
        <f>IF(($L72      =0),0,((($N72      -$L72      )/$L72      )*100))</f>
        <v>0</v>
      </c>
      <c r="S72" s="62">
        <f>IF(($M72      =0),0,((($O72      -$M72      )/$M72      )*100))</f>
        <v>-91.457085398965788</v>
      </c>
      <c r="T72" s="61">
        <f>IF(($E69      =0),0,(($P69      /$E69      )*100))</f>
        <v>100</v>
      </c>
      <c r="U72" s="65">
        <f>IF($E69   =0,0,($Q69   /$E69 )*100)</f>
        <v>86.538541716130865</v>
      </c>
      <c r="V72" s="105">
        <f>SUM(V69:V70)</f>
        <v>0</v>
      </c>
      <c r="W72" s="106" t="s">
        <v>36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145937000</v>
      </c>
      <c r="C73" s="104">
        <f>SUM(C9:C14,C17:C23,C26:C29,C32,C35:C39,C42:C52,C55:C58,C61:C65,C69:C70)</f>
        <v>20384000</v>
      </c>
      <c r="D73" s="104"/>
      <c r="E73" s="104">
        <f>$B73      +$C73      +$D73</f>
        <v>166321000</v>
      </c>
      <c r="F73" s="105">
        <f t="shared" ref="F73:O73" si="46">SUM(F9:F14,F17:F23,F26:F29,F32,F35:F39,F42:F52,F55:F58,F61:F65,F69:F70)</f>
        <v>165508000</v>
      </c>
      <c r="G73" s="106">
        <f t="shared" si="46"/>
        <v>160191000</v>
      </c>
      <c r="H73" s="105">
        <f t="shared" si="46"/>
        <v>22772000</v>
      </c>
      <c r="I73" s="106">
        <f t="shared" si="46"/>
        <v>38582608</v>
      </c>
      <c r="J73" s="105">
        <f t="shared" si="46"/>
        <v>72003000</v>
      </c>
      <c r="K73" s="106">
        <f t="shared" si="46"/>
        <v>52673672</v>
      </c>
      <c r="L73" s="105">
        <f t="shared" si="46"/>
        <v>13873000</v>
      </c>
      <c r="M73" s="106">
        <f t="shared" si="46"/>
        <v>40098462</v>
      </c>
      <c r="N73" s="105">
        <f t="shared" si="46"/>
        <v>37130000</v>
      </c>
      <c r="O73" s="106">
        <f t="shared" si="46"/>
        <v>2535230</v>
      </c>
      <c r="P73" s="105">
        <f>$H73      +$J73      +$L73      +$N73</f>
        <v>145778000</v>
      </c>
      <c r="Q73" s="106">
        <f>$I73      +$K73      +$M73      +$O73</f>
        <v>133889972</v>
      </c>
      <c r="R73" s="61">
        <f>IF(($L73      =0),0,((($N73      -$L73      )/$L73      )*100))</f>
        <v>167.64218265695956</v>
      </c>
      <c r="S73" s="62">
        <f>IF(($M73      =0),0,((($O73      -$M73      )/$M73      )*100))</f>
        <v>-93.67748817897305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90.543092097090764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83.159407219696405</v>
      </c>
      <c r="V73" s="105">
        <f>SUM(V9:V14,V17:V23,V26:V29,V32,V35:V39,V42:V52,V55:V58,V61:V65,V69:V70)</f>
        <v>3047000</v>
      </c>
      <c r="W73" s="106" t="s">
        <v>36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131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132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136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137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138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139</v>
      </c>
    </row>
    <row r="117" spans="1:23" x14ac:dyDescent="0.2">
      <c r="A117" s="29" t="s">
        <v>140</v>
      </c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144</v>
      </c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  <row r="126" spans="1:23" x14ac:dyDescent="0.2">
      <c r="A126" s="30"/>
      <c r="G126" s="30"/>
      <c r="W126" s="30"/>
    </row>
  </sheetData>
  <sheetProtection algorithmName="SHA-512" hashValue="dCEk8ufbs2O1GDyIGPDd1c9iZZlU6t0MRFYW81Uy9G21Us13Co+pgjPf7pd2gplmjE16EUXXS7qvVZ8gR7vudw==" saltValue="fM1gBvhv1yBBoliyRfRc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4" max="16383" man="1"/>
    <brk id="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4BBE36B-9A79-429B-B9CD-48F92A3F2FC6}"/>
</file>

<file path=customXml/itemProps2.xml><?xml version="1.0" encoding="utf-8"?>
<ds:datastoreItem xmlns:ds="http://schemas.openxmlformats.org/officeDocument/2006/customXml" ds:itemID="{BF5E889B-C900-4B47-ACC2-FF3DB845964F}"/>
</file>

<file path=customXml/itemProps3.xml><?xml version="1.0" encoding="utf-8"?>
<ds:datastoreItem xmlns:ds="http://schemas.openxmlformats.org/officeDocument/2006/customXml" ds:itemID="{D36EE6F7-1A7C-4E7E-B4D3-B7D5E56352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2024-08-06T07:59:04Z</dcterms:created>
  <dcterms:modified xsi:type="dcterms:W3CDTF">2024-08-06T09:20:34Z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