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Final\"/>
    </mc:Choice>
  </mc:AlternateContent>
  <xr:revisionPtr revIDLastSave="0" documentId="8_{A3CFBB94-8268-4E37-9557-4D81DDEB4CF0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I339" i="16"/>
  <c r="H339" i="16"/>
  <c r="F339" i="16"/>
  <c r="U339" i="16" s="1"/>
  <c r="E339" i="16"/>
  <c r="K339" i="16" s="1"/>
  <c r="D339" i="16"/>
  <c r="G339" i="16" s="1"/>
  <c r="S338" i="16"/>
  <c r="R338" i="16"/>
  <c r="Q338" i="16"/>
  <c r="P338" i="16"/>
  <c r="U338" i="16" s="1"/>
  <c r="L338" i="16"/>
  <c r="J338" i="16"/>
  <c r="H338" i="16"/>
  <c r="F338" i="16"/>
  <c r="E338" i="16"/>
  <c r="D338" i="16"/>
  <c r="S337" i="16"/>
  <c r="R337" i="16"/>
  <c r="Q337" i="16"/>
  <c r="T337" i="16" s="1"/>
  <c r="P337" i="16"/>
  <c r="U337" i="16" s="1"/>
  <c r="L337" i="16"/>
  <c r="J337" i="16"/>
  <c r="H337" i="16"/>
  <c r="G337" i="16"/>
  <c r="F337" i="16"/>
  <c r="E337" i="16"/>
  <c r="M337" i="16" s="1"/>
  <c r="D337" i="16"/>
  <c r="I337" i="16" s="1"/>
  <c r="U336" i="16"/>
  <c r="T336" i="16"/>
  <c r="O336" i="16"/>
  <c r="M336" i="16"/>
  <c r="K336" i="16"/>
  <c r="I336" i="16"/>
  <c r="G336" i="16"/>
  <c r="U335" i="16"/>
  <c r="T335" i="16"/>
  <c r="O335" i="16"/>
  <c r="M335" i="16"/>
  <c r="K335" i="16"/>
  <c r="I335" i="16"/>
  <c r="G335" i="16"/>
  <c r="U334" i="16"/>
  <c r="T334" i="16"/>
  <c r="O334" i="16"/>
  <c r="M334" i="16"/>
  <c r="K334" i="16"/>
  <c r="I334" i="16"/>
  <c r="G334" i="16"/>
  <c r="U333" i="16"/>
  <c r="T333" i="16"/>
  <c r="O333" i="16"/>
  <c r="M333" i="16"/>
  <c r="K333" i="16"/>
  <c r="I333" i="16"/>
  <c r="G333" i="16"/>
  <c r="S332" i="16"/>
  <c r="R332" i="16"/>
  <c r="Q332" i="16"/>
  <c r="P332" i="16"/>
  <c r="L332" i="16"/>
  <c r="J332" i="16"/>
  <c r="H332" i="16"/>
  <c r="F332" i="16"/>
  <c r="U332" i="16" s="1"/>
  <c r="E332" i="16"/>
  <c r="D332" i="16"/>
  <c r="I332" i="16" s="1"/>
  <c r="U331" i="16"/>
  <c r="T331" i="16"/>
  <c r="O331" i="16"/>
  <c r="M331" i="16"/>
  <c r="K331" i="16"/>
  <c r="I331" i="16"/>
  <c r="G331" i="16"/>
  <c r="U330" i="16"/>
  <c r="T330" i="16"/>
  <c r="O330" i="16"/>
  <c r="M330" i="16"/>
  <c r="K330" i="16"/>
  <c r="I330" i="16"/>
  <c r="G330" i="16"/>
  <c r="U329" i="16"/>
  <c r="T329" i="16"/>
  <c r="O329" i="16"/>
  <c r="M329" i="16"/>
  <c r="K329" i="16"/>
  <c r="I329" i="16"/>
  <c r="G329" i="16"/>
  <c r="U328" i="16"/>
  <c r="T328" i="16"/>
  <c r="O328" i="16"/>
  <c r="M328" i="16"/>
  <c r="K328" i="16"/>
  <c r="I328" i="16"/>
  <c r="G328" i="16"/>
  <c r="U327" i="16"/>
  <c r="T327" i="16"/>
  <c r="O327" i="16"/>
  <c r="M327" i="16"/>
  <c r="K327" i="16"/>
  <c r="I327" i="16"/>
  <c r="G327" i="16"/>
  <c r="U326" i="16"/>
  <c r="T326" i="16"/>
  <c r="O326" i="16"/>
  <c r="M326" i="16"/>
  <c r="K326" i="16"/>
  <c r="I326" i="16"/>
  <c r="G326" i="16"/>
  <c r="U325" i="16"/>
  <c r="T325" i="16"/>
  <c r="O325" i="16"/>
  <c r="M325" i="16"/>
  <c r="K325" i="16"/>
  <c r="I325" i="16"/>
  <c r="G325" i="16"/>
  <c r="U324" i="16"/>
  <c r="T324" i="16"/>
  <c r="O324" i="16"/>
  <c r="M324" i="16"/>
  <c r="K324" i="16"/>
  <c r="I324" i="16"/>
  <c r="G324" i="16"/>
  <c r="S323" i="16"/>
  <c r="R323" i="16"/>
  <c r="Q323" i="16"/>
  <c r="T323" i="16" s="1"/>
  <c r="P323" i="16"/>
  <c r="L323" i="16"/>
  <c r="J323" i="16"/>
  <c r="H323" i="16"/>
  <c r="F323" i="16"/>
  <c r="E323" i="16"/>
  <c r="D323" i="16"/>
  <c r="U322" i="16"/>
  <c r="T322" i="16"/>
  <c r="O322" i="16"/>
  <c r="M322" i="16"/>
  <c r="K322" i="16"/>
  <c r="I322" i="16"/>
  <c r="G322" i="16"/>
  <c r="U321" i="16"/>
  <c r="T321" i="16"/>
  <c r="O321" i="16"/>
  <c r="M321" i="16"/>
  <c r="K321" i="16"/>
  <c r="I321" i="16"/>
  <c r="G321" i="16"/>
  <c r="U320" i="16"/>
  <c r="T320" i="16"/>
  <c r="O320" i="16"/>
  <c r="M320" i="16"/>
  <c r="K320" i="16"/>
  <c r="I320" i="16"/>
  <c r="G320" i="16"/>
  <c r="U319" i="16"/>
  <c r="T319" i="16"/>
  <c r="O319" i="16"/>
  <c r="M319" i="16"/>
  <c r="K319" i="16"/>
  <c r="I319" i="16"/>
  <c r="G319" i="16"/>
  <c r="U318" i="16"/>
  <c r="T318" i="16"/>
  <c r="O318" i="16"/>
  <c r="M318" i="16"/>
  <c r="K318" i="16"/>
  <c r="I318" i="16"/>
  <c r="G318" i="16"/>
  <c r="S317" i="16"/>
  <c r="R317" i="16"/>
  <c r="Q317" i="16"/>
  <c r="T317" i="16" s="1"/>
  <c r="P317" i="16"/>
  <c r="U317" i="16" s="1"/>
  <c r="L317" i="16"/>
  <c r="J317" i="16"/>
  <c r="I317" i="16"/>
  <c r="H317" i="16"/>
  <c r="F317" i="16"/>
  <c r="E317" i="16"/>
  <c r="M317" i="16" s="1"/>
  <c r="D317" i="16"/>
  <c r="G317" i="16" s="1"/>
  <c r="U316" i="16"/>
  <c r="T316" i="16"/>
  <c r="O316" i="16"/>
  <c r="M316" i="16"/>
  <c r="K316" i="16"/>
  <c r="I316" i="16"/>
  <c r="G316" i="16"/>
  <c r="U315" i="16"/>
  <c r="T315" i="16"/>
  <c r="O315" i="16"/>
  <c r="M315" i="16"/>
  <c r="K315" i="16"/>
  <c r="I315" i="16"/>
  <c r="G315" i="16"/>
  <c r="U314" i="16"/>
  <c r="T314" i="16"/>
  <c r="O314" i="16"/>
  <c r="M314" i="16"/>
  <c r="K314" i="16"/>
  <c r="I314" i="16"/>
  <c r="G314" i="16"/>
  <c r="U313" i="16"/>
  <c r="T313" i="16"/>
  <c r="O313" i="16"/>
  <c r="M313" i="16"/>
  <c r="K313" i="16"/>
  <c r="I313" i="16"/>
  <c r="G313" i="16"/>
  <c r="U312" i="16"/>
  <c r="T312" i="16"/>
  <c r="O312" i="16"/>
  <c r="M312" i="16"/>
  <c r="K312" i="16"/>
  <c r="I312" i="16"/>
  <c r="G312" i="16"/>
  <c r="U311" i="16"/>
  <c r="T311" i="16"/>
  <c r="O311" i="16"/>
  <c r="M311" i="16"/>
  <c r="K311" i="16"/>
  <c r="I311" i="16"/>
  <c r="G311" i="16"/>
  <c r="S310" i="16"/>
  <c r="R310" i="16"/>
  <c r="Q310" i="16"/>
  <c r="P310" i="16"/>
  <c r="L310" i="16"/>
  <c r="J310" i="16"/>
  <c r="H310" i="16"/>
  <c r="F310" i="16"/>
  <c r="U310" i="16" s="1"/>
  <c r="E310" i="16"/>
  <c r="D310" i="16"/>
  <c r="I310" i="16" s="1"/>
  <c r="U309" i="16"/>
  <c r="T309" i="16"/>
  <c r="O309" i="16"/>
  <c r="M309" i="16"/>
  <c r="K309" i="16"/>
  <c r="I309" i="16"/>
  <c r="G309" i="16"/>
  <c r="U308" i="16"/>
  <c r="T308" i="16"/>
  <c r="O308" i="16"/>
  <c r="M308" i="16"/>
  <c r="K308" i="16"/>
  <c r="I308" i="16"/>
  <c r="G308" i="16"/>
  <c r="U307" i="16"/>
  <c r="T307" i="16"/>
  <c r="O307" i="16"/>
  <c r="M307" i="16"/>
  <c r="K307" i="16"/>
  <c r="I307" i="16"/>
  <c r="G307" i="16"/>
  <c r="U306" i="16"/>
  <c r="T306" i="16"/>
  <c r="O306" i="16"/>
  <c r="M306" i="16"/>
  <c r="K306" i="16"/>
  <c r="I306" i="16"/>
  <c r="G306" i="16"/>
  <c r="U305" i="16"/>
  <c r="T305" i="16"/>
  <c r="O305" i="16"/>
  <c r="M305" i="16"/>
  <c r="K305" i="16"/>
  <c r="I305" i="16"/>
  <c r="G305" i="16"/>
  <c r="U304" i="16"/>
  <c r="T304" i="16"/>
  <c r="O304" i="16"/>
  <c r="M304" i="16"/>
  <c r="K304" i="16"/>
  <c r="I304" i="16"/>
  <c r="G304" i="16"/>
  <c r="S303" i="16"/>
  <c r="R303" i="16"/>
  <c r="Q303" i="16"/>
  <c r="P303" i="16"/>
  <c r="U303" i="16" s="1"/>
  <c r="L303" i="16"/>
  <c r="J303" i="16"/>
  <c r="H303" i="16"/>
  <c r="G303" i="16"/>
  <c r="F303" i="16"/>
  <c r="E303" i="16"/>
  <c r="M303" i="16" s="1"/>
  <c r="D303" i="16"/>
  <c r="I303" i="16" s="1"/>
  <c r="U302" i="16"/>
  <c r="T302" i="16"/>
  <c r="O302" i="16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G299" i="16"/>
  <c r="F299" i="16"/>
  <c r="E299" i="16"/>
  <c r="D299" i="16"/>
  <c r="U298" i="16"/>
  <c r="S298" i="16"/>
  <c r="R298" i="16"/>
  <c r="Q298" i="16"/>
  <c r="T298" i="16" s="1"/>
  <c r="P298" i="16"/>
  <c r="L298" i="16"/>
  <c r="J298" i="16"/>
  <c r="H298" i="16"/>
  <c r="I298" i="16" s="1"/>
  <c r="F298" i="16"/>
  <c r="E298" i="16"/>
  <c r="M298" i="16" s="1"/>
  <c r="D298" i="16"/>
  <c r="G298" i="16" s="1"/>
  <c r="U297" i="16"/>
  <c r="T297" i="16"/>
  <c r="O297" i="16"/>
  <c r="M297" i="16"/>
  <c r="K297" i="16"/>
  <c r="I297" i="16"/>
  <c r="G297" i="16"/>
  <c r="U296" i="16"/>
  <c r="T296" i="16"/>
  <c r="O296" i="16"/>
  <c r="M296" i="16"/>
  <c r="K296" i="16"/>
  <c r="I296" i="16"/>
  <c r="G296" i="16"/>
  <c r="U295" i="16"/>
  <c r="T295" i="16"/>
  <c r="O295" i="16"/>
  <c r="M295" i="16"/>
  <c r="K295" i="16"/>
  <c r="I295" i="16"/>
  <c r="G295" i="16"/>
  <c r="U294" i="16"/>
  <c r="T294" i="16"/>
  <c r="O294" i="16"/>
  <c r="M294" i="16"/>
  <c r="K294" i="16"/>
  <c r="I294" i="16"/>
  <c r="G294" i="16"/>
  <c r="U293" i="16"/>
  <c r="T293" i="16"/>
  <c r="O293" i="16"/>
  <c r="M293" i="16"/>
  <c r="K293" i="16"/>
  <c r="I293" i="16"/>
  <c r="G293" i="16"/>
  <c r="S292" i="16"/>
  <c r="R292" i="16"/>
  <c r="Q292" i="16"/>
  <c r="T292" i="16" s="1"/>
  <c r="P292" i="16"/>
  <c r="U292" i="16" s="1"/>
  <c r="L292" i="16"/>
  <c r="J292" i="16"/>
  <c r="H292" i="16"/>
  <c r="F292" i="16"/>
  <c r="E292" i="16"/>
  <c r="K292" i="16" s="1"/>
  <c r="D292" i="16"/>
  <c r="U291" i="16"/>
  <c r="T291" i="16"/>
  <c r="O291" i="16"/>
  <c r="M291" i="16"/>
  <c r="K291" i="16"/>
  <c r="I291" i="16"/>
  <c r="G291" i="16"/>
  <c r="U290" i="16"/>
  <c r="T290" i="16"/>
  <c r="O290" i="16"/>
  <c r="M290" i="16"/>
  <c r="K290" i="16"/>
  <c r="I290" i="16"/>
  <c r="G290" i="16"/>
  <c r="U289" i="16"/>
  <c r="T289" i="16"/>
  <c r="O289" i="16"/>
  <c r="M289" i="16"/>
  <c r="K289" i="16"/>
  <c r="I289" i="16"/>
  <c r="G289" i="16"/>
  <c r="U288" i="16"/>
  <c r="T288" i="16"/>
  <c r="O288" i="16"/>
  <c r="M288" i="16"/>
  <c r="K288" i="16"/>
  <c r="I288" i="16"/>
  <c r="G288" i="16"/>
  <c r="U287" i="16"/>
  <c r="T287" i="16"/>
  <c r="O287" i="16"/>
  <c r="M287" i="16"/>
  <c r="K287" i="16"/>
  <c r="I287" i="16"/>
  <c r="G287" i="16"/>
  <c r="U286" i="16"/>
  <c r="T286" i="16"/>
  <c r="O286" i="16"/>
  <c r="M286" i="16"/>
  <c r="K286" i="16"/>
  <c r="I286" i="16"/>
  <c r="G286" i="16"/>
  <c r="S285" i="16"/>
  <c r="R285" i="16"/>
  <c r="Q285" i="16"/>
  <c r="P285" i="16"/>
  <c r="O285" i="16"/>
  <c r="L285" i="16"/>
  <c r="J285" i="16"/>
  <c r="K285" i="16" s="1"/>
  <c r="H285" i="16"/>
  <c r="F285" i="16"/>
  <c r="E285" i="16"/>
  <c r="M285" i="16" s="1"/>
  <c r="D285" i="16"/>
  <c r="U284" i="16"/>
  <c r="T284" i="16"/>
  <c r="O284" i="16"/>
  <c r="M284" i="16"/>
  <c r="K284" i="16"/>
  <c r="I284" i="16"/>
  <c r="G284" i="16"/>
  <c r="U283" i="16"/>
  <c r="T283" i="16"/>
  <c r="O283" i="16"/>
  <c r="M283" i="16"/>
  <c r="K283" i="16"/>
  <c r="I283" i="16"/>
  <c r="G283" i="16"/>
  <c r="U282" i="16"/>
  <c r="T282" i="16"/>
  <c r="O282" i="16"/>
  <c r="M282" i="16"/>
  <c r="K282" i="16"/>
  <c r="I282" i="16"/>
  <c r="G282" i="16"/>
  <c r="U281" i="16"/>
  <c r="T281" i="16"/>
  <c r="O281" i="16"/>
  <c r="M281" i="16"/>
  <c r="K281" i="16"/>
  <c r="I281" i="16"/>
  <c r="G281" i="16"/>
  <c r="U280" i="16"/>
  <c r="T280" i="16"/>
  <c r="O280" i="16"/>
  <c r="M280" i="16"/>
  <c r="K280" i="16"/>
  <c r="I280" i="16"/>
  <c r="G280" i="16"/>
  <c r="U279" i="16"/>
  <c r="T279" i="16"/>
  <c r="O279" i="16"/>
  <c r="M279" i="16"/>
  <c r="K279" i="16"/>
  <c r="I279" i="16"/>
  <c r="G279" i="16"/>
  <c r="U278" i="16"/>
  <c r="T278" i="16"/>
  <c r="O278" i="16"/>
  <c r="M278" i="16"/>
  <c r="K278" i="16"/>
  <c r="I278" i="16"/>
  <c r="G278" i="16"/>
  <c r="U277" i="16"/>
  <c r="T277" i="16"/>
  <c r="O277" i="16"/>
  <c r="M277" i="16"/>
  <c r="K277" i="16"/>
  <c r="I277" i="16"/>
  <c r="G277" i="16"/>
  <c r="U276" i="16"/>
  <c r="T276" i="16"/>
  <c r="O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E275" i="16"/>
  <c r="M275" i="16" s="1"/>
  <c r="D275" i="16"/>
  <c r="U274" i="16"/>
  <c r="T274" i="16"/>
  <c r="O274" i="16"/>
  <c r="M274" i="16"/>
  <c r="K274" i="16"/>
  <c r="I274" i="16"/>
  <c r="G274" i="16"/>
  <c r="U273" i="16"/>
  <c r="T273" i="16"/>
  <c r="O273" i="16"/>
  <c r="M273" i="16"/>
  <c r="K273" i="16"/>
  <c r="I273" i="16"/>
  <c r="G273" i="16"/>
  <c r="U272" i="16"/>
  <c r="T272" i="16"/>
  <c r="O272" i="16"/>
  <c r="M272" i="16"/>
  <c r="K272" i="16"/>
  <c r="I272" i="16"/>
  <c r="G272" i="16"/>
  <c r="U271" i="16"/>
  <c r="T271" i="16"/>
  <c r="O271" i="16"/>
  <c r="M271" i="16"/>
  <c r="K271" i="16"/>
  <c r="I271" i="16"/>
  <c r="G271" i="16"/>
  <c r="U270" i="16"/>
  <c r="T270" i="16"/>
  <c r="O270" i="16"/>
  <c r="M270" i="16"/>
  <c r="K270" i="16"/>
  <c r="I270" i="16"/>
  <c r="G270" i="16"/>
  <c r="U269" i="16"/>
  <c r="T269" i="16"/>
  <c r="O269" i="16"/>
  <c r="M269" i="16"/>
  <c r="K269" i="16"/>
  <c r="I269" i="16"/>
  <c r="G269" i="16"/>
  <c r="U268" i="16"/>
  <c r="T268" i="16"/>
  <c r="O268" i="16"/>
  <c r="M268" i="16"/>
  <c r="K268" i="16"/>
  <c r="I268" i="16"/>
  <c r="G268" i="16"/>
  <c r="S267" i="16"/>
  <c r="R267" i="16"/>
  <c r="Q267" i="16"/>
  <c r="P267" i="16"/>
  <c r="U267" i="16" s="1"/>
  <c r="L267" i="16"/>
  <c r="J267" i="16"/>
  <c r="I267" i="16"/>
  <c r="H267" i="16"/>
  <c r="F267" i="16"/>
  <c r="E267" i="16"/>
  <c r="M267" i="16" s="1"/>
  <c r="D267" i="16"/>
  <c r="G267" i="16" s="1"/>
  <c r="U266" i="16"/>
  <c r="T266" i="16"/>
  <c r="O266" i="16"/>
  <c r="M266" i="16"/>
  <c r="K266" i="16"/>
  <c r="I266" i="16"/>
  <c r="G266" i="16"/>
  <c r="U265" i="16"/>
  <c r="T265" i="16"/>
  <c r="O265" i="16"/>
  <c r="M265" i="16"/>
  <c r="K265" i="16"/>
  <c r="I265" i="16"/>
  <c r="G265" i="16"/>
  <c r="U264" i="16"/>
  <c r="T264" i="16"/>
  <c r="O264" i="16"/>
  <c r="M264" i="16"/>
  <c r="K264" i="16"/>
  <c r="I264" i="16"/>
  <c r="G264" i="16"/>
  <c r="U263" i="16"/>
  <c r="T263" i="16"/>
  <c r="O263" i="16"/>
  <c r="M263" i="16"/>
  <c r="K263" i="16"/>
  <c r="I263" i="16"/>
  <c r="G263" i="16"/>
  <c r="S260" i="16"/>
  <c r="R260" i="16"/>
  <c r="Q260" i="16"/>
  <c r="P260" i="16"/>
  <c r="O260" i="16"/>
  <c r="L260" i="16"/>
  <c r="J260" i="16"/>
  <c r="H260" i="16"/>
  <c r="I260" i="16" s="1"/>
  <c r="F260" i="16"/>
  <c r="E260" i="16"/>
  <c r="M260" i="16" s="1"/>
  <c r="D260" i="16"/>
  <c r="S259" i="16"/>
  <c r="R259" i="16"/>
  <c r="Q259" i="16"/>
  <c r="P259" i="16"/>
  <c r="O259" i="16"/>
  <c r="L259" i="16"/>
  <c r="J259" i="16"/>
  <c r="K259" i="16" s="1"/>
  <c r="H259" i="16"/>
  <c r="F259" i="16"/>
  <c r="G259" i="16" s="1"/>
  <c r="E259" i="16"/>
  <c r="M259" i="16" s="1"/>
  <c r="D259" i="16"/>
  <c r="I259" i="16" s="1"/>
  <c r="U258" i="16"/>
  <c r="T258" i="16"/>
  <c r="O258" i="16"/>
  <c r="M258" i="16"/>
  <c r="K258" i="16"/>
  <c r="I258" i="16"/>
  <c r="G258" i="16"/>
  <c r="U257" i="16"/>
  <c r="T257" i="16"/>
  <c r="O257" i="16"/>
  <c r="M257" i="16"/>
  <c r="K257" i="16"/>
  <c r="I257" i="16"/>
  <c r="G257" i="16"/>
  <c r="U256" i="16"/>
  <c r="T256" i="16"/>
  <c r="O256" i="16"/>
  <c r="M256" i="16"/>
  <c r="K256" i="16"/>
  <c r="I256" i="16"/>
  <c r="G256" i="16"/>
  <c r="U255" i="16"/>
  <c r="T255" i="16"/>
  <c r="O255" i="16"/>
  <c r="M255" i="16"/>
  <c r="K255" i="16"/>
  <c r="I255" i="16"/>
  <c r="G255" i="16"/>
  <c r="U254" i="16"/>
  <c r="S254" i="16"/>
  <c r="R254" i="16"/>
  <c r="Q254" i="16"/>
  <c r="T254" i="16" s="1"/>
  <c r="P254" i="16"/>
  <c r="L254" i="16"/>
  <c r="J254" i="16"/>
  <c r="H254" i="16"/>
  <c r="F254" i="16"/>
  <c r="E254" i="16"/>
  <c r="D254" i="16"/>
  <c r="I254" i="16" s="1"/>
  <c r="U253" i="16"/>
  <c r="T253" i="16"/>
  <c r="O253" i="16"/>
  <c r="M253" i="16"/>
  <c r="K253" i="16"/>
  <c r="I253" i="16"/>
  <c r="G253" i="16"/>
  <c r="U252" i="16"/>
  <c r="T252" i="16"/>
  <c r="O252" i="16"/>
  <c r="M252" i="16"/>
  <c r="K252" i="16"/>
  <c r="I252" i="16"/>
  <c r="G252" i="16"/>
  <c r="U251" i="16"/>
  <c r="T251" i="16"/>
  <c r="O251" i="16"/>
  <c r="M251" i="16"/>
  <c r="K251" i="16"/>
  <c r="I251" i="16"/>
  <c r="G251" i="16"/>
  <c r="U250" i="16"/>
  <c r="T250" i="16"/>
  <c r="O250" i="16"/>
  <c r="M250" i="16"/>
  <c r="K250" i="16"/>
  <c r="I250" i="16"/>
  <c r="G250" i="16"/>
  <c r="U249" i="16"/>
  <c r="T249" i="16"/>
  <c r="O249" i="16"/>
  <c r="M249" i="16"/>
  <c r="K249" i="16"/>
  <c r="I249" i="16"/>
  <c r="G249" i="16"/>
  <c r="U248" i="16"/>
  <c r="T248" i="16"/>
  <c r="O248" i="16"/>
  <c r="M248" i="16"/>
  <c r="K248" i="16"/>
  <c r="I248" i="16"/>
  <c r="G248" i="16"/>
  <c r="S247" i="16"/>
  <c r="R247" i="16"/>
  <c r="Q247" i="16"/>
  <c r="T247" i="16" s="1"/>
  <c r="P247" i="16"/>
  <c r="O247" i="16"/>
  <c r="L247" i="16"/>
  <c r="J247" i="16"/>
  <c r="K247" i="16" s="1"/>
  <c r="H247" i="16"/>
  <c r="F247" i="16"/>
  <c r="E247" i="16"/>
  <c r="D247" i="16"/>
  <c r="I247" i="16" s="1"/>
  <c r="U246" i="16"/>
  <c r="T246" i="16"/>
  <c r="O246" i="16"/>
  <c r="M246" i="16"/>
  <c r="K246" i="16"/>
  <c r="I246" i="16"/>
  <c r="G246" i="16"/>
  <c r="U245" i="16"/>
  <c r="T245" i="16"/>
  <c r="O245" i="16"/>
  <c r="M245" i="16"/>
  <c r="K245" i="16"/>
  <c r="I245" i="16"/>
  <c r="G245" i="16"/>
  <c r="U244" i="16"/>
  <c r="T244" i="16"/>
  <c r="O244" i="16"/>
  <c r="M244" i="16"/>
  <c r="K244" i="16"/>
  <c r="I244" i="16"/>
  <c r="G244" i="16"/>
  <c r="U243" i="16"/>
  <c r="T243" i="16"/>
  <c r="O243" i="16"/>
  <c r="M243" i="16"/>
  <c r="K243" i="16"/>
  <c r="I243" i="16"/>
  <c r="G243" i="16"/>
  <c r="U242" i="16"/>
  <c r="T242" i="16"/>
  <c r="O242" i="16"/>
  <c r="M242" i="16"/>
  <c r="K242" i="16"/>
  <c r="I242" i="16"/>
  <c r="G242" i="16"/>
  <c r="U241" i="16"/>
  <c r="T241" i="16"/>
  <c r="O241" i="16"/>
  <c r="M241" i="16"/>
  <c r="K241" i="16"/>
  <c r="I241" i="16"/>
  <c r="G241" i="16"/>
  <c r="S240" i="16"/>
  <c r="T240" i="16" s="1"/>
  <c r="R240" i="16"/>
  <c r="Q240" i="16"/>
  <c r="P240" i="16"/>
  <c r="U240" i="16" s="1"/>
  <c r="L240" i="16"/>
  <c r="J240" i="16"/>
  <c r="K240" i="16" s="1"/>
  <c r="H240" i="16"/>
  <c r="F240" i="16"/>
  <c r="E240" i="16"/>
  <c r="D240" i="16"/>
  <c r="U239" i="16"/>
  <c r="T239" i="16"/>
  <c r="O239" i="16"/>
  <c r="M239" i="16"/>
  <c r="K239" i="16"/>
  <c r="I239" i="16"/>
  <c r="G239" i="16"/>
  <c r="U238" i="16"/>
  <c r="T238" i="16"/>
  <c r="O238" i="16"/>
  <c r="M238" i="16"/>
  <c r="K238" i="16"/>
  <c r="I238" i="16"/>
  <c r="G238" i="16"/>
  <c r="U237" i="16"/>
  <c r="T237" i="16"/>
  <c r="O237" i="16"/>
  <c r="M237" i="16"/>
  <c r="K237" i="16"/>
  <c r="I237" i="16"/>
  <c r="G237" i="16"/>
  <c r="U236" i="16"/>
  <c r="T236" i="16"/>
  <c r="O236" i="16"/>
  <c r="M236" i="16"/>
  <c r="K236" i="16"/>
  <c r="I236" i="16"/>
  <c r="G236" i="16"/>
  <c r="U235" i="16"/>
  <c r="T235" i="16"/>
  <c r="O235" i="16"/>
  <c r="M235" i="16"/>
  <c r="K235" i="16"/>
  <c r="I235" i="16"/>
  <c r="G235" i="16"/>
  <c r="U234" i="16"/>
  <c r="T234" i="16"/>
  <c r="O234" i="16"/>
  <c r="M234" i="16"/>
  <c r="K234" i="16"/>
  <c r="I234" i="16"/>
  <c r="G234" i="16"/>
  <c r="S231" i="16"/>
  <c r="R231" i="16"/>
  <c r="Q231" i="16"/>
  <c r="P231" i="16"/>
  <c r="L231" i="16"/>
  <c r="J231" i="16"/>
  <c r="H231" i="16"/>
  <c r="I231" i="16" s="1"/>
  <c r="F231" i="16"/>
  <c r="U231" i="16" s="1"/>
  <c r="E231" i="16"/>
  <c r="K231" i="16" s="1"/>
  <c r="D231" i="16"/>
  <c r="O231" i="16" s="1"/>
  <c r="S230" i="16"/>
  <c r="R230" i="16"/>
  <c r="Q230" i="16"/>
  <c r="P230" i="16"/>
  <c r="U230" i="16" s="1"/>
  <c r="L230" i="16"/>
  <c r="J230" i="16"/>
  <c r="H230" i="16"/>
  <c r="F230" i="16"/>
  <c r="E230" i="16"/>
  <c r="M230" i="16" s="1"/>
  <c r="D230" i="16"/>
  <c r="O230" i="16" s="1"/>
  <c r="U229" i="16"/>
  <c r="T229" i="16"/>
  <c r="O229" i="16"/>
  <c r="M229" i="16"/>
  <c r="K229" i="16"/>
  <c r="I229" i="16"/>
  <c r="G229" i="16"/>
  <c r="U228" i="16"/>
  <c r="T228" i="16"/>
  <c r="O228" i="16"/>
  <c r="M228" i="16"/>
  <c r="K228" i="16"/>
  <c r="I228" i="16"/>
  <c r="G228" i="16"/>
  <c r="U227" i="16"/>
  <c r="T227" i="16"/>
  <c r="O227" i="16"/>
  <c r="M227" i="16"/>
  <c r="K227" i="16"/>
  <c r="I227" i="16"/>
  <c r="G227" i="16"/>
  <c r="U226" i="16"/>
  <c r="T226" i="16"/>
  <c r="O226" i="16"/>
  <c r="M226" i="16"/>
  <c r="K226" i="16"/>
  <c r="I226" i="16"/>
  <c r="G226" i="16"/>
  <c r="U225" i="16"/>
  <c r="T225" i="16"/>
  <c r="O225" i="16"/>
  <c r="M225" i="16"/>
  <c r="K225" i="16"/>
  <c r="I225" i="16"/>
  <c r="G225" i="16"/>
  <c r="S224" i="16"/>
  <c r="R224" i="16"/>
  <c r="Q224" i="16"/>
  <c r="P224" i="16"/>
  <c r="U224" i="16" s="1"/>
  <c r="O224" i="16"/>
  <c r="L224" i="16"/>
  <c r="J224" i="16"/>
  <c r="I224" i="16"/>
  <c r="H224" i="16"/>
  <c r="F224" i="16"/>
  <c r="E224" i="16"/>
  <c r="M224" i="16" s="1"/>
  <c r="D224" i="16"/>
  <c r="U223" i="16"/>
  <c r="T223" i="16"/>
  <c r="O223" i="16"/>
  <c r="M223" i="16"/>
  <c r="K223" i="16"/>
  <c r="I223" i="16"/>
  <c r="G223" i="16"/>
  <c r="U222" i="16"/>
  <c r="T222" i="16"/>
  <c r="O222" i="16"/>
  <c r="M222" i="16"/>
  <c r="K222" i="16"/>
  <c r="I222" i="16"/>
  <c r="G222" i="16"/>
  <c r="U221" i="16"/>
  <c r="T221" i="16"/>
  <c r="O221" i="16"/>
  <c r="M221" i="16"/>
  <c r="K221" i="16"/>
  <c r="I221" i="16"/>
  <c r="G221" i="16"/>
  <c r="U220" i="16"/>
  <c r="T220" i="16"/>
  <c r="O220" i="16"/>
  <c r="M220" i="16"/>
  <c r="K220" i="16"/>
  <c r="I220" i="16"/>
  <c r="G220" i="16"/>
  <c r="U219" i="16"/>
  <c r="T219" i="16"/>
  <c r="O219" i="16"/>
  <c r="M219" i="16"/>
  <c r="K219" i="16"/>
  <c r="I219" i="16"/>
  <c r="G219" i="16"/>
  <c r="U218" i="16"/>
  <c r="T218" i="16"/>
  <c r="O218" i="16"/>
  <c r="M218" i="16"/>
  <c r="K218" i="16"/>
  <c r="I218" i="16"/>
  <c r="G218" i="16"/>
  <c r="U217" i="16"/>
  <c r="T217" i="16"/>
  <c r="O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U216" i="16" s="1"/>
  <c r="E216" i="16"/>
  <c r="K216" i="16" s="1"/>
  <c r="D216" i="16"/>
  <c r="U215" i="16"/>
  <c r="T215" i="16"/>
  <c r="O215" i="16"/>
  <c r="M215" i="16"/>
  <c r="K215" i="16"/>
  <c r="I215" i="16"/>
  <c r="G215" i="16"/>
  <c r="U214" i="16"/>
  <c r="T214" i="16"/>
  <c r="O214" i="16"/>
  <c r="M214" i="16"/>
  <c r="K214" i="16"/>
  <c r="I214" i="16"/>
  <c r="G214" i="16"/>
  <c r="U213" i="16"/>
  <c r="T213" i="16"/>
  <c r="O213" i="16"/>
  <c r="M213" i="16"/>
  <c r="K213" i="16"/>
  <c r="I213" i="16"/>
  <c r="G213" i="16"/>
  <c r="U212" i="16"/>
  <c r="T212" i="16"/>
  <c r="O212" i="16"/>
  <c r="M212" i="16"/>
  <c r="K212" i="16"/>
  <c r="I212" i="16"/>
  <c r="G212" i="16"/>
  <c r="U211" i="16"/>
  <c r="T211" i="16"/>
  <c r="O211" i="16"/>
  <c r="M211" i="16"/>
  <c r="K211" i="16"/>
  <c r="I211" i="16"/>
  <c r="G211" i="16"/>
  <c r="U210" i="16"/>
  <c r="T210" i="16"/>
  <c r="O210" i="16"/>
  <c r="M210" i="16"/>
  <c r="K210" i="16"/>
  <c r="I210" i="16"/>
  <c r="G210" i="16"/>
  <c r="U209" i="16"/>
  <c r="T209" i="16"/>
  <c r="O209" i="16"/>
  <c r="M209" i="16"/>
  <c r="K209" i="16"/>
  <c r="I209" i="16"/>
  <c r="G209" i="16"/>
  <c r="U208" i="16"/>
  <c r="T208" i="16"/>
  <c r="O208" i="16"/>
  <c r="M208" i="16"/>
  <c r="K208" i="16"/>
  <c r="I208" i="16"/>
  <c r="G208" i="16"/>
  <c r="S205" i="16"/>
  <c r="R205" i="16"/>
  <c r="Q205" i="16"/>
  <c r="T205" i="16" s="1"/>
  <c r="P205" i="16"/>
  <c r="L205" i="16"/>
  <c r="J205" i="16"/>
  <c r="H205" i="16"/>
  <c r="F205" i="16"/>
  <c r="U205" i="16" s="1"/>
  <c r="E205" i="16"/>
  <c r="D205" i="16"/>
  <c r="S204" i="16"/>
  <c r="R204" i="16"/>
  <c r="Q204" i="16"/>
  <c r="T204" i="16" s="1"/>
  <c r="P204" i="16"/>
  <c r="L204" i="16"/>
  <c r="J204" i="16"/>
  <c r="I204" i="16"/>
  <c r="H204" i="16"/>
  <c r="F204" i="16"/>
  <c r="G204" i="16" s="1"/>
  <c r="E204" i="16"/>
  <c r="M204" i="16" s="1"/>
  <c r="D204" i="16"/>
  <c r="O204" i="16" s="1"/>
  <c r="U203" i="16"/>
  <c r="T203" i="16"/>
  <c r="O203" i="16"/>
  <c r="M203" i="16"/>
  <c r="K203" i="16"/>
  <c r="I203" i="16"/>
  <c r="G203" i="16"/>
  <c r="U202" i="16"/>
  <c r="T202" i="16"/>
  <c r="O202" i="16"/>
  <c r="M202" i="16"/>
  <c r="K202" i="16"/>
  <c r="I202" i="16"/>
  <c r="G202" i="16"/>
  <c r="U201" i="16"/>
  <c r="T201" i="16"/>
  <c r="O201" i="16"/>
  <c r="M201" i="16"/>
  <c r="K201" i="16"/>
  <c r="I201" i="16"/>
  <c r="G201" i="16"/>
  <c r="U200" i="16"/>
  <c r="T200" i="16"/>
  <c r="O200" i="16"/>
  <c r="M200" i="16"/>
  <c r="K200" i="16"/>
  <c r="I200" i="16"/>
  <c r="G200" i="16"/>
  <c r="U199" i="16"/>
  <c r="T199" i="16"/>
  <c r="O199" i="16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E198" i="16"/>
  <c r="M198" i="16" s="1"/>
  <c r="D198" i="16"/>
  <c r="G198" i="16" s="1"/>
  <c r="U197" i="16"/>
  <c r="T197" i="16"/>
  <c r="O197" i="16"/>
  <c r="M197" i="16"/>
  <c r="K197" i="16"/>
  <c r="I197" i="16"/>
  <c r="G197" i="16"/>
  <c r="U196" i="16"/>
  <c r="T196" i="16"/>
  <c r="O196" i="16"/>
  <c r="M196" i="16"/>
  <c r="K196" i="16"/>
  <c r="I196" i="16"/>
  <c r="G196" i="16"/>
  <c r="U195" i="16"/>
  <c r="T195" i="16"/>
  <c r="O195" i="16"/>
  <c r="M195" i="16"/>
  <c r="K195" i="16"/>
  <c r="I195" i="16"/>
  <c r="G195" i="16"/>
  <c r="U194" i="16"/>
  <c r="T194" i="16"/>
  <c r="O194" i="16"/>
  <c r="M194" i="16"/>
  <c r="K194" i="16"/>
  <c r="I194" i="16"/>
  <c r="G194" i="16"/>
  <c r="U193" i="16"/>
  <c r="T193" i="16"/>
  <c r="O193" i="16"/>
  <c r="M193" i="16"/>
  <c r="K193" i="16"/>
  <c r="I193" i="16"/>
  <c r="G193" i="16"/>
  <c r="U192" i="16"/>
  <c r="T192" i="16"/>
  <c r="O192" i="16"/>
  <c r="M192" i="16"/>
  <c r="K192" i="16"/>
  <c r="I192" i="16"/>
  <c r="G192" i="16"/>
  <c r="S191" i="16"/>
  <c r="R191" i="16"/>
  <c r="Q191" i="16"/>
  <c r="T191" i="16" s="1"/>
  <c r="P191" i="16"/>
  <c r="O191" i="16"/>
  <c r="L191" i="16"/>
  <c r="J191" i="16"/>
  <c r="I191" i="16"/>
  <c r="H191" i="16"/>
  <c r="F191" i="16"/>
  <c r="U191" i="16" s="1"/>
  <c r="E191" i="16"/>
  <c r="K191" i="16" s="1"/>
  <c r="D191" i="16"/>
  <c r="G191" i="16" s="1"/>
  <c r="U190" i="16"/>
  <c r="T190" i="16"/>
  <c r="O190" i="16"/>
  <c r="M190" i="16"/>
  <c r="K190" i="16"/>
  <c r="I190" i="16"/>
  <c r="G190" i="16"/>
  <c r="U189" i="16"/>
  <c r="T189" i="16"/>
  <c r="O189" i="16"/>
  <c r="M189" i="16"/>
  <c r="K189" i="16"/>
  <c r="I189" i="16"/>
  <c r="G189" i="16"/>
  <c r="U188" i="16"/>
  <c r="T188" i="16"/>
  <c r="O188" i="16"/>
  <c r="M188" i="16"/>
  <c r="K188" i="16"/>
  <c r="I188" i="16"/>
  <c r="G188" i="16"/>
  <c r="U187" i="16"/>
  <c r="T187" i="16"/>
  <c r="O187" i="16"/>
  <c r="M187" i="16"/>
  <c r="K187" i="16"/>
  <c r="I187" i="16"/>
  <c r="G187" i="16"/>
  <c r="U186" i="16"/>
  <c r="T186" i="16"/>
  <c r="O186" i="16"/>
  <c r="M186" i="16"/>
  <c r="K186" i="16"/>
  <c r="I186" i="16"/>
  <c r="G186" i="16"/>
  <c r="S185" i="16"/>
  <c r="R185" i="16"/>
  <c r="Q185" i="16"/>
  <c r="T185" i="16" s="1"/>
  <c r="P185" i="16"/>
  <c r="L185" i="16"/>
  <c r="J185" i="16"/>
  <c r="H185" i="16"/>
  <c r="F185" i="16"/>
  <c r="U185" i="16" s="1"/>
  <c r="E185" i="16"/>
  <c r="D185" i="16"/>
  <c r="U184" i="16"/>
  <c r="T184" i="16"/>
  <c r="O184" i="16"/>
  <c r="M184" i="16"/>
  <c r="K184" i="16"/>
  <c r="I184" i="16"/>
  <c r="G184" i="16"/>
  <c r="U183" i="16"/>
  <c r="T183" i="16"/>
  <c r="O183" i="16"/>
  <c r="M183" i="16"/>
  <c r="K183" i="16"/>
  <c r="I183" i="16"/>
  <c r="G183" i="16"/>
  <c r="U182" i="16"/>
  <c r="T182" i="16"/>
  <c r="O182" i="16"/>
  <c r="M182" i="16"/>
  <c r="K182" i="16"/>
  <c r="I182" i="16"/>
  <c r="G182" i="16"/>
  <c r="U181" i="16"/>
  <c r="T181" i="16"/>
  <c r="O181" i="16"/>
  <c r="M181" i="16"/>
  <c r="K181" i="16"/>
  <c r="I181" i="16"/>
  <c r="G181" i="16"/>
  <c r="U180" i="16"/>
  <c r="T180" i="16"/>
  <c r="O180" i="16"/>
  <c r="M180" i="16"/>
  <c r="K180" i="16"/>
  <c r="I180" i="16"/>
  <c r="G180" i="16"/>
  <c r="S179" i="16"/>
  <c r="R179" i="16"/>
  <c r="Q179" i="16"/>
  <c r="T179" i="16" s="1"/>
  <c r="P179" i="16"/>
  <c r="U179" i="16" s="1"/>
  <c r="L179" i="16"/>
  <c r="J179" i="16"/>
  <c r="H179" i="16"/>
  <c r="F179" i="16"/>
  <c r="E179" i="16"/>
  <c r="K179" i="16" s="1"/>
  <c r="D179" i="16"/>
  <c r="I179" i="16" s="1"/>
  <c r="U178" i="16"/>
  <c r="T178" i="16"/>
  <c r="O178" i="16"/>
  <c r="M178" i="16"/>
  <c r="K178" i="16"/>
  <c r="I178" i="16"/>
  <c r="G178" i="16"/>
  <c r="U177" i="16"/>
  <c r="T177" i="16"/>
  <c r="O177" i="16"/>
  <c r="M177" i="16"/>
  <c r="K177" i="16"/>
  <c r="I177" i="16"/>
  <c r="G177" i="16"/>
  <c r="U176" i="16"/>
  <c r="T176" i="16"/>
  <c r="O176" i="16"/>
  <c r="M176" i="16"/>
  <c r="K176" i="16"/>
  <c r="I176" i="16"/>
  <c r="G176" i="16"/>
  <c r="U175" i="16"/>
  <c r="T175" i="16"/>
  <c r="O175" i="16"/>
  <c r="M175" i="16"/>
  <c r="K175" i="16"/>
  <c r="I175" i="16"/>
  <c r="G175" i="16"/>
  <c r="U174" i="16"/>
  <c r="T174" i="16"/>
  <c r="O174" i="16"/>
  <c r="M174" i="16"/>
  <c r="K174" i="16"/>
  <c r="I174" i="16"/>
  <c r="G174" i="16"/>
  <c r="U173" i="16"/>
  <c r="T173" i="16"/>
  <c r="O173" i="16"/>
  <c r="M173" i="16"/>
  <c r="K173" i="16"/>
  <c r="I173" i="16"/>
  <c r="G173" i="16"/>
  <c r="S170" i="16"/>
  <c r="R170" i="16"/>
  <c r="Q170" i="16"/>
  <c r="P170" i="16"/>
  <c r="L170" i="16"/>
  <c r="J170" i="16"/>
  <c r="H170" i="16"/>
  <c r="F170" i="16"/>
  <c r="E170" i="16"/>
  <c r="M170" i="16" s="1"/>
  <c r="D170" i="16"/>
  <c r="S169" i="16"/>
  <c r="R169" i="16"/>
  <c r="Q169" i="16"/>
  <c r="T169" i="16" s="1"/>
  <c r="P169" i="16"/>
  <c r="L169" i="16"/>
  <c r="J169" i="16"/>
  <c r="H169" i="16"/>
  <c r="F169" i="16"/>
  <c r="U169" i="16" s="1"/>
  <c r="E169" i="16"/>
  <c r="D169" i="16"/>
  <c r="U168" i="16"/>
  <c r="T168" i="16"/>
  <c r="O168" i="16"/>
  <c r="M168" i="16"/>
  <c r="K168" i="16"/>
  <c r="I168" i="16"/>
  <c r="G168" i="16"/>
  <c r="U167" i="16"/>
  <c r="T167" i="16"/>
  <c r="O167" i="16"/>
  <c r="M167" i="16"/>
  <c r="K167" i="16"/>
  <c r="I167" i="16"/>
  <c r="G167" i="16"/>
  <c r="U166" i="16"/>
  <c r="T166" i="16"/>
  <c r="O166" i="16"/>
  <c r="M166" i="16"/>
  <c r="K166" i="16"/>
  <c r="I166" i="16"/>
  <c r="G166" i="16"/>
  <c r="U165" i="16"/>
  <c r="T165" i="16"/>
  <c r="O165" i="16"/>
  <c r="M165" i="16"/>
  <c r="K165" i="16"/>
  <c r="I165" i="16"/>
  <c r="G165" i="16"/>
  <c r="U164" i="16"/>
  <c r="T164" i="16"/>
  <c r="O164" i="16"/>
  <c r="M164" i="16"/>
  <c r="K164" i="16"/>
  <c r="I164" i="16"/>
  <c r="G164" i="16"/>
  <c r="S163" i="16"/>
  <c r="R163" i="16"/>
  <c r="Q163" i="16"/>
  <c r="T163" i="16" s="1"/>
  <c r="P163" i="16"/>
  <c r="U163" i="16" s="1"/>
  <c r="L163" i="16"/>
  <c r="J163" i="16"/>
  <c r="H163" i="16"/>
  <c r="F163" i="16"/>
  <c r="E163" i="16"/>
  <c r="K163" i="16" s="1"/>
  <c r="D163" i="16"/>
  <c r="U162" i="16"/>
  <c r="T162" i="16"/>
  <c r="O162" i="16"/>
  <c r="M162" i="16"/>
  <c r="K162" i="16"/>
  <c r="I162" i="16"/>
  <c r="G162" i="16"/>
  <c r="U161" i="16"/>
  <c r="T161" i="16"/>
  <c r="O161" i="16"/>
  <c r="M161" i="16"/>
  <c r="K161" i="16"/>
  <c r="I161" i="16"/>
  <c r="G161" i="16"/>
  <c r="U160" i="16"/>
  <c r="T160" i="16"/>
  <c r="O160" i="16"/>
  <c r="M160" i="16"/>
  <c r="K160" i="16"/>
  <c r="I160" i="16"/>
  <c r="G160" i="16"/>
  <c r="U159" i="16"/>
  <c r="T159" i="16"/>
  <c r="O159" i="16"/>
  <c r="M159" i="16"/>
  <c r="K159" i="16"/>
  <c r="I159" i="16"/>
  <c r="G159" i="16"/>
  <c r="U158" i="16"/>
  <c r="T158" i="16"/>
  <c r="O158" i="16"/>
  <c r="M158" i="16"/>
  <c r="K158" i="16"/>
  <c r="I158" i="16"/>
  <c r="G158" i="16"/>
  <c r="S157" i="16"/>
  <c r="R157" i="16"/>
  <c r="Q157" i="16"/>
  <c r="P157" i="16"/>
  <c r="U157" i="16" s="1"/>
  <c r="L157" i="16"/>
  <c r="J157" i="16"/>
  <c r="I157" i="16"/>
  <c r="H157" i="16"/>
  <c r="F157" i="16"/>
  <c r="E157" i="16"/>
  <c r="M157" i="16" s="1"/>
  <c r="D157" i="16"/>
  <c r="U156" i="16"/>
  <c r="T156" i="16"/>
  <c r="O156" i="16"/>
  <c r="M156" i="16"/>
  <c r="K156" i="16"/>
  <c r="I156" i="16"/>
  <c r="G156" i="16"/>
  <c r="U155" i="16"/>
  <c r="T155" i="16"/>
  <c r="O155" i="16"/>
  <c r="M155" i="16"/>
  <c r="K155" i="16"/>
  <c r="I155" i="16"/>
  <c r="G155" i="16"/>
  <c r="U154" i="16"/>
  <c r="T154" i="16"/>
  <c r="O154" i="16"/>
  <c r="M154" i="16"/>
  <c r="K154" i="16"/>
  <c r="I154" i="16"/>
  <c r="G154" i="16"/>
  <c r="U153" i="16"/>
  <c r="T153" i="16"/>
  <c r="O153" i="16"/>
  <c r="M153" i="16"/>
  <c r="K153" i="16"/>
  <c r="I153" i="16"/>
  <c r="G153" i="16"/>
  <c r="U152" i="16"/>
  <c r="T152" i="16"/>
  <c r="O152" i="16"/>
  <c r="M152" i="16"/>
  <c r="K152" i="16"/>
  <c r="I152" i="16"/>
  <c r="G152" i="16"/>
  <c r="U151" i="16"/>
  <c r="T151" i="16"/>
  <c r="O151" i="16"/>
  <c r="M151" i="16"/>
  <c r="K151" i="16"/>
  <c r="I151" i="16"/>
  <c r="G151" i="16"/>
  <c r="S150" i="16"/>
  <c r="R150" i="16"/>
  <c r="Q150" i="16"/>
  <c r="P150" i="16"/>
  <c r="L150" i="16"/>
  <c r="J150" i="16"/>
  <c r="H150" i="16"/>
  <c r="F150" i="16"/>
  <c r="U150" i="16" s="1"/>
  <c r="E150" i="16"/>
  <c r="D150" i="16"/>
  <c r="I150" i="16" s="1"/>
  <c r="U149" i="16"/>
  <c r="T149" i="16"/>
  <c r="O149" i="16"/>
  <c r="M149" i="16"/>
  <c r="K149" i="16"/>
  <c r="I149" i="16"/>
  <c r="G149" i="16"/>
  <c r="U148" i="16"/>
  <c r="T148" i="16"/>
  <c r="O148" i="16"/>
  <c r="M148" i="16"/>
  <c r="K148" i="16"/>
  <c r="I148" i="16"/>
  <c r="G148" i="16"/>
  <c r="U147" i="16"/>
  <c r="T147" i="16"/>
  <c r="O147" i="16"/>
  <c r="M147" i="16"/>
  <c r="K147" i="16"/>
  <c r="I147" i="16"/>
  <c r="G147" i="16"/>
  <c r="U146" i="16"/>
  <c r="T146" i="16"/>
  <c r="O146" i="16"/>
  <c r="M146" i="16"/>
  <c r="K146" i="16"/>
  <c r="I146" i="16"/>
  <c r="G146" i="16"/>
  <c r="U145" i="16"/>
  <c r="T145" i="16"/>
  <c r="O145" i="16"/>
  <c r="M145" i="16"/>
  <c r="K145" i="16"/>
  <c r="I145" i="16"/>
  <c r="G145" i="16"/>
  <c r="U144" i="16"/>
  <c r="S144" i="16"/>
  <c r="R144" i="16"/>
  <c r="Q144" i="16"/>
  <c r="T144" i="16" s="1"/>
  <c r="P144" i="16"/>
  <c r="L144" i="16"/>
  <c r="J144" i="16"/>
  <c r="H144" i="16"/>
  <c r="I144" i="16" s="1"/>
  <c r="F144" i="16"/>
  <c r="E144" i="16"/>
  <c r="M144" i="16" s="1"/>
  <c r="D144" i="16"/>
  <c r="G144" i="16" s="1"/>
  <c r="U143" i="16"/>
  <c r="T143" i="16"/>
  <c r="O143" i="16"/>
  <c r="M143" i="16"/>
  <c r="K143" i="16"/>
  <c r="I143" i="16"/>
  <c r="G143" i="16"/>
  <c r="U142" i="16"/>
  <c r="T142" i="16"/>
  <c r="O142" i="16"/>
  <c r="M142" i="16"/>
  <c r="K142" i="16"/>
  <c r="I142" i="16"/>
  <c r="G142" i="16"/>
  <c r="U141" i="16"/>
  <c r="T141" i="16"/>
  <c r="O141" i="16"/>
  <c r="M141" i="16"/>
  <c r="K141" i="16"/>
  <c r="I141" i="16"/>
  <c r="G141" i="16"/>
  <c r="U140" i="16"/>
  <c r="T140" i="16"/>
  <c r="O140" i="16"/>
  <c r="M140" i="16"/>
  <c r="K140" i="16"/>
  <c r="I140" i="16"/>
  <c r="G140" i="16"/>
  <c r="U139" i="16"/>
  <c r="T139" i="16"/>
  <c r="O139" i="16"/>
  <c r="M139" i="16"/>
  <c r="K139" i="16"/>
  <c r="I139" i="16"/>
  <c r="G139" i="16"/>
  <c r="U138" i="16"/>
  <c r="T138" i="16"/>
  <c r="O138" i="16"/>
  <c r="M138" i="16"/>
  <c r="K138" i="16"/>
  <c r="I138" i="16"/>
  <c r="G138" i="16"/>
  <c r="S137" i="16"/>
  <c r="R137" i="16"/>
  <c r="Q137" i="16"/>
  <c r="T137" i="16" s="1"/>
  <c r="P137" i="16"/>
  <c r="U137" i="16" s="1"/>
  <c r="L137" i="16"/>
  <c r="J137" i="16"/>
  <c r="K137" i="16" s="1"/>
  <c r="H137" i="16"/>
  <c r="F137" i="16"/>
  <c r="E137" i="16"/>
  <c r="D137" i="16"/>
  <c r="I137" i="16" s="1"/>
  <c r="U136" i="16"/>
  <c r="T136" i="16"/>
  <c r="O136" i="16"/>
  <c r="M136" i="16"/>
  <c r="K136" i="16"/>
  <c r="I136" i="16"/>
  <c r="G136" i="16"/>
  <c r="U135" i="16"/>
  <c r="T135" i="16"/>
  <c r="O135" i="16"/>
  <c r="M135" i="16"/>
  <c r="K135" i="16"/>
  <c r="I135" i="16"/>
  <c r="G135" i="16"/>
  <c r="U134" i="16"/>
  <c r="T134" i="16"/>
  <c r="O134" i="16"/>
  <c r="M134" i="16"/>
  <c r="K134" i="16"/>
  <c r="I134" i="16"/>
  <c r="G134" i="16"/>
  <c r="U133" i="16"/>
  <c r="T133" i="16"/>
  <c r="O133" i="16"/>
  <c r="M133" i="16"/>
  <c r="K133" i="16"/>
  <c r="I133" i="16"/>
  <c r="G133" i="16"/>
  <c r="S132" i="16"/>
  <c r="R132" i="16"/>
  <c r="Q132" i="16"/>
  <c r="P132" i="16"/>
  <c r="L132" i="16"/>
  <c r="J132" i="16"/>
  <c r="K132" i="16" s="1"/>
  <c r="H132" i="16"/>
  <c r="F132" i="16"/>
  <c r="E132" i="16"/>
  <c r="D132" i="16"/>
  <c r="U131" i="16"/>
  <c r="T131" i="16"/>
  <c r="O131" i="16"/>
  <c r="M131" i="16"/>
  <c r="K131" i="16"/>
  <c r="I131" i="16"/>
  <c r="G131" i="16"/>
  <c r="U130" i="16"/>
  <c r="T130" i="16"/>
  <c r="O130" i="16"/>
  <c r="M130" i="16"/>
  <c r="K130" i="16"/>
  <c r="I130" i="16"/>
  <c r="G130" i="16"/>
  <c r="U129" i="16"/>
  <c r="T129" i="16"/>
  <c r="O129" i="16"/>
  <c r="M129" i="16"/>
  <c r="K129" i="16"/>
  <c r="I129" i="16"/>
  <c r="G129" i="16"/>
  <c r="U128" i="16"/>
  <c r="T128" i="16"/>
  <c r="O128" i="16"/>
  <c r="M128" i="16"/>
  <c r="K128" i="16"/>
  <c r="I128" i="16"/>
  <c r="G128" i="16"/>
  <c r="U127" i="16"/>
  <c r="T127" i="16"/>
  <c r="O127" i="16"/>
  <c r="M127" i="16"/>
  <c r="K127" i="16"/>
  <c r="I127" i="16"/>
  <c r="G127" i="16"/>
  <c r="S126" i="16"/>
  <c r="R126" i="16"/>
  <c r="Q126" i="16"/>
  <c r="T126" i="16" s="1"/>
  <c r="P126" i="16"/>
  <c r="U126" i="16" s="1"/>
  <c r="L126" i="16"/>
  <c r="J126" i="16"/>
  <c r="H126" i="16"/>
  <c r="F126" i="16"/>
  <c r="E126" i="16"/>
  <c r="D126" i="16"/>
  <c r="I126" i="16" s="1"/>
  <c r="U125" i="16"/>
  <c r="T125" i="16"/>
  <c r="O125" i="16"/>
  <c r="M125" i="16"/>
  <c r="K125" i="16"/>
  <c r="I125" i="16"/>
  <c r="G125" i="16"/>
  <c r="U124" i="16"/>
  <c r="T124" i="16"/>
  <c r="O124" i="16"/>
  <c r="M124" i="16"/>
  <c r="K124" i="16"/>
  <c r="I124" i="16"/>
  <c r="G124" i="16"/>
  <c r="U123" i="16"/>
  <c r="T123" i="16"/>
  <c r="O123" i="16"/>
  <c r="M123" i="16"/>
  <c r="K123" i="16"/>
  <c r="I123" i="16"/>
  <c r="G123" i="16"/>
  <c r="U122" i="16"/>
  <c r="T122" i="16"/>
  <c r="O122" i="16"/>
  <c r="M122" i="16"/>
  <c r="K122" i="16"/>
  <c r="I122" i="16"/>
  <c r="G122" i="16"/>
  <c r="S121" i="16"/>
  <c r="R121" i="16"/>
  <c r="Q121" i="16"/>
  <c r="T121" i="16" s="1"/>
  <c r="P121" i="16"/>
  <c r="L121" i="16"/>
  <c r="J121" i="16"/>
  <c r="H121" i="16"/>
  <c r="F121" i="16"/>
  <c r="U121" i="16" s="1"/>
  <c r="E121" i="16"/>
  <c r="D121" i="16"/>
  <c r="U120" i="16"/>
  <c r="T120" i="16"/>
  <c r="O120" i="16"/>
  <c r="M120" i="16"/>
  <c r="K120" i="16"/>
  <c r="I120" i="16"/>
  <c r="G120" i="16"/>
  <c r="U119" i="16"/>
  <c r="T119" i="16"/>
  <c r="O119" i="16"/>
  <c r="M119" i="16"/>
  <c r="K119" i="16"/>
  <c r="I119" i="16"/>
  <c r="G119" i="16"/>
  <c r="U118" i="16"/>
  <c r="T118" i="16"/>
  <c r="O118" i="16"/>
  <c r="M118" i="16"/>
  <c r="K118" i="16"/>
  <c r="I118" i="16"/>
  <c r="G118" i="16"/>
  <c r="U117" i="16"/>
  <c r="T117" i="16"/>
  <c r="O117" i="16"/>
  <c r="M117" i="16"/>
  <c r="K117" i="16"/>
  <c r="I117" i="16"/>
  <c r="G117" i="16"/>
  <c r="U116" i="16"/>
  <c r="T116" i="16"/>
  <c r="O116" i="16"/>
  <c r="M116" i="16"/>
  <c r="K116" i="16"/>
  <c r="I116" i="16"/>
  <c r="G116" i="16"/>
  <c r="U115" i="16"/>
  <c r="T115" i="16"/>
  <c r="O115" i="16"/>
  <c r="M115" i="16"/>
  <c r="K115" i="16"/>
  <c r="I115" i="16"/>
  <c r="G115" i="16"/>
  <c r="U114" i="16"/>
  <c r="T114" i="16"/>
  <c r="O114" i="16"/>
  <c r="M114" i="16"/>
  <c r="K114" i="16"/>
  <c r="I114" i="16"/>
  <c r="G114" i="16"/>
  <c r="U113" i="16"/>
  <c r="T113" i="16"/>
  <c r="O113" i="16"/>
  <c r="M113" i="16"/>
  <c r="K113" i="16"/>
  <c r="I113" i="16"/>
  <c r="G113" i="16"/>
  <c r="S112" i="16"/>
  <c r="R112" i="16"/>
  <c r="Q112" i="16"/>
  <c r="P112" i="16"/>
  <c r="L112" i="16"/>
  <c r="J112" i="16"/>
  <c r="I112" i="16"/>
  <c r="H112" i="16"/>
  <c r="F112" i="16"/>
  <c r="G112" i="16" s="1"/>
  <c r="E112" i="16"/>
  <c r="M112" i="16" s="1"/>
  <c r="D112" i="16"/>
  <c r="O112" i="16" s="1"/>
  <c r="U111" i="16"/>
  <c r="T111" i="16"/>
  <c r="O111" i="16"/>
  <c r="M111" i="16"/>
  <c r="K111" i="16"/>
  <c r="I111" i="16"/>
  <c r="G111" i="16"/>
  <c r="U110" i="16"/>
  <c r="T110" i="16"/>
  <c r="O110" i="16"/>
  <c r="M110" i="16"/>
  <c r="K110" i="16"/>
  <c r="I110" i="16"/>
  <c r="G110" i="16"/>
  <c r="U109" i="16"/>
  <c r="T109" i="16"/>
  <c r="O109" i="16"/>
  <c r="M109" i="16"/>
  <c r="K109" i="16"/>
  <c r="I109" i="16"/>
  <c r="G109" i="16"/>
  <c r="U108" i="16"/>
  <c r="T108" i="16"/>
  <c r="O108" i="16"/>
  <c r="M108" i="16"/>
  <c r="K108" i="16"/>
  <c r="I108" i="16"/>
  <c r="G108" i="16"/>
  <c r="U107" i="16"/>
  <c r="T107" i="16"/>
  <c r="O107" i="16"/>
  <c r="M107" i="16"/>
  <c r="K107" i="16"/>
  <c r="I107" i="16"/>
  <c r="G107" i="16"/>
  <c r="S106" i="16"/>
  <c r="T106" i="16" s="1"/>
  <c r="R106" i="16"/>
  <c r="Q106" i="16"/>
  <c r="P106" i="16"/>
  <c r="U106" i="16" s="1"/>
  <c r="L106" i="16"/>
  <c r="J106" i="16"/>
  <c r="H106" i="16"/>
  <c r="F106" i="16"/>
  <c r="E106" i="16"/>
  <c r="M106" i="16" s="1"/>
  <c r="D106" i="16"/>
  <c r="O106" i="16" s="1"/>
  <c r="U105" i="16"/>
  <c r="T105" i="16"/>
  <c r="O105" i="16"/>
  <c r="M105" i="16"/>
  <c r="K105" i="16"/>
  <c r="I105" i="16"/>
  <c r="G105" i="16"/>
  <c r="S102" i="16"/>
  <c r="T102" i="16" s="1"/>
  <c r="R102" i="16"/>
  <c r="Q102" i="16"/>
  <c r="P102" i="16"/>
  <c r="L102" i="16"/>
  <c r="J102" i="16"/>
  <c r="I102" i="16"/>
  <c r="H102" i="16"/>
  <c r="F102" i="16"/>
  <c r="G102" i="16" s="1"/>
  <c r="E102" i="16"/>
  <c r="D102" i="16"/>
  <c r="O102" i="16" s="1"/>
  <c r="S101" i="16"/>
  <c r="R101" i="16"/>
  <c r="Q101" i="16"/>
  <c r="T101" i="16" s="1"/>
  <c r="P101" i="16"/>
  <c r="U101" i="16" s="1"/>
  <c r="L101" i="16"/>
  <c r="J101" i="16"/>
  <c r="H101" i="16"/>
  <c r="G101" i="16"/>
  <c r="F101" i="16"/>
  <c r="E101" i="16"/>
  <c r="M101" i="16" s="1"/>
  <c r="D101" i="16"/>
  <c r="I101" i="16" s="1"/>
  <c r="U100" i="16"/>
  <c r="T100" i="16"/>
  <c r="O100" i="16"/>
  <c r="M100" i="16"/>
  <c r="K100" i="16"/>
  <c r="I100" i="16"/>
  <c r="G100" i="16"/>
  <c r="U99" i="16"/>
  <c r="T99" i="16"/>
  <c r="O99" i="16"/>
  <c r="M99" i="16"/>
  <c r="K99" i="16"/>
  <c r="I99" i="16"/>
  <c r="G99" i="16"/>
  <c r="U98" i="16"/>
  <c r="T98" i="16"/>
  <c r="O98" i="16"/>
  <c r="M98" i="16"/>
  <c r="K98" i="16"/>
  <c r="I98" i="16"/>
  <c r="G98" i="16"/>
  <c r="U97" i="16"/>
  <c r="T97" i="16"/>
  <c r="O97" i="16"/>
  <c r="M97" i="16"/>
  <c r="K97" i="16"/>
  <c r="I97" i="16"/>
  <c r="G97" i="16"/>
  <c r="U96" i="16"/>
  <c r="S96" i="16"/>
  <c r="R96" i="16"/>
  <c r="Q96" i="16"/>
  <c r="T96" i="16" s="1"/>
  <c r="P96" i="16"/>
  <c r="L96" i="16"/>
  <c r="J96" i="16"/>
  <c r="H96" i="16"/>
  <c r="F96" i="16"/>
  <c r="E96" i="16"/>
  <c r="D96" i="16"/>
  <c r="I96" i="16" s="1"/>
  <c r="U95" i="16"/>
  <c r="T95" i="16"/>
  <c r="O95" i="16"/>
  <c r="M95" i="16"/>
  <c r="K95" i="16"/>
  <c r="I95" i="16"/>
  <c r="G95" i="16"/>
  <c r="U94" i="16"/>
  <c r="T94" i="16"/>
  <c r="O94" i="16"/>
  <c r="M94" i="16"/>
  <c r="K94" i="16"/>
  <c r="I94" i="16"/>
  <c r="G94" i="16"/>
  <c r="U93" i="16"/>
  <c r="T93" i="16"/>
  <c r="O93" i="16"/>
  <c r="M93" i="16"/>
  <c r="K93" i="16"/>
  <c r="I93" i="16"/>
  <c r="G93" i="16"/>
  <c r="U92" i="16"/>
  <c r="T92" i="16"/>
  <c r="O92" i="16"/>
  <c r="M92" i="16"/>
  <c r="K92" i="16"/>
  <c r="I92" i="16"/>
  <c r="G92" i="16"/>
  <c r="S91" i="16"/>
  <c r="R91" i="16"/>
  <c r="Q91" i="16"/>
  <c r="P91" i="16"/>
  <c r="L91" i="16"/>
  <c r="J91" i="16"/>
  <c r="H91" i="16"/>
  <c r="F91" i="16"/>
  <c r="E91" i="16"/>
  <c r="D91" i="16"/>
  <c r="I91" i="16" s="1"/>
  <c r="U90" i="16"/>
  <c r="T90" i="16"/>
  <c r="O90" i="16"/>
  <c r="M90" i="16"/>
  <c r="K90" i="16"/>
  <c r="I90" i="16"/>
  <c r="G90" i="16"/>
  <c r="U89" i="16"/>
  <c r="T89" i="16"/>
  <c r="O89" i="16"/>
  <c r="M89" i="16"/>
  <c r="K89" i="16"/>
  <c r="I89" i="16"/>
  <c r="G89" i="16"/>
  <c r="U88" i="16"/>
  <c r="T88" i="16"/>
  <c r="O88" i="16"/>
  <c r="M88" i="16"/>
  <c r="K88" i="16"/>
  <c r="I88" i="16"/>
  <c r="G88" i="16"/>
  <c r="S85" i="16"/>
  <c r="R85" i="16"/>
  <c r="Q85" i="16"/>
  <c r="P85" i="16"/>
  <c r="U85" i="16" s="1"/>
  <c r="L85" i="16"/>
  <c r="J85" i="16"/>
  <c r="H85" i="16"/>
  <c r="G85" i="16"/>
  <c r="F85" i="16"/>
  <c r="E85" i="16"/>
  <c r="M85" i="16" s="1"/>
  <c r="D85" i="16"/>
  <c r="I85" i="16" s="1"/>
  <c r="S84" i="16"/>
  <c r="R84" i="16"/>
  <c r="Q84" i="16"/>
  <c r="T84" i="16" s="1"/>
  <c r="P84" i="16"/>
  <c r="U84" i="16" s="1"/>
  <c r="L84" i="16"/>
  <c r="K84" i="16"/>
  <c r="J84" i="16"/>
  <c r="H84" i="16"/>
  <c r="F84" i="16"/>
  <c r="E84" i="16"/>
  <c r="M84" i="16" s="1"/>
  <c r="D84" i="16"/>
  <c r="U83" i="16"/>
  <c r="T83" i="16"/>
  <c r="O83" i="16"/>
  <c r="M83" i="16"/>
  <c r="K83" i="16"/>
  <c r="I83" i="16"/>
  <c r="G83" i="16"/>
  <c r="U82" i="16"/>
  <c r="T82" i="16"/>
  <c r="O82" i="16"/>
  <c r="M82" i="16"/>
  <c r="K82" i="16"/>
  <c r="I82" i="16"/>
  <c r="G82" i="16"/>
  <c r="U81" i="16"/>
  <c r="T81" i="16"/>
  <c r="O81" i="16"/>
  <c r="M81" i="16"/>
  <c r="K81" i="16"/>
  <c r="I81" i="16"/>
  <c r="G81" i="16"/>
  <c r="U80" i="16"/>
  <c r="T80" i="16"/>
  <c r="O80" i="16"/>
  <c r="M80" i="16"/>
  <c r="K80" i="16"/>
  <c r="I80" i="16"/>
  <c r="G80" i="16"/>
  <c r="U79" i="16"/>
  <c r="T79" i="16"/>
  <c r="O79" i="16"/>
  <c r="M79" i="16"/>
  <c r="K79" i="16"/>
  <c r="I79" i="16"/>
  <c r="G79" i="16"/>
  <c r="S78" i="16"/>
  <c r="R78" i="16"/>
  <c r="Q78" i="16"/>
  <c r="P78" i="16"/>
  <c r="U78" i="16" s="1"/>
  <c r="L78" i="16"/>
  <c r="J78" i="16"/>
  <c r="H78" i="16"/>
  <c r="F78" i="16"/>
  <c r="E78" i="16"/>
  <c r="D78" i="16"/>
  <c r="U77" i="16"/>
  <c r="T77" i="16"/>
  <c r="O77" i="16"/>
  <c r="M77" i="16"/>
  <c r="K77" i="16"/>
  <c r="I77" i="16"/>
  <c r="G77" i="16"/>
  <c r="U76" i="16"/>
  <c r="T76" i="16"/>
  <c r="O76" i="16"/>
  <c r="M76" i="16"/>
  <c r="K76" i="16"/>
  <c r="I76" i="16"/>
  <c r="G76" i="16"/>
  <c r="U75" i="16"/>
  <c r="T75" i="16"/>
  <c r="O75" i="16"/>
  <c r="M75" i="16"/>
  <c r="K75" i="16"/>
  <c r="I75" i="16"/>
  <c r="G75" i="16"/>
  <c r="U74" i="16"/>
  <c r="T74" i="16"/>
  <c r="O74" i="16"/>
  <c r="M74" i="16"/>
  <c r="K74" i="16"/>
  <c r="I74" i="16"/>
  <c r="G74" i="16"/>
  <c r="U73" i="16"/>
  <c r="T73" i="16"/>
  <c r="O73" i="16"/>
  <c r="M73" i="16"/>
  <c r="K73" i="16"/>
  <c r="I73" i="16"/>
  <c r="G73" i="16"/>
  <c r="U72" i="16"/>
  <c r="T72" i="16"/>
  <c r="O72" i="16"/>
  <c r="M72" i="16"/>
  <c r="K72" i="16"/>
  <c r="I72" i="16"/>
  <c r="G72" i="16"/>
  <c r="U71" i="16"/>
  <c r="T71" i="16"/>
  <c r="O71" i="16"/>
  <c r="M71" i="16"/>
  <c r="K71" i="16"/>
  <c r="I71" i="16"/>
  <c r="G71" i="16"/>
  <c r="S70" i="16"/>
  <c r="T70" i="16" s="1"/>
  <c r="R70" i="16"/>
  <c r="Q70" i="16"/>
  <c r="P70" i="16"/>
  <c r="U70" i="16" s="1"/>
  <c r="L70" i="16"/>
  <c r="J70" i="16"/>
  <c r="H70" i="16"/>
  <c r="F70" i="16"/>
  <c r="E70" i="16"/>
  <c r="M70" i="16" s="1"/>
  <c r="D70" i="16"/>
  <c r="O70" i="16" s="1"/>
  <c r="U69" i="16"/>
  <c r="T69" i="16"/>
  <c r="O69" i="16"/>
  <c r="M69" i="16"/>
  <c r="K69" i="16"/>
  <c r="I69" i="16"/>
  <c r="G69" i="16"/>
  <c r="U68" i="16"/>
  <c r="T68" i="16"/>
  <c r="O68" i="16"/>
  <c r="M68" i="16"/>
  <c r="K68" i="16"/>
  <c r="I68" i="16"/>
  <c r="G68" i="16"/>
  <c r="U67" i="16"/>
  <c r="T67" i="16"/>
  <c r="O67" i="16"/>
  <c r="M67" i="16"/>
  <c r="K67" i="16"/>
  <c r="I67" i="16"/>
  <c r="G67" i="16"/>
  <c r="U66" i="16"/>
  <c r="T66" i="16"/>
  <c r="O66" i="16"/>
  <c r="M66" i="16"/>
  <c r="K66" i="16"/>
  <c r="I66" i="16"/>
  <c r="G66" i="16"/>
  <c r="U65" i="16"/>
  <c r="T65" i="16"/>
  <c r="O65" i="16"/>
  <c r="M65" i="16"/>
  <c r="K65" i="16"/>
  <c r="I65" i="16"/>
  <c r="G65" i="16"/>
  <c r="U64" i="16"/>
  <c r="T64" i="16"/>
  <c r="O64" i="16"/>
  <c r="M64" i="16"/>
  <c r="K64" i="16"/>
  <c r="I64" i="16"/>
  <c r="G64" i="16"/>
  <c r="S63" i="16"/>
  <c r="R63" i="16"/>
  <c r="Q63" i="16"/>
  <c r="T63" i="16" s="1"/>
  <c r="P63" i="16"/>
  <c r="U63" i="16" s="1"/>
  <c r="L63" i="16"/>
  <c r="J63" i="16"/>
  <c r="H63" i="16"/>
  <c r="I63" i="16" s="1"/>
  <c r="F63" i="16"/>
  <c r="E63" i="16"/>
  <c r="M63" i="16" s="1"/>
  <c r="D63" i="16"/>
  <c r="G63" i="16" s="1"/>
  <c r="U62" i="16"/>
  <c r="T62" i="16"/>
  <c r="O62" i="16"/>
  <c r="M62" i="16"/>
  <c r="K62" i="16"/>
  <c r="I62" i="16"/>
  <c r="G62" i="16"/>
  <c r="U61" i="16"/>
  <c r="T61" i="16"/>
  <c r="O61" i="16"/>
  <c r="M61" i="16"/>
  <c r="K61" i="16"/>
  <c r="I61" i="16"/>
  <c r="G61" i="16"/>
  <c r="U60" i="16"/>
  <c r="T60" i="16"/>
  <c r="O60" i="16"/>
  <c r="M60" i="16"/>
  <c r="K60" i="16"/>
  <c r="I60" i="16"/>
  <c r="G60" i="16"/>
  <c r="U59" i="16"/>
  <c r="T59" i="16"/>
  <c r="O59" i="16"/>
  <c r="M59" i="16"/>
  <c r="K59" i="16"/>
  <c r="I59" i="16"/>
  <c r="G59" i="16"/>
  <c r="S58" i="16"/>
  <c r="R58" i="16"/>
  <c r="Q58" i="16"/>
  <c r="P58" i="16"/>
  <c r="U58" i="16" s="1"/>
  <c r="O58" i="16"/>
  <c r="L58" i="16"/>
  <c r="J58" i="16"/>
  <c r="H58" i="16"/>
  <c r="I58" i="16" s="1"/>
  <c r="F58" i="16"/>
  <c r="E58" i="16"/>
  <c r="M58" i="16" s="1"/>
  <c r="D58" i="16"/>
  <c r="U57" i="16"/>
  <c r="T57" i="16"/>
  <c r="O57" i="16"/>
  <c r="M57" i="16"/>
  <c r="K57" i="16"/>
  <c r="I57" i="16"/>
  <c r="G57" i="16"/>
  <c r="S54" i="16"/>
  <c r="R54" i="16"/>
  <c r="Q54" i="16"/>
  <c r="P54" i="16"/>
  <c r="L54" i="16"/>
  <c r="J54" i="16"/>
  <c r="I54" i="16"/>
  <c r="H54" i="16"/>
  <c r="F54" i="16"/>
  <c r="G54" i="16" s="1"/>
  <c r="E54" i="16"/>
  <c r="M54" i="16" s="1"/>
  <c r="D54" i="16"/>
  <c r="O54" i="16" s="1"/>
  <c r="S53" i="16"/>
  <c r="R53" i="16"/>
  <c r="Q53" i="16"/>
  <c r="T53" i="16" s="1"/>
  <c r="P53" i="16"/>
  <c r="U53" i="16" s="1"/>
  <c r="L53" i="16"/>
  <c r="J53" i="16"/>
  <c r="H53" i="16"/>
  <c r="G53" i="16"/>
  <c r="F53" i="16"/>
  <c r="E53" i="16"/>
  <c r="D53" i="16"/>
  <c r="I53" i="16" s="1"/>
  <c r="U52" i="16"/>
  <c r="T52" i="16"/>
  <c r="O52" i="16"/>
  <c r="M52" i="16"/>
  <c r="K52" i="16"/>
  <c r="I52" i="16"/>
  <c r="G52" i="16"/>
  <c r="U51" i="16"/>
  <c r="T51" i="16"/>
  <c r="O51" i="16"/>
  <c r="M51" i="16"/>
  <c r="K51" i="16"/>
  <c r="I51" i="16"/>
  <c r="G51" i="16"/>
  <c r="U50" i="16"/>
  <c r="T50" i="16"/>
  <c r="O50" i="16"/>
  <c r="M50" i="16"/>
  <c r="K50" i="16"/>
  <c r="I50" i="16"/>
  <c r="G50" i="16"/>
  <c r="U49" i="16"/>
  <c r="T49" i="16"/>
  <c r="O49" i="16"/>
  <c r="M49" i="16"/>
  <c r="K49" i="16"/>
  <c r="I49" i="16"/>
  <c r="G49" i="16"/>
  <c r="U48" i="16"/>
  <c r="T48" i="16"/>
  <c r="O48" i="16"/>
  <c r="M48" i="16"/>
  <c r="K48" i="16"/>
  <c r="I48" i="16"/>
  <c r="G48" i="16"/>
  <c r="T47" i="16"/>
  <c r="S47" i="16"/>
  <c r="R47" i="16"/>
  <c r="Q47" i="16"/>
  <c r="P47" i="16"/>
  <c r="U47" i="16" s="1"/>
  <c r="L47" i="16"/>
  <c r="J47" i="16"/>
  <c r="H47" i="16"/>
  <c r="F47" i="16"/>
  <c r="E47" i="16"/>
  <c r="D47" i="16"/>
  <c r="U46" i="16"/>
  <c r="T46" i="16"/>
  <c r="O46" i="16"/>
  <c r="M46" i="16"/>
  <c r="K46" i="16"/>
  <c r="I46" i="16"/>
  <c r="G46" i="16"/>
  <c r="U45" i="16"/>
  <c r="T45" i="16"/>
  <c r="O45" i="16"/>
  <c r="M45" i="16"/>
  <c r="K45" i="16"/>
  <c r="I45" i="16"/>
  <c r="G45" i="16"/>
  <c r="U44" i="16"/>
  <c r="T44" i="16"/>
  <c r="O44" i="16"/>
  <c r="M44" i="16"/>
  <c r="K44" i="16"/>
  <c r="I44" i="16"/>
  <c r="G44" i="16"/>
  <c r="U43" i="16"/>
  <c r="T43" i="16"/>
  <c r="O43" i="16"/>
  <c r="M43" i="16"/>
  <c r="K43" i="16"/>
  <c r="I43" i="16"/>
  <c r="G43" i="16"/>
  <c r="U42" i="16"/>
  <c r="T42" i="16"/>
  <c r="O42" i="16"/>
  <c r="M42" i="16"/>
  <c r="K42" i="16"/>
  <c r="I42" i="16"/>
  <c r="G42" i="16"/>
  <c r="U41" i="16"/>
  <c r="T41" i="16"/>
  <c r="O41" i="16"/>
  <c r="M41" i="16"/>
  <c r="K41" i="16"/>
  <c r="I41" i="16"/>
  <c r="G41" i="16"/>
  <c r="S40" i="16"/>
  <c r="T40" i="16" s="1"/>
  <c r="R40" i="16"/>
  <c r="Q40" i="16"/>
  <c r="P40" i="16"/>
  <c r="O40" i="16"/>
  <c r="L40" i="16"/>
  <c r="J40" i="16"/>
  <c r="I40" i="16"/>
  <c r="H40" i="16"/>
  <c r="F40" i="16"/>
  <c r="G40" i="16" s="1"/>
  <c r="E40" i="16"/>
  <c r="M40" i="16" s="1"/>
  <c r="D40" i="16"/>
  <c r="U39" i="16"/>
  <c r="T39" i="16"/>
  <c r="O39" i="16"/>
  <c r="M39" i="16"/>
  <c r="K39" i="16"/>
  <c r="I39" i="16"/>
  <c r="G39" i="16"/>
  <c r="U38" i="16"/>
  <c r="T38" i="16"/>
  <c r="O38" i="16"/>
  <c r="M38" i="16"/>
  <c r="K38" i="16"/>
  <c r="I38" i="16"/>
  <c r="G38" i="16"/>
  <c r="U37" i="16"/>
  <c r="T37" i="16"/>
  <c r="O37" i="16"/>
  <c r="M37" i="16"/>
  <c r="K37" i="16"/>
  <c r="I37" i="16"/>
  <c r="G37" i="16"/>
  <c r="U36" i="16"/>
  <c r="T36" i="16"/>
  <c r="O36" i="16"/>
  <c r="M36" i="16"/>
  <c r="K36" i="16"/>
  <c r="I36" i="16"/>
  <c r="G36" i="16"/>
  <c r="U35" i="16"/>
  <c r="S35" i="16"/>
  <c r="R35" i="16"/>
  <c r="Q35" i="16"/>
  <c r="T35" i="16" s="1"/>
  <c r="P35" i="16"/>
  <c r="L35" i="16"/>
  <c r="K35" i="16"/>
  <c r="J35" i="16"/>
  <c r="H35" i="16"/>
  <c r="F35" i="16"/>
  <c r="E35" i="16"/>
  <c r="D35" i="16"/>
  <c r="I35" i="16" s="1"/>
  <c r="U34" i="16"/>
  <c r="T34" i="16"/>
  <c r="O34" i="16"/>
  <c r="M34" i="16"/>
  <c r="K34" i="16"/>
  <c r="I34" i="16"/>
  <c r="G34" i="16"/>
  <c r="U33" i="16"/>
  <c r="T33" i="16"/>
  <c r="O33" i="16"/>
  <c r="M33" i="16"/>
  <c r="K33" i="16"/>
  <c r="I33" i="16"/>
  <c r="G33" i="16"/>
  <c r="U32" i="16"/>
  <c r="T32" i="16"/>
  <c r="O32" i="16"/>
  <c r="M32" i="16"/>
  <c r="K32" i="16"/>
  <c r="I32" i="16"/>
  <c r="G32" i="16"/>
  <c r="U31" i="16"/>
  <c r="T31" i="16"/>
  <c r="O31" i="16"/>
  <c r="M31" i="16"/>
  <c r="K31" i="16"/>
  <c r="I31" i="16"/>
  <c r="G31" i="16"/>
  <c r="U30" i="16"/>
  <c r="T30" i="16"/>
  <c r="O30" i="16"/>
  <c r="M30" i="16"/>
  <c r="K30" i="16"/>
  <c r="I30" i="16"/>
  <c r="G30" i="16"/>
  <c r="U29" i="16"/>
  <c r="T29" i="16"/>
  <c r="O29" i="16"/>
  <c r="M29" i="16"/>
  <c r="K29" i="16"/>
  <c r="I29" i="16"/>
  <c r="G29" i="16"/>
  <c r="U28" i="16"/>
  <c r="T28" i="16"/>
  <c r="O28" i="16"/>
  <c r="M28" i="16"/>
  <c r="K28" i="16"/>
  <c r="I28" i="16"/>
  <c r="G28" i="16"/>
  <c r="U27" i="16"/>
  <c r="S27" i="16"/>
  <c r="R27" i="16"/>
  <c r="Q27" i="16"/>
  <c r="T27" i="16" s="1"/>
  <c r="P27" i="16"/>
  <c r="L27" i="16"/>
  <c r="J27" i="16"/>
  <c r="I27" i="16"/>
  <c r="H27" i="16"/>
  <c r="F27" i="16"/>
  <c r="E27" i="16"/>
  <c r="K27" i="16" s="1"/>
  <c r="D27" i="16"/>
  <c r="G27" i="16" s="1"/>
  <c r="U26" i="16"/>
  <c r="T26" i="16"/>
  <c r="O26" i="16"/>
  <c r="M26" i="16"/>
  <c r="K26" i="16"/>
  <c r="I26" i="16"/>
  <c r="G26" i="16"/>
  <c r="U25" i="16"/>
  <c r="T25" i="16"/>
  <c r="O25" i="16"/>
  <c r="M25" i="16"/>
  <c r="K25" i="16"/>
  <c r="I25" i="16"/>
  <c r="G25" i="16"/>
  <c r="U24" i="16"/>
  <c r="T24" i="16"/>
  <c r="O24" i="16"/>
  <c r="M24" i="16"/>
  <c r="K24" i="16"/>
  <c r="I24" i="16"/>
  <c r="G24" i="16"/>
  <c r="U23" i="16"/>
  <c r="T23" i="16"/>
  <c r="O23" i="16"/>
  <c r="M23" i="16"/>
  <c r="K23" i="16"/>
  <c r="I23" i="16"/>
  <c r="G23" i="16"/>
  <c r="U22" i="16"/>
  <c r="T22" i="16"/>
  <c r="O22" i="16"/>
  <c r="M22" i="16"/>
  <c r="K22" i="16"/>
  <c r="I22" i="16"/>
  <c r="G22" i="16"/>
  <c r="U21" i="16"/>
  <c r="T21" i="16"/>
  <c r="O21" i="16"/>
  <c r="M21" i="16"/>
  <c r="K21" i="16"/>
  <c r="I21" i="16"/>
  <c r="G21" i="16"/>
  <c r="U20" i="16"/>
  <c r="T20" i="16"/>
  <c r="O20" i="16"/>
  <c r="M20" i="16"/>
  <c r="K20" i="16"/>
  <c r="I20" i="16"/>
  <c r="G20" i="16"/>
  <c r="S19" i="16"/>
  <c r="R19" i="16"/>
  <c r="Q19" i="16"/>
  <c r="P19" i="16"/>
  <c r="U19" i="16" s="1"/>
  <c r="L19" i="16"/>
  <c r="J19" i="16"/>
  <c r="H19" i="16"/>
  <c r="G19" i="16"/>
  <c r="F19" i="16"/>
  <c r="E19" i="16"/>
  <c r="M19" i="16" s="1"/>
  <c r="D19" i="16"/>
  <c r="I19" i="16" s="1"/>
  <c r="U18" i="16"/>
  <c r="T18" i="16"/>
  <c r="O18" i="16"/>
  <c r="M18" i="16"/>
  <c r="K18" i="16"/>
  <c r="I18" i="16"/>
  <c r="G18" i="16"/>
  <c r="U17" i="16"/>
  <c r="T17" i="16"/>
  <c r="O17" i="16"/>
  <c r="M17" i="16"/>
  <c r="K17" i="16"/>
  <c r="I17" i="16"/>
  <c r="G17" i="16"/>
  <c r="U16" i="16"/>
  <c r="T16" i="16"/>
  <c r="O16" i="16"/>
  <c r="M16" i="16"/>
  <c r="K16" i="16"/>
  <c r="I16" i="16"/>
  <c r="G16" i="16"/>
  <c r="U15" i="16"/>
  <c r="T15" i="16"/>
  <c r="O15" i="16"/>
  <c r="M15" i="16"/>
  <c r="K15" i="16"/>
  <c r="I15" i="16"/>
  <c r="G15" i="16"/>
  <c r="U14" i="16"/>
  <c r="T14" i="16"/>
  <c r="O14" i="16"/>
  <c r="M14" i="16"/>
  <c r="K14" i="16"/>
  <c r="I14" i="16"/>
  <c r="G14" i="16"/>
  <c r="U13" i="16"/>
  <c r="T13" i="16"/>
  <c r="O13" i="16"/>
  <c r="M13" i="16"/>
  <c r="K13" i="16"/>
  <c r="I13" i="16"/>
  <c r="G13" i="16"/>
  <c r="U12" i="16"/>
  <c r="T12" i="16"/>
  <c r="O12" i="16"/>
  <c r="M12" i="16"/>
  <c r="K12" i="16"/>
  <c r="I12" i="16"/>
  <c r="G12" i="16"/>
  <c r="U11" i="16"/>
  <c r="T11" i="16"/>
  <c r="O11" i="16"/>
  <c r="M11" i="16"/>
  <c r="K11" i="16"/>
  <c r="I11" i="16"/>
  <c r="G11" i="16"/>
  <c r="S10" i="16"/>
  <c r="R10" i="16"/>
  <c r="Q10" i="16"/>
  <c r="P10" i="16"/>
  <c r="U10" i="16" s="1"/>
  <c r="L10" i="16"/>
  <c r="K10" i="16"/>
  <c r="J10" i="16"/>
  <c r="H10" i="16"/>
  <c r="I10" i="16" s="1"/>
  <c r="F10" i="16"/>
  <c r="E10" i="16"/>
  <c r="M10" i="16" s="1"/>
  <c r="D10" i="16"/>
  <c r="U9" i="16"/>
  <c r="T9" i="16"/>
  <c r="O9" i="16"/>
  <c r="M9" i="16"/>
  <c r="K9" i="16"/>
  <c r="I9" i="16"/>
  <c r="G9" i="16"/>
  <c r="U8" i="16"/>
  <c r="T8" i="16"/>
  <c r="O8" i="16"/>
  <c r="M8" i="16"/>
  <c r="K8" i="16"/>
  <c r="I8" i="16"/>
  <c r="G8" i="16"/>
  <c r="T339" i="15"/>
  <c r="S339" i="15"/>
  <c r="R339" i="15"/>
  <c r="Q339" i="15"/>
  <c r="P339" i="15"/>
  <c r="L339" i="15"/>
  <c r="K339" i="15"/>
  <c r="J339" i="15"/>
  <c r="H339" i="15"/>
  <c r="F339" i="15"/>
  <c r="E339" i="15"/>
  <c r="D339" i="15"/>
  <c r="O339" i="15" s="1"/>
  <c r="S338" i="15"/>
  <c r="R338" i="15"/>
  <c r="Q338" i="15"/>
  <c r="T338" i="15" s="1"/>
  <c r="P338" i="15"/>
  <c r="L338" i="15"/>
  <c r="J338" i="15"/>
  <c r="H338" i="15"/>
  <c r="F338" i="15"/>
  <c r="U338" i="15" s="1"/>
  <c r="E338" i="15"/>
  <c r="D338" i="15"/>
  <c r="S337" i="15"/>
  <c r="R337" i="15"/>
  <c r="Q337" i="15"/>
  <c r="T337" i="15" s="1"/>
  <c r="P337" i="15"/>
  <c r="L337" i="15"/>
  <c r="J337" i="15"/>
  <c r="H337" i="15"/>
  <c r="F337" i="15"/>
  <c r="U337" i="15" s="1"/>
  <c r="E337" i="15"/>
  <c r="D337" i="15"/>
  <c r="U336" i="15"/>
  <c r="T336" i="15"/>
  <c r="O336" i="15"/>
  <c r="M336" i="15"/>
  <c r="K336" i="15"/>
  <c r="I336" i="15"/>
  <c r="G336" i="15"/>
  <c r="U335" i="15"/>
  <c r="T335" i="15"/>
  <c r="O335" i="15"/>
  <c r="M335" i="15"/>
  <c r="K335" i="15"/>
  <c r="I335" i="15"/>
  <c r="G335" i="15"/>
  <c r="U334" i="15"/>
  <c r="T334" i="15"/>
  <c r="O334" i="15"/>
  <c r="M334" i="15"/>
  <c r="K334" i="15"/>
  <c r="I334" i="15"/>
  <c r="G334" i="15"/>
  <c r="U333" i="15"/>
  <c r="T333" i="15"/>
  <c r="O333" i="15"/>
  <c r="M333" i="15"/>
  <c r="K333" i="15"/>
  <c r="I333" i="15"/>
  <c r="G333" i="15"/>
  <c r="S332" i="15"/>
  <c r="T332" i="15" s="1"/>
  <c r="R332" i="15"/>
  <c r="Q332" i="15"/>
  <c r="P332" i="15"/>
  <c r="U332" i="15" s="1"/>
  <c r="L332" i="15"/>
  <c r="J332" i="15"/>
  <c r="K332" i="15" s="1"/>
  <c r="H332" i="15"/>
  <c r="F332" i="15"/>
  <c r="E332" i="15"/>
  <c r="D332" i="15"/>
  <c r="U331" i="15"/>
  <c r="T331" i="15"/>
  <c r="O331" i="15"/>
  <c r="M331" i="15"/>
  <c r="K331" i="15"/>
  <c r="I331" i="15"/>
  <c r="G331" i="15"/>
  <c r="U330" i="15"/>
  <c r="T330" i="15"/>
  <c r="O330" i="15"/>
  <c r="M330" i="15"/>
  <c r="K330" i="15"/>
  <c r="I330" i="15"/>
  <c r="G330" i="15"/>
  <c r="U329" i="15"/>
  <c r="T329" i="15"/>
  <c r="O329" i="15"/>
  <c r="M329" i="15"/>
  <c r="K329" i="15"/>
  <c r="I329" i="15"/>
  <c r="G329" i="15"/>
  <c r="U328" i="15"/>
  <c r="T328" i="15"/>
  <c r="O328" i="15"/>
  <c r="M328" i="15"/>
  <c r="K328" i="15"/>
  <c r="I328" i="15"/>
  <c r="G328" i="15"/>
  <c r="U327" i="15"/>
  <c r="T327" i="15"/>
  <c r="O327" i="15"/>
  <c r="M327" i="15"/>
  <c r="K327" i="15"/>
  <c r="I327" i="15"/>
  <c r="G327" i="15"/>
  <c r="U326" i="15"/>
  <c r="T326" i="15"/>
  <c r="O326" i="15"/>
  <c r="M326" i="15"/>
  <c r="K326" i="15"/>
  <c r="I326" i="15"/>
  <c r="G326" i="15"/>
  <c r="U325" i="15"/>
  <c r="T325" i="15"/>
  <c r="O325" i="15"/>
  <c r="M325" i="15"/>
  <c r="K325" i="15"/>
  <c r="I325" i="15"/>
  <c r="G325" i="15"/>
  <c r="U324" i="15"/>
  <c r="T324" i="15"/>
  <c r="O324" i="15"/>
  <c r="M324" i="15"/>
  <c r="K324" i="15"/>
  <c r="I324" i="15"/>
  <c r="G324" i="15"/>
  <c r="S323" i="15"/>
  <c r="R323" i="15"/>
  <c r="Q323" i="15"/>
  <c r="T323" i="15" s="1"/>
  <c r="P323" i="15"/>
  <c r="L323" i="15"/>
  <c r="J323" i="15"/>
  <c r="H323" i="15"/>
  <c r="G323" i="15"/>
  <c r="F323" i="15"/>
  <c r="E323" i="15"/>
  <c r="D323" i="15"/>
  <c r="O323" i="15" s="1"/>
  <c r="U322" i="15"/>
  <c r="T322" i="15"/>
  <c r="O322" i="15"/>
  <c r="M322" i="15"/>
  <c r="K322" i="15"/>
  <c r="I322" i="15"/>
  <c r="G322" i="15"/>
  <c r="U321" i="15"/>
  <c r="T321" i="15"/>
  <c r="O321" i="15"/>
  <c r="M321" i="15"/>
  <c r="K321" i="15"/>
  <c r="I321" i="15"/>
  <c r="G321" i="15"/>
  <c r="U320" i="15"/>
  <c r="T320" i="15"/>
  <c r="O320" i="15"/>
  <c r="M320" i="15"/>
  <c r="K320" i="15"/>
  <c r="I320" i="15"/>
  <c r="G320" i="15"/>
  <c r="U319" i="15"/>
  <c r="T319" i="15"/>
  <c r="O319" i="15"/>
  <c r="M319" i="15"/>
  <c r="K319" i="15"/>
  <c r="I319" i="15"/>
  <c r="G319" i="15"/>
  <c r="U318" i="15"/>
  <c r="T318" i="15"/>
  <c r="O318" i="15"/>
  <c r="M318" i="15"/>
  <c r="K318" i="15"/>
  <c r="I318" i="15"/>
  <c r="G318" i="15"/>
  <c r="S317" i="15"/>
  <c r="R317" i="15"/>
  <c r="Q317" i="15"/>
  <c r="T317" i="15" s="1"/>
  <c r="P317" i="15"/>
  <c r="L317" i="15"/>
  <c r="J317" i="15"/>
  <c r="H317" i="15"/>
  <c r="G317" i="15"/>
  <c r="F317" i="15"/>
  <c r="E317" i="15"/>
  <c r="D317" i="15"/>
  <c r="I317" i="15" s="1"/>
  <c r="U316" i="15"/>
  <c r="T316" i="15"/>
  <c r="O316" i="15"/>
  <c r="M316" i="15"/>
  <c r="K316" i="15"/>
  <c r="I316" i="15"/>
  <c r="G316" i="15"/>
  <c r="U315" i="15"/>
  <c r="T315" i="15"/>
  <c r="O315" i="15"/>
  <c r="M315" i="15"/>
  <c r="K315" i="15"/>
  <c r="I315" i="15"/>
  <c r="G315" i="15"/>
  <c r="U314" i="15"/>
  <c r="T314" i="15"/>
  <c r="O314" i="15"/>
  <c r="M314" i="15"/>
  <c r="K314" i="15"/>
  <c r="I314" i="15"/>
  <c r="G314" i="15"/>
  <c r="U313" i="15"/>
  <c r="T313" i="15"/>
  <c r="O313" i="15"/>
  <c r="M313" i="15"/>
  <c r="K313" i="15"/>
  <c r="I313" i="15"/>
  <c r="G313" i="15"/>
  <c r="U312" i="15"/>
  <c r="T312" i="15"/>
  <c r="O312" i="15"/>
  <c r="M312" i="15"/>
  <c r="K312" i="15"/>
  <c r="I312" i="15"/>
  <c r="G312" i="15"/>
  <c r="U311" i="15"/>
  <c r="T311" i="15"/>
  <c r="O311" i="15"/>
  <c r="M311" i="15"/>
  <c r="K311" i="15"/>
  <c r="I311" i="15"/>
  <c r="G311" i="15"/>
  <c r="S310" i="15"/>
  <c r="T310" i="15" s="1"/>
  <c r="R310" i="15"/>
  <c r="Q310" i="15"/>
  <c r="P310" i="15"/>
  <c r="U310" i="15" s="1"/>
  <c r="L310" i="15"/>
  <c r="J310" i="15"/>
  <c r="H310" i="15"/>
  <c r="F310" i="15"/>
  <c r="E310" i="15"/>
  <c r="M310" i="15" s="1"/>
  <c r="D310" i="15"/>
  <c r="O310" i="15" s="1"/>
  <c r="U309" i="15"/>
  <c r="T309" i="15"/>
  <c r="O309" i="15"/>
  <c r="M309" i="15"/>
  <c r="K309" i="15"/>
  <c r="I309" i="15"/>
  <c r="G309" i="15"/>
  <c r="U308" i="15"/>
  <c r="T308" i="15"/>
  <c r="O308" i="15"/>
  <c r="M308" i="15"/>
  <c r="K308" i="15"/>
  <c r="I308" i="15"/>
  <c r="G308" i="15"/>
  <c r="U307" i="15"/>
  <c r="T307" i="15"/>
  <c r="O307" i="15"/>
  <c r="M307" i="15"/>
  <c r="K307" i="15"/>
  <c r="I307" i="15"/>
  <c r="G307" i="15"/>
  <c r="U306" i="15"/>
  <c r="T306" i="15"/>
  <c r="O306" i="15"/>
  <c r="M306" i="15"/>
  <c r="K306" i="15"/>
  <c r="I306" i="15"/>
  <c r="G306" i="15"/>
  <c r="U305" i="15"/>
  <c r="T305" i="15"/>
  <c r="O305" i="15"/>
  <c r="M305" i="15"/>
  <c r="K305" i="15"/>
  <c r="I305" i="15"/>
  <c r="G305" i="15"/>
  <c r="U304" i="15"/>
  <c r="T304" i="15"/>
  <c r="O304" i="15"/>
  <c r="M304" i="15"/>
  <c r="K304" i="15"/>
  <c r="I304" i="15"/>
  <c r="G304" i="15"/>
  <c r="S303" i="15"/>
  <c r="R303" i="15"/>
  <c r="Q303" i="15"/>
  <c r="T303" i="15" s="1"/>
  <c r="P303" i="15"/>
  <c r="U303" i="15" s="1"/>
  <c r="O303" i="15"/>
  <c r="L303" i="15"/>
  <c r="J303" i="15"/>
  <c r="H303" i="15"/>
  <c r="I303" i="15" s="1"/>
  <c r="F303" i="15"/>
  <c r="E303" i="15"/>
  <c r="M303" i="15" s="1"/>
  <c r="D303" i="15"/>
  <c r="U302" i="15"/>
  <c r="T302" i="15"/>
  <c r="O302" i="15"/>
  <c r="M302" i="15"/>
  <c r="K302" i="15"/>
  <c r="I302" i="15"/>
  <c r="G302" i="15"/>
  <c r="S299" i="15"/>
  <c r="R299" i="15"/>
  <c r="Q299" i="15"/>
  <c r="T299" i="15" s="1"/>
  <c r="P299" i="15"/>
  <c r="L299" i="15"/>
  <c r="J299" i="15"/>
  <c r="I299" i="15"/>
  <c r="H299" i="15"/>
  <c r="F299" i="15"/>
  <c r="G299" i="15" s="1"/>
  <c r="E299" i="15"/>
  <c r="M299" i="15" s="1"/>
  <c r="D299" i="15"/>
  <c r="O299" i="15" s="1"/>
  <c r="S298" i="15"/>
  <c r="T298" i="15" s="1"/>
  <c r="R298" i="15"/>
  <c r="Q298" i="15"/>
  <c r="P298" i="15"/>
  <c r="U298" i="15" s="1"/>
  <c r="L298" i="15"/>
  <c r="J298" i="15"/>
  <c r="K298" i="15" s="1"/>
  <c r="H298" i="15"/>
  <c r="F298" i="15"/>
  <c r="E298" i="15"/>
  <c r="D298" i="15"/>
  <c r="U297" i="15"/>
  <c r="T297" i="15"/>
  <c r="O297" i="15"/>
  <c r="M297" i="15"/>
  <c r="K297" i="15"/>
  <c r="I297" i="15"/>
  <c r="G297" i="15"/>
  <c r="U296" i="15"/>
  <c r="T296" i="15"/>
  <c r="O296" i="15"/>
  <c r="M296" i="15"/>
  <c r="K296" i="15"/>
  <c r="I296" i="15"/>
  <c r="G296" i="15"/>
  <c r="U295" i="15"/>
  <c r="T295" i="15"/>
  <c r="O295" i="15"/>
  <c r="M295" i="15"/>
  <c r="K295" i="15"/>
  <c r="I295" i="15"/>
  <c r="G295" i="15"/>
  <c r="U294" i="15"/>
  <c r="T294" i="15"/>
  <c r="O294" i="15"/>
  <c r="M294" i="15"/>
  <c r="K294" i="15"/>
  <c r="I294" i="15"/>
  <c r="G294" i="15"/>
  <c r="U293" i="15"/>
  <c r="T293" i="15"/>
  <c r="O293" i="15"/>
  <c r="M293" i="15"/>
  <c r="K293" i="15"/>
  <c r="I293" i="15"/>
  <c r="G293" i="15"/>
  <c r="S292" i="15"/>
  <c r="R292" i="15"/>
  <c r="Q292" i="15"/>
  <c r="P292" i="15"/>
  <c r="O292" i="15"/>
  <c r="L292" i="15"/>
  <c r="J292" i="15"/>
  <c r="K292" i="15" s="1"/>
  <c r="H292" i="15"/>
  <c r="F292" i="15"/>
  <c r="E292" i="15"/>
  <c r="M292" i="15" s="1"/>
  <c r="D292" i="15"/>
  <c r="U291" i="15"/>
  <c r="T291" i="15"/>
  <c r="O291" i="15"/>
  <c r="M291" i="15"/>
  <c r="K291" i="15"/>
  <c r="I291" i="15"/>
  <c r="G291" i="15"/>
  <c r="U290" i="15"/>
  <c r="T290" i="15"/>
  <c r="O290" i="15"/>
  <c r="M290" i="15"/>
  <c r="K290" i="15"/>
  <c r="I290" i="15"/>
  <c r="G290" i="15"/>
  <c r="U289" i="15"/>
  <c r="T289" i="15"/>
  <c r="O289" i="15"/>
  <c r="M289" i="15"/>
  <c r="K289" i="15"/>
  <c r="I289" i="15"/>
  <c r="G289" i="15"/>
  <c r="U288" i="15"/>
  <c r="T288" i="15"/>
  <c r="O288" i="15"/>
  <c r="M288" i="15"/>
  <c r="K288" i="15"/>
  <c r="I288" i="15"/>
  <c r="G288" i="15"/>
  <c r="U287" i="15"/>
  <c r="T287" i="15"/>
  <c r="O287" i="15"/>
  <c r="M287" i="15"/>
  <c r="K287" i="15"/>
  <c r="I287" i="15"/>
  <c r="G287" i="15"/>
  <c r="U286" i="15"/>
  <c r="T286" i="15"/>
  <c r="O286" i="15"/>
  <c r="M286" i="15"/>
  <c r="K286" i="15"/>
  <c r="I286" i="15"/>
  <c r="G286" i="15"/>
  <c r="S285" i="15"/>
  <c r="R285" i="15"/>
  <c r="Q285" i="15"/>
  <c r="T285" i="15" s="1"/>
  <c r="P285" i="15"/>
  <c r="L285" i="15"/>
  <c r="J285" i="15"/>
  <c r="I285" i="15"/>
  <c r="H285" i="15"/>
  <c r="F285" i="15"/>
  <c r="G285" i="15" s="1"/>
  <c r="E285" i="15"/>
  <c r="M285" i="15" s="1"/>
  <c r="D285" i="15"/>
  <c r="O285" i="15" s="1"/>
  <c r="U284" i="15"/>
  <c r="T284" i="15"/>
  <c r="O284" i="15"/>
  <c r="M284" i="15"/>
  <c r="K284" i="15"/>
  <c r="I284" i="15"/>
  <c r="G284" i="15"/>
  <c r="U283" i="15"/>
  <c r="T283" i="15"/>
  <c r="O283" i="15"/>
  <c r="M283" i="15"/>
  <c r="K283" i="15"/>
  <c r="I283" i="15"/>
  <c r="G283" i="15"/>
  <c r="U282" i="15"/>
  <c r="T282" i="15"/>
  <c r="O282" i="15"/>
  <c r="M282" i="15"/>
  <c r="K282" i="15"/>
  <c r="I282" i="15"/>
  <c r="G282" i="15"/>
  <c r="U281" i="15"/>
  <c r="T281" i="15"/>
  <c r="O281" i="15"/>
  <c r="M281" i="15"/>
  <c r="K281" i="15"/>
  <c r="I281" i="15"/>
  <c r="G281" i="15"/>
  <c r="U280" i="15"/>
  <c r="T280" i="15"/>
  <c r="O280" i="15"/>
  <c r="M280" i="15"/>
  <c r="K280" i="15"/>
  <c r="I280" i="15"/>
  <c r="G280" i="15"/>
  <c r="U279" i="15"/>
  <c r="T279" i="15"/>
  <c r="O279" i="15"/>
  <c r="M279" i="15"/>
  <c r="K279" i="15"/>
  <c r="I279" i="15"/>
  <c r="G279" i="15"/>
  <c r="U278" i="15"/>
  <c r="T278" i="15"/>
  <c r="O278" i="15"/>
  <c r="M278" i="15"/>
  <c r="K278" i="15"/>
  <c r="I278" i="15"/>
  <c r="G278" i="15"/>
  <c r="U277" i="15"/>
  <c r="T277" i="15"/>
  <c r="O277" i="15"/>
  <c r="M277" i="15"/>
  <c r="K277" i="15"/>
  <c r="I277" i="15"/>
  <c r="G277" i="15"/>
  <c r="U276" i="15"/>
  <c r="T276" i="15"/>
  <c r="O276" i="15"/>
  <c r="M276" i="15"/>
  <c r="K276" i="15"/>
  <c r="I276" i="15"/>
  <c r="G276" i="15"/>
  <c r="S275" i="15"/>
  <c r="R275" i="15"/>
  <c r="Q275" i="15"/>
  <c r="T275" i="15" s="1"/>
  <c r="P275" i="15"/>
  <c r="O275" i="15"/>
  <c r="L275" i="15"/>
  <c r="J275" i="15"/>
  <c r="I275" i="15"/>
  <c r="H275" i="15"/>
  <c r="F275" i="15"/>
  <c r="G275" i="15" s="1"/>
  <c r="E275" i="15"/>
  <c r="M275" i="15" s="1"/>
  <c r="D275" i="15"/>
  <c r="U274" i="15"/>
  <c r="T274" i="15"/>
  <c r="O274" i="15"/>
  <c r="M274" i="15"/>
  <c r="K274" i="15"/>
  <c r="I274" i="15"/>
  <c r="G274" i="15"/>
  <c r="U273" i="15"/>
  <c r="T273" i="15"/>
  <c r="O273" i="15"/>
  <c r="M273" i="15"/>
  <c r="K273" i="15"/>
  <c r="I273" i="15"/>
  <c r="G273" i="15"/>
  <c r="U272" i="15"/>
  <c r="T272" i="15"/>
  <c r="O272" i="15"/>
  <c r="M272" i="15"/>
  <c r="K272" i="15"/>
  <c r="I272" i="15"/>
  <c r="G272" i="15"/>
  <c r="U271" i="15"/>
  <c r="T271" i="15"/>
  <c r="O271" i="15"/>
  <c r="M271" i="15"/>
  <c r="K271" i="15"/>
  <c r="I271" i="15"/>
  <c r="G271" i="15"/>
  <c r="U270" i="15"/>
  <c r="T270" i="15"/>
  <c r="O270" i="15"/>
  <c r="M270" i="15"/>
  <c r="K270" i="15"/>
  <c r="I270" i="15"/>
  <c r="G270" i="15"/>
  <c r="U269" i="15"/>
  <c r="T269" i="15"/>
  <c r="O269" i="15"/>
  <c r="M269" i="15"/>
  <c r="K269" i="15"/>
  <c r="I269" i="15"/>
  <c r="G269" i="15"/>
  <c r="U268" i="15"/>
  <c r="T268" i="15"/>
  <c r="O268" i="15"/>
  <c r="M268" i="15"/>
  <c r="K268" i="15"/>
  <c r="I268" i="15"/>
  <c r="G268" i="15"/>
  <c r="S267" i="15"/>
  <c r="R267" i="15"/>
  <c r="Q267" i="15"/>
  <c r="T267" i="15" s="1"/>
  <c r="P267" i="15"/>
  <c r="L267" i="15"/>
  <c r="J267" i="15"/>
  <c r="H267" i="15"/>
  <c r="G267" i="15"/>
  <c r="F267" i="15"/>
  <c r="E267" i="15"/>
  <c r="K267" i="15" s="1"/>
  <c r="D267" i="15"/>
  <c r="I267" i="15" s="1"/>
  <c r="U266" i="15"/>
  <c r="T266" i="15"/>
  <c r="O266" i="15"/>
  <c r="M266" i="15"/>
  <c r="K266" i="15"/>
  <c r="I266" i="15"/>
  <c r="G266" i="15"/>
  <c r="U265" i="15"/>
  <c r="T265" i="15"/>
  <c r="O265" i="15"/>
  <c r="M265" i="15"/>
  <c r="K265" i="15"/>
  <c r="I265" i="15"/>
  <c r="G265" i="15"/>
  <c r="U264" i="15"/>
  <c r="T264" i="15"/>
  <c r="O264" i="15"/>
  <c r="M264" i="15"/>
  <c r="K264" i="15"/>
  <c r="I264" i="15"/>
  <c r="G264" i="15"/>
  <c r="U263" i="15"/>
  <c r="T263" i="15"/>
  <c r="O263" i="15"/>
  <c r="M263" i="15"/>
  <c r="K263" i="15"/>
  <c r="I263" i="15"/>
  <c r="G263" i="15"/>
  <c r="S260" i="15"/>
  <c r="R260" i="15"/>
  <c r="Q260" i="15"/>
  <c r="P260" i="15"/>
  <c r="L260" i="15"/>
  <c r="J260" i="15"/>
  <c r="H260" i="15"/>
  <c r="F260" i="15"/>
  <c r="U260" i="15" s="1"/>
  <c r="E260" i="15"/>
  <c r="M260" i="15" s="1"/>
  <c r="D260" i="15"/>
  <c r="S259" i="15"/>
  <c r="R259" i="15"/>
  <c r="Q259" i="15"/>
  <c r="P259" i="15"/>
  <c r="U259" i="15" s="1"/>
  <c r="L259" i="15"/>
  <c r="J259" i="15"/>
  <c r="H259" i="15"/>
  <c r="F259" i="15"/>
  <c r="E259" i="15"/>
  <c r="D259" i="15"/>
  <c r="U258" i="15"/>
  <c r="T258" i="15"/>
  <c r="O258" i="15"/>
  <c r="M258" i="15"/>
  <c r="K258" i="15"/>
  <c r="I258" i="15"/>
  <c r="G258" i="15"/>
  <c r="U257" i="15"/>
  <c r="T257" i="15"/>
  <c r="O257" i="15"/>
  <c r="M257" i="15"/>
  <c r="K257" i="15"/>
  <c r="I257" i="15"/>
  <c r="G257" i="15"/>
  <c r="U256" i="15"/>
  <c r="T256" i="15"/>
  <c r="O256" i="15"/>
  <c r="M256" i="15"/>
  <c r="K256" i="15"/>
  <c r="I256" i="15"/>
  <c r="G256" i="15"/>
  <c r="U255" i="15"/>
  <c r="T255" i="15"/>
  <c r="O255" i="15"/>
  <c r="M255" i="15"/>
  <c r="K255" i="15"/>
  <c r="I255" i="15"/>
  <c r="G255" i="15"/>
  <c r="S254" i="15"/>
  <c r="T254" i="15" s="1"/>
  <c r="R254" i="15"/>
  <c r="Q254" i="15"/>
  <c r="P254" i="15"/>
  <c r="U254" i="15" s="1"/>
  <c r="O254" i="15"/>
  <c r="L254" i="15"/>
  <c r="J254" i="15"/>
  <c r="K254" i="15" s="1"/>
  <c r="H254" i="15"/>
  <c r="F254" i="15"/>
  <c r="G254" i="15" s="1"/>
  <c r="E254" i="15"/>
  <c r="D254" i="15"/>
  <c r="U253" i="15"/>
  <c r="T253" i="15"/>
  <c r="O253" i="15"/>
  <c r="M253" i="15"/>
  <c r="K253" i="15"/>
  <c r="I253" i="15"/>
  <c r="G253" i="15"/>
  <c r="U252" i="15"/>
  <c r="T252" i="15"/>
  <c r="O252" i="15"/>
  <c r="M252" i="15"/>
  <c r="K252" i="15"/>
  <c r="I252" i="15"/>
  <c r="G252" i="15"/>
  <c r="U251" i="15"/>
  <c r="T251" i="15"/>
  <c r="O251" i="15"/>
  <c r="M251" i="15"/>
  <c r="K251" i="15"/>
  <c r="I251" i="15"/>
  <c r="G251" i="15"/>
  <c r="U250" i="15"/>
  <c r="T250" i="15"/>
  <c r="O250" i="15"/>
  <c r="M250" i="15"/>
  <c r="K250" i="15"/>
  <c r="I250" i="15"/>
  <c r="G250" i="15"/>
  <c r="U249" i="15"/>
  <c r="T249" i="15"/>
  <c r="O249" i="15"/>
  <c r="M249" i="15"/>
  <c r="K249" i="15"/>
  <c r="I249" i="15"/>
  <c r="G249" i="15"/>
  <c r="U248" i="15"/>
  <c r="T248" i="15"/>
  <c r="O248" i="15"/>
  <c r="M248" i="15"/>
  <c r="K248" i="15"/>
  <c r="I248" i="15"/>
  <c r="G248" i="15"/>
  <c r="S247" i="15"/>
  <c r="R247" i="15"/>
  <c r="Q247" i="15"/>
  <c r="P247" i="15"/>
  <c r="O247" i="15"/>
  <c r="L247" i="15"/>
  <c r="J247" i="15"/>
  <c r="H247" i="15"/>
  <c r="F247" i="15"/>
  <c r="G247" i="15" s="1"/>
  <c r="E247" i="15"/>
  <c r="M247" i="15" s="1"/>
  <c r="D247" i="15"/>
  <c r="I247" i="15" s="1"/>
  <c r="U246" i="15"/>
  <c r="T246" i="15"/>
  <c r="O246" i="15"/>
  <c r="M246" i="15"/>
  <c r="K246" i="15"/>
  <c r="I246" i="15"/>
  <c r="G246" i="15"/>
  <c r="U245" i="15"/>
  <c r="T245" i="15"/>
  <c r="O245" i="15"/>
  <c r="M245" i="15"/>
  <c r="K245" i="15"/>
  <c r="I245" i="15"/>
  <c r="G245" i="15"/>
  <c r="U244" i="15"/>
  <c r="T244" i="15"/>
  <c r="O244" i="15"/>
  <c r="M244" i="15"/>
  <c r="K244" i="15"/>
  <c r="I244" i="15"/>
  <c r="G244" i="15"/>
  <c r="U243" i="15"/>
  <c r="T243" i="15"/>
  <c r="O243" i="15"/>
  <c r="M243" i="15"/>
  <c r="K243" i="15"/>
  <c r="I243" i="15"/>
  <c r="G243" i="15"/>
  <c r="U242" i="15"/>
  <c r="T242" i="15"/>
  <c r="O242" i="15"/>
  <c r="M242" i="15"/>
  <c r="K242" i="15"/>
  <c r="I242" i="15"/>
  <c r="G242" i="15"/>
  <c r="U241" i="15"/>
  <c r="T241" i="15"/>
  <c r="O241" i="15"/>
  <c r="M241" i="15"/>
  <c r="K241" i="15"/>
  <c r="I241" i="15"/>
  <c r="G241" i="15"/>
  <c r="S240" i="15"/>
  <c r="R240" i="15"/>
  <c r="Q240" i="15"/>
  <c r="T240" i="15" s="1"/>
  <c r="P240" i="15"/>
  <c r="L240" i="15"/>
  <c r="J240" i="15"/>
  <c r="H240" i="15"/>
  <c r="F240" i="15"/>
  <c r="U240" i="15" s="1"/>
  <c r="E240" i="15"/>
  <c r="D240" i="15"/>
  <c r="I240" i="15" s="1"/>
  <c r="U239" i="15"/>
  <c r="T239" i="15"/>
  <c r="O239" i="15"/>
  <c r="M239" i="15"/>
  <c r="K239" i="15"/>
  <c r="I239" i="15"/>
  <c r="G239" i="15"/>
  <c r="U238" i="15"/>
  <c r="T238" i="15"/>
  <c r="O238" i="15"/>
  <c r="M238" i="15"/>
  <c r="K238" i="15"/>
  <c r="I238" i="15"/>
  <c r="G238" i="15"/>
  <c r="U237" i="15"/>
  <c r="T237" i="15"/>
  <c r="O237" i="15"/>
  <c r="M237" i="15"/>
  <c r="K237" i="15"/>
  <c r="I237" i="15"/>
  <c r="G237" i="15"/>
  <c r="U236" i="15"/>
  <c r="T236" i="15"/>
  <c r="O236" i="15"/>
  <c r="M236" i="15"/>
  <c r="K236" i="15"/>
  <c r="I236" i="15"/>
  <c r="G236" i="15"/>
  <c r="U235" i="15"/>
  <c r="T235" i="15"/>
  <c r="O235" i="15"/>
  <c r="M235" i="15"/>
  <c r="K235" i="15"/>
  <c r="I235" i="15"/>
  <c r="G235" i="15"/>
  <c r="U234" i="15"/>
  <c r="T234" i="15"/>
  <c r="O234" i="15"/>
  <c r="M234" i="15"/>
  <c r="K234" i="15"/>
  <c r="I234" i="15"/>
  <c r="G234" i="15"/>
  <c r="S231" i="15"/>
  <c r="R231" i="15"/>
  <c r="Q231" i="15"/>
  <c r="T231" i="15" s="1"/>
  <c r="P231" i="15"/>
  <c r="U231" i="15" s="1"/>
  <c r="L231" i="15"/>
  <c r="J231" i="15"/>
  <c r="H231" i="15"/>
  <c r="G231" i="15"/>
  <c r="F231" i="15"/>
  <c r="E231" i="15"/>
  <c r="D231" i="15"/>
  <c r="O231" i="15" s="1"/>
  <c r="S230" i="15"/>
  <c r="R230" i="15"/>
  <c r="Q230" i="15"/>
  <c r="P230" i="15"/>
  <c r="L230" i="15"/>
  <c r="J230" i="15"/>
  <c r="H230" i="15"/>
  <c r="F230" i="15"/>
  <c r="U230" i="15" s="1"/>
  <c r="E230" i="15"/>
  <c r="M230" i="15" s="1"/>
  <c r="D230" i="15"/>
  <c r="U229" i="15"/>
  <c r="T229" i="15"/>
  <c r="O229" i="15"/>
  <c r="M229" i="15"/>
  <c r="K229" i="15"/>
  <c r="I229" i="15"/>
  <c r="G229" i="15"/>
  <c r="U228" i="15"/>
  <c r="T228" i="15"/>
  <c r="O228" i="15"/>
  <c r="M228" i="15"/>
  <c r="K228" i="15"/>
  <c r="I228" i="15"/>
  <c r="G228" i="15"/>
  <c r="U227" i="15"/>
  <c r="T227" i="15"/>
  <c r="O227" i="15"/>
  <c r="M227" i="15"/>
  <c r="K227" i="15"/>
  <c r="I227" i="15"/>
  <c r="G227" i="15"/>
  <c r="U226" i="15"/>
  <c r="T226" i="15"/>
  <c r="O226" i="15"/>
  <c r="M226" i="15"/>
  <c r="K226" i="15"/>
  <c r="I226" i="15"/>
  <c r="G226" i="15"/>
  <c r="U225" i="15"/>
  <c r="T225" i="15"/>
  <c r="O225" i="15"/>
  <c r="M225" i="15"/>
  <c r="K225" i="15"/>
  <c r="I225" i="15"/>
  <c r="G225" i="15"/>
  <c r="S224" i="15"/>
  <c r="R224" i="15"/>
  <c r="Q224" i="15"/>
  <c r="T224" i="15" s="1"/>
  <c r="P224" i="15"/>
  <c r="L224" i="15"/>
  <c r="J224" i="15"/>
  <c r="H224" i="15"/>
  <c r="F224" i="15"/>
  <c r="U224" i="15" s="1"/>
  <c r="E224" i="15"/>
  <c r="D224" i="15"/>
  <c r="I224" i="15" s="1"/>
  <c r="U223" i="15"/>
  <c r="T223" i="15"/>
  <c r="O223" i="15"/>
  <c r="M223" i="15"/>
  <c r="K223" i="15"/>
  <c r="I223" i="15"/>
  <c r="G223" i="15"/>
  <c r="U222" i="15"/>
  <c r="T222" i="15"/>
  <c r="O222" i="15"/>
  <c r="M222" i="15"/>
  <c r="K222" i="15"/>
  <c r="I222" i="15"/>
  <c r="G222" i="15"/>
  <c r="U221" i="15"/>
  <c r="T221" i="15"/>
  <c r="O221" i="15"/>
  <c r="M221" i="15"/>
  <c r="K221" i="15"/>
  <c r="I221" i="15"/>
  <c r="G221" i="15"/>
  <c r="U220" i="15"/>
  <c r="T220" i="15"/>
  <c r="O220" i="15"/>
  <c r="M220" i="15"/>
  <c r="K220" i="15"/>
  <c r="I220" i="15"/>
  <c r="G220" i="15"/>
  <c r="U219" i="15"/>
  <c r="T219" i="15"/>
  <c r="O219" i="15"/>
  <c r="M219" i="15"/>
  <c r="K219" i="15"/>
  <c r="I219" i="15"/>
  <c r="G219" i="15"/>
  <c r="U218" i="15"/>
  <c r="T218" i="15"/>
  <c r="O218" i="15"/>
  <c r="M218" i="15"/>
  <c r="K218" i="15"/>
  <c r="I218" i="15"/>
  <c r="G218" i="15"/>
  <c r="U217" i="15"/>
  <c r="T217" i="15"/>
  <c r="O217" i="15"/>
  <c r="M217" i="15"/>
  <c r="K217" i="15"/>
  <c r="I217" i="15"/>
  <c r="G217" i="15"/>
  <c r="S216" i="15"/>
  <c r="R216" i="15"/>
  <c r="Q216" i="15"/>
  <c r="P216" i="15"/>
  <c r="O216" i="15"/>
  <c r="L216" i="15"/>
  <c r="J216" i="15"/>
  <c r="K216" i="15" s="1"/>
  <c r="H216" i="15"/>
  <c r="F216" i="15"/>
  <c r="E216" i="15"/>
  <c r="M216" i="15" s="1"/>
  <c r="D216" i="15"/>
  <c r="U215" i="15"/>
  <c r="T215" i="15"/>
  <c r="O215" i="15"/>
  <c r="M215" i="15"/>
  <c r="K215" i="15"/>
  <c r="I215" i="15"/>
  <c r="G215" i="15"/>
  <c r="U214" i="15"/>
  <c r="T214" i="15"/>
  <c r="O214" i="15"/>
  <c r="M214" i="15"/>
  <c r="K214" i="15"/>
  <c r="I214" i="15"/>
  <c r="G214" i="15"/>
  <c r="U213" i="15"/>
  <c r="T213" i="15"/>
  <c r="O213" i="15"/>
  <c r="M213" i="15"/>
  <c r="K213" i="15"/>
  <c r="I213" i="15"/>
  <c r="G213" i="15"/>
  <c r="U212" i="15"/>
  <c r="T212" i="15"/>
  <c r="O212" i="15"/>
  <c r="M212" i="15"/>
  <c r="K212" i="15"/>
  <c r="I212" i="15"/>
  <c r="G212" i="15"/>
  <c r="U211" i="15"/>
  <c r="T211" i="15"/>
  <c r="O211" i="15"/>
  <c r="M211" i="15"/>
  <c r="K211" i="15"/>
  <c r="I211" i="15"/>
  <c r="G211" i="15"/>
  <c r="U210" i="15"/>
  <c r="T210" i="15"/>
  <c r="O210" i="15"/>
  <c r="M210" i="15"/>
  <c r="K210" i="15"/>
  <c r="I210" i="15"/>
  <c r="G210" i="15"/>
  <c r="U209" i="15"/>
  <c r="T209" i="15"/>
  <c r="O209" i="15"/>
  <c r="M209" i="15"/>
  <c r="K209" i="15"/>
  <c r="I209" i="15"/>
  <c r="G209" i="15"/>
  <c r="U208" i="15"/>
  <c r="T208" i="15"/>
  <c r="O208" i="15"/>
  <c r="M208" i="15"/>
  <c r="K208" i="15"/>
  <c r="I208" i="15"/>
  <c r="G208" i="15"/>
  <c r="S205" i="15"/>
  <c r="R205" i="15"/>
  <c r="Q205" i="15"/>
  <c r="T205" i="15" s="1"/>
  <c r="P205" i="15"/>
  <c r="U205" i="15" s="1"/>
  <c r="L205" i="15"/>
  <c r="J205" i="15"/>
  <c r="H205" i="15"/>
  <c r="G205" i="15"/>
  <c r="F205" i="15"/>
  <c r="E205" i="15"/>
  <c r="M205" i="15" s="1"/>
  <c r="D205" i="15"/>
  <c r="O205" i="15" s="1"/>
  <c r="S204" i="15"/>
  <c r="R204" i="15"/>
  <c r="Q204" i="15"/>
  <c r="P204" i="15"/>
  <c r="U204" i="15" s="1"/>
  <c r="L204" i="15"/>
  <c r="J204" i="15"/>
  <c r="H204" i="15"/>
  <c r="F204" i="15"/>
  <c r="E204" i="15"/>
  <c r="D204" i="15"/>
  <c r="G204" i="15" s="1"/>
  <c r="U203" i="15"/>
  <c r="T203" i="15"/>
  <c r="O203" i="15"/>
  <c r="M203" i="15"/>
  <c r="K203" i="15"/>
  <c r="I203" i="15"/>
  <c r="G203" i="15"/>
  <c r="U202" i="15"/>
  <c r="T202" i="15"/>
  <c r="O202" i="15"/>
  <c r="M202" i="15"/>
  <c r="K202" i="15"/>
  <c r="I202" i="15"/>
  <c r="G202" i="15"/>
  <c r="U201" i="15"/>
  <c r="T201" i="15"/>
  <c r="O201" i="15"/>
  <c r="M201" i="15"/>
  <c r="K201" i="15"/>
  <c r="I201" i="15"/>
  <c r="G201" i="15"/>
  <c r="U200" i="15"/>
  <c r="T200" i="15"/>
  <c r="O200" i="15"/>
  <c r="M200" i="15"/>
  <c r="K200" i="15"/>
  <c r="I200" i="15"/>
  <c r="G200" i="15"/>
  <c r="U199" i="15"/>
  <c r="T199" i="15"/>
  <c r="O199" i="15"/>
  <c r="M199" i="15"/>
  <c r="K199" i="15"/>
  <c r="I199" i="15"/>
  <c r="G199" i="15"/>
  <c r="S198" i="15"/>
  <c r="R198" i="15"/>
  <c r="Q198" i="15"/>
  <c r="P198" i="15"/>
  <c r="L198" i="15"/>
  <c r="J198" i="15"/>
  <c r="H198" i="15"/>
  <c r="F198" i="15"/>
  <c r="U198" i="15" s="1"/>
  <c r="E198" i="15"/>
  <c r="D198" i="15"/>
  <c r="I198" i="15" s="1"/>
  <c r="U197" i="15"/>
  <c r="T197" i="15"/>
  <c r="O197" i="15"/>
  <c r="M197" i="15"/>
  <c r="K197" i="15"/>
  <c r="I197" i="15"/>
  <c r="G197" i="15"/>
  <c r="U196" i="15"/>
  <c r="T196" i="15"/>
  <c r="O196" i="15"/>
  <c r="M196" i="15"/>
  <c r="K196" i="15"/>
  <c r="I196" i="15"/>
  <c r="G196" i="15"/>
  <c r="U195" i="15"/>
  <c r="T195" i="15"/>
  <c r="O195" i="15"/>
  <c r="M195" i="15"/>
  <c r="K195" i="15"/>
  <c r="I195" i="15"/>
  <c r="G195" i="15"/>
  <c r="U194" i="15"/>
  <c r="T194" i="15"/>
  <c r="O194" i="15"/>
  <c r="M194" i="15"/>
  <c r="K194" i="15"/>
  <c r="I194" i="15"/>
  <c r="G194" i="15"/>
  <c r="U193" i="15"/>
  <c r="T193" i="15"/>
  <c r="O193" i="15"/>
  <c r="M193" i="15"/>
  <c r="K193" i="15"/>
  <c r="I193" i="15"/>
  <c r="G193" i="15"/>
  <c r="U192" i="15"/>
  <c r="T192" i="15"/>
  <c r="O192" i="15"/>
  <c r="M192" i="15"/>
  <c r="K192" i="15"/>
  <c r="I192" i="15"/>
  <c r="G192" i="15"/>
  <c r="S191" i="15"/>
  <c r="R191" i="15"/>
  <c r="Q191" i="15"/>
  <c r="T191" i="15" s="1"/>
  <c r="P191" i="15"/>
  <c r="U191" i="15" s="1"/>
  <c r="L191" i="15"/>
  <c r="J191" i="15"/>
  <c r="H191" i="15"/>
  <c r="G191" i="15"/>
  <c r="F191" i="15"/>
  <c r="E191" i="15"/>
  <c r="M191" i="15" s="1"/>
  <c r="D191" i="15"/>
  <c r="O191" i="15" s="1"/>
  <c r="U190" i="15"/>
  <c r="T190" i="15"/>
  <c r="O190" i="15"/>
  <c r="M190" i="15"/>
  <c r="K190" i="15"/>
  <c r="I190" i="15"/>
  <c r="G190" i="15"/>
  <c r="U189" i="15"/>
  <c r="T189" i="15"/>
  <c r="O189" i="15"/>
  <c r="M189" i="15"/>
  <c r="K189" i="15"/>
  <c r="I189" i="15"/>
  <c r="G189" i="15"/>
  <c r="U188" i="15"/>
  <c r="T188" i="15"/>
  <c r="O188" i="15"/>
  <c r="M188" i="15"/>
  <c r="K188" i="15"/>
  <c r="I188" i="15"/>
  <c r="G188" i="15"/>
  <c r="U187" i="15"/>
  <c r="T187" i="15"/>
  <c r="O187" i="15"/>
  <c r="M187" i="15"/>
  <c r="K187" i="15"/>
  <c r="I187" i="15"/>
  <c r="G187" i="15"/>
  <c r="U186" i="15"/>
  <c r="T186" i="15"/>
  <c r="O186" i="15"/>
  <c r="M186" i="15"/>
  <c r="K186" i="15"/>
  <c r="I186" i="15"/>
  <c r="G186" i="15"/>
  <c r="S185" i="15"/>
  <c r="R185" i="15"/>
  <c r="Q185" i="15"/>
  <c r="P185" i="15"/>
  <c r="U185" i="15" s="1"/>
  <c r="L185" i="15"/>
  <c r="J185" i="15"/>
  <c r="H185" i="15"/>
  <c r="G185" i="15"/>
  <c r="F185" i="15"/>
  <c r="E185" i="15"/>
  <c r="M185" i="15" s="1"/>
  <c r="D185" i="15"/>
  <c r="I185" i="15" s="1"/>
  <c r="U184" i="15"/>
  <c r="T184" i="15"/>
  <c r="O184" i="15"/>
  <c r="M184" i="15"/>
  <c r="K184" i="15"/>
  <c r="I184" i="15"/>
  <c r="G184" i="15"/>
  <c r="U183" i="15"/>
  <c r="T183" i="15"/>
  <c r="O183" i="15"/>
  <c r="M183" i="15"/>
  <c r="K183" i="15"/>
  <c r="I183" i="15"/>
  <c r="G183" i="15"/>
  <c r="U182" i="15"/>
  <c r="T182" i="15"/>
  <c r="O182" i="15"/>
  <c r="M182" i="15"/>
  <c r="K182" i="15"/>
  <c r="I182" i="15"/>
  <c r="G182" i="15"/>
  <c r="U181" i="15"/>
  <c r="T181" i="15"/>
  <c r="O181" i="15"/>
  <c r="M181" i="15"/>
  <c r="K181" i="15"/>
  <c r="I181" i="15"/>
  <c r="G181" i="15"/>
  <c r="U180" i="15"/>
  <c r="T180" i="15"/>
  <c r="O180" i="15"/>
  <c r="M180" i="15"/>
  <c r="K180" i="15"/>
  <c r="I180" i="15"/>
  <c r="G180" i="15"/>
  <c r="S179" i="15"/>
  <c r="R179" i="15"/>
  <c r="Q179" i="15"/>
  <c r="T179" i="15" s="1"/>
  <c r="P179" i="15"/>
  <c r="U179" i="15" s="1"/>
  <c r="L179" i="15"/>
  <c r="J179" i="15"/>
  <c r="H179" i="15"/>
  <c r="G179" i="15"/>
  <c r="F179" i="15"/>
  <c r="E179" i="15"/>
  <c r="M179" i="15" s="1"/>
  <c r="D179" i="15"/>
  <c r="O179" i="15" s="1"/>
  <c r="U178" i="15"/>
  <c r="T178" i="15"/>
  <c r="O178" i="15"/>
  <c r="M178" i="15"/>
  <c r="K178" i="15"/>
  <c r="I178" i="15"/>
  <c r="G178" i="15"/>
  <c r="U177" i="15"/>
  <c r="T177" i="15"/>
  <c r="O177" i="15"/>
  <c r="M177" i="15"/>
  <c r="K177" i="15"/>
  <c r="I177" i="15"/>
  <c r="G177" i="15"/>
  <c r="U176" i="15"/>
  <c r="T176" i="15"/>
  <c r="O176" i="15"/>
  <c r="M176" i="15"/>
  <c r="K176" i="15"/>
  <c r="I176" i="15"/>
  <c r="G176" i="15"/>
  <c r="U175" i="15"/>
  <c r="T175" i="15"/>
  <c r="O175" i="15"/>
  <c r="M175" i="15"/>
  <c r="K175" i="15"/>
  <c r="I175" i="15"/>
  <c r="G175" i="15"/>
  <c r="U174" i="15"/>
  <c r="T174" i="15"/>
  <c r="O174" i="15"/>
  <c r="M174" i="15"/>
  <c r="K174" i="15"/>
  <c r="I174" i="15"/>
  <c r="G174" i="15"/>
  <c r="U173" i="15"/>
  <c r="T173" i="15"/>
  <c r="O173" i="15"/>
  <c r="M173" i="15"/>
  <c r="K173" i="15"/>
  <c r="I173" i="15"/>
  <c r="G173" i="15"/>
  <c r="S170" i="15"/>
  <c r="R170" i="15"/>
  <c r="Q170" i="15"/>
  <c r="P170" i="15"/>
  <c r="U170" i="15" s="1"/>
  <c r="L170" i="15"/>
  <c r="J170" i="15"/>
  <c r="K170" i="15" s="1"/>
  <c r="H170" i="15"/>
  <c r="F170" i="15"/>
  <c r="E170" i="15"/>
  <c r="D170" i="15"/>
  <c r="O170" i="15" s="1"/>
  <c r="T169" i="15"/>
  <c r="S169" i="15"/>
  <c r="R169" i="15"/>
  <c r="Q169" i="15"/>
  <c r="P169" i="15"/>
  <c r="L169" i="15"/>
  <c r="J169" i="15"/>
  <c r="H169" i="15"/>
  <c r="G169" i="15"/>
  <c r="F169" i="15"/>
  <c r="E169" i="15"/>
  <c r="K169" i="15" s="1"/>
  <c r="D169" i="15"/>
  <c r="U168" i="15"/>
  <c r="T168" i="15"/>
  <c r="O168" i="15"/>
  <c r="M168" i="15"/>
  <c r="K168" i="15"/>
  <c r="I168" i="15"/>
  <c r="G168" i="15"/>
  <c r="U167" i="15"/>
  <c r="T167" i="15"/>
  <c r="O167" i="15"/>
  <c r="M167" i="15"/>
  <c r="K167" i="15"/>
  <c r="I167" i="15"/>
  <c r="G167" i="15"/>
  <c r="U166" i="15"/>
  <c r="T166" i="15"/>
  <c r="O166" i="15"/>
  <c r="M166" i="15"/>
  <c r="K166" i="15"/>
  <c r="I166" i="15"/>
  <c r="G166" i="15"/>
  <c r="U165" i="15"/>
  <c r="T165" i="15"/>
  <c r="O165" i="15"/>
  <c r="M165" i="15"/>
  <c r="K165" i="15"/>
  <c r="I165" i="15"/>
  <c r="G165" i="15"/>
  <c r="U164" i="15"/>
  <c r="T164" i="15"/>
  <c r="O164" i="15"/>
  <c r="M164" i="15"/>
  <c r="K164" i="15"/>
  <c r="I164" i="15"/>
  <c r="G164" i="15"/>
  <c r="T163" i="15"/>
  <c r="S163" i="15"/>
  <c r="R163" i="15"/>
  <c r="Q163" i="15"/>
  <c r="P163" i="15"/>
  <c r="L163" i="15"/>
  <c r="J163" i="15"/>
  <c r="H163" i="15"/>
  <c r="G163" i="15"/>
  <c r="F163" i="15"/>
  <c r="E163" i="15"/>
  <c r="D163" i="15"/>
  <c r="O163" i="15" s="1"/>
  <c r="U162" i="15"/>
  <c r="T162" i="15"/>
  <c r="O162" i="15"/>
  <c r="M162" i="15"/>
  <c r="K162" i="15"/>
  <c r="I162" i="15"/>
  <c r="G162" i="15"/>
  <c r="U161" i="15"/>
  <c r="T161" i="15"/>
  <c r="O161" i="15"/>
  <c r="M161" i="15"/>
  <c r="K161" i="15"/>
  <c r="I161" i="15"/>
  <c r="G161" i="15"/>
  <c r="U160" i="15"/>
  <c r="T160" i="15"/>
  <c r="O160" i="15"/>
  <c r="M160" i="15"/>
  <c r="K160" i="15"/>
  <c r="I160" i="15"/>
  <c r="G160" i="15"/>
  <c r="U159" i="15"/>
  <c r="T159" i="15"/>
  <c r="O159" i="15"/>
  <c r="M159" i="15"/>
  <c r="K159" i="15"/>
  <c r="I159" i="15"/>
  <c r="G159" i="15"/>
  <c r="U158" i="15"/>
  <c r="T158" i="15"/>
  <c r="O158" i="15"/>
  <c r="M158" i="15"/>
  <c r="K158" i="15"/>
  <c r="I158" i="15"/>
  <c r="G158" i="15"/>
  <c r="T157" i="15"/>
  <c r="S157" i="15"/>
  <c r="R157" i="15"/>
  <c r="Q157" i="15"/>
  <c r="P157" i="15"/>
  <c r="L157" i="15"/>
  <c r="J157" i="15"/>
  <c r="H157" i="15"/>
  <c r="G157" i="15"/>
  <c r="F157" i="15"/>
  <c r="E157" i="15"/>
  <c r="K157" i="15" s="1"/>
  <c r="D157" i="15"/>
  <c r="U156" i="15"/>
  <c r="T156" i="15"/>
  <c r="O156" i="15"/>
  <c r="M156" i="15"/>
  <c r="K156" i="15"/>
  <c r="I156" i="15"/>
  <c r="G156" i="15"/>
  <c r="U155" i="15"/>
  <c r="T155" i="15"/>
  <c r="O155" i="15"/>
  <c r="M155" i="15"/>
  <c r="K155" i="15"/>
  <c r="I155" i="15"/>
  <c r="G155" i="15"/>
  <c r="U154" i="15"/>
  <c r="T154" i="15"/>
  <c r="O154" i="15"/>
  <c r="M154" i="15"/>
  <c r="K154" i="15"/>
  <c r="I154" i="15"/>
  <c r="G154" i="15"/>
  <c r="U153" i="15"/>
  <c r="T153" i="15"/>
  <c r="O153" i="15"/>
  <c r="M153" i="15"/>
  <c r="K153" i="15"/>
  <c r="I153" i="15"/>
  <c r="G153" i="15"/>
  <c r="U152" i="15"/>
  <c r="T152" i="15"/>
  <c r="O152" i="15"/>
  <c r="M152" i="15"/>
  <c r="K152" i="15"/>
  <c r="I152" i="15"/>
  <c r="G152" i="15"/>
  <c r="U151" i="15"/>
  <c r="T151" i="15"/>
  <c r="O151" i="15"/>
  <c r="M151" i="15"/>
  <c r="K151" i="15"/>
  <c r="I151" i="15"/>
  <c r="G151" i="15"/>
  <c r="S150" i="15"/>
  <c r="T150" i="15" s="1"/>
  <c r="R150" i="15"/>
  <c r="Q150" i="15"/>
  <c r="P150" i="15"/>
  <c r="L150" i="15"/>
  <c r="J150" i="15"/>
  <c r="H150" i="15"/>
  <c r="F150" i="15"/>
  <c r="G150" i="15" s="1"/>
  <c r="E150" i="15"/>
  <c r="M150" i="15" s="1"/>
  <c r="D150" i="15"/>
  <c r="I150" i="15" s="1"/>
  <c r="U149" i="15"/>
  <c r="T149" i="15"/>
  <c r="O149" i="15"/>
  <c r="M149" i="15"/>
  <c r="K149" i="15"/>
  <c r="I149" i="15"/>
  <c r="G149" i="15"/>
  <c r="U148" i="15"/>
  <c r="T148" i="15"/>
  <c r="O148" i="15"/>
  <c r="M148" i="15"/>
  <c r="K148" i="15"/>
  <c r="I148" i="15"/>
  <c r="G148" i="15"/>
  <c r="U147" i="15"/>
  <c r="T147" i="15"/>
  <c r="O147" i="15"/>
  <c r="M147" i="15"/>
  <c r="K147" i="15"/>
  <c r="I147" i="15"/>
  <c r="G147" i="15"/>
  <c r="U146" i="15"/>
  <c r="T146" i="15"/>
  <c r="O146" i="15"/>
  <c r="M146" i="15"/>
  <c r="K146" i="15"/>
  <c r="I146" i="15"/>
  <c r="G146" i="15"/>
  <c r="U145" i="15"/>
  <c r="T145" i="15"/>
  <c r="O145" i="15"/>
  <c r="M145" i="15"/>
  <c r="K145" i="15"/>
  <c r="I145" i="15"/>
  <c r="G145" i="15"/>
  <c r="S144" i="15"/>
  <c r="R144" i="15"/>
  <c r="Q144" i="15"/>
  <c r="P144" i="15"/>
  <c r="U144" i="15" s="1"/>
  <c r="L144" i="15"/>
  <c r="J144" i="15"/>
  <c r="K144" i="15" s="1"/>
  <c r="H144" i="15"/>
  <c r="F144" i="15"/>
  <c r="E144" i="15"/>
  <c r="D144" i="15"/>
  <c r="O144" i="15" s="1"/>
  <c r="U143" i="15"/>
  <c r="T143" i="15"/>
  <c r="O143" i="15"/>
  <c r="M143" i="15"/>
  <c r="K143" i="15"/>
  <c r="I143" i="15"/>
  <c r="G143" i="15"/>
  <c r="U142" i="15"/>
  <c r="T142" i="15"/>
  <c r="O142" i="15"/>
  <c r="M142" i="15"/>
  <c r="K142" i="15"/>
  <c r="I142" i="15"/>
  <c r="G142" i="15"/>
  <c r="U141" i="15"/>
  <c r="T141" i="15"/>
  <c r="O141" i="15"/>
  <c r="M141" i="15"/>
  <c r="K141" i="15"/>
  <c r="I141" i="15"/>
  <c r="G141" i="15"/>
  <c r="U140" i="15"/>
  <c r="T140" i="15"/>
  <c r="O140" i="15"/>
  <c r="M140" i="15"/>
  <c r="K140" i="15"/>
  <c r="I140" i="15"/>
  <c r="G140" i="15"/>
  <c r="U139" i="15"/>
  <c r="T139" i="15"/>
  <c r="O139" i="15"/>
  <c r="M139" i="15"/>
  <c r="K139" i="15"/>
  <c r="I139" i="15"/>
  <c r="G139" i="15"/>
  <c r="U138" i="15"/>
  <c r="T138" i="15"/>
  <c r="O138" i="15"/>
  <c r="M138" i="15"/>
  <c r="K138" i="15"/>
  <c r="I138" i="15"/>
  <c r="G138" i="15"/>
  <c r="S137" i="15"/>
  <c r="T137" i="15" s="1"/>
  <c r="R137" i="15"/>
  <c r="Q137" i="15"/>
  <c r="P137" i="15"/>
  <c r="L137" i="15"/>
  <c r="J137" i="15"/>
  <c r="I137" i="15"/>
  <c r="H137" i="15"/>
  <c r="F137" i="15"/>
  <c r="E137" i="15"/>
  <c r="D137" i="15"/>
  <c r="G137" i="15" s="1"/>
  <c r="U136" i="15"/>
  <c r="T136" i="15"/>
  <c r="O136" i="15"/>
  <c r="M136" i="15"/>
  <c r="K136" i="15"/>
  <c r="I136" i="15"/>
  <c r="G136" i="15"/>
  <c r="U135" i="15"/>
  <c r="T135" i="15"/>
  <c r="O135" i="15"/>
  <c r="M135" i="15"/>
  <c r="K135" i="15"/>
  <c r="I135" i="15"/>
  <c r="G135" i="15"/>
  <c r="U134" i="15"/>
  <c r="T134" i="15"/>
  <c r="O134" i="15"/>
  <c r="M134" i="15"/>
  <c r="K134" i="15"/>
  <c r="I134" i="15"/>
  <c r="G134" i="15"/>
  <c r="U133" i="15"/>
  <c r="T133" i="15"/>
  <c r="O133" i="15"/>
  <c r="M133" i="15"/>
  <c r="K133" i="15"/>
  <c r="I133" i="15"/>
  <c r="G133" i="15"/>
  <c r="S132" i="15"/>
  <c r="T132" i="15" s="1"/>
  <c r="R132" i="15"/>
  <c r="Q132" i="15"/>
  <c r="P132" i="15"/>
  <c r="L132" i="15"/>
  <c r="J132" i="15"/>
  <c r="K132" i="15" s="1"/>
  <c r="H132" i="15"/>
  <c r="I132" i="15" s="1"/>
  <c r="F132" i="15"/>
  <c r="G132" i="15" s="1"/>
  <c r="E132" i="15"/>
  <c r="D132" i="15"/>
  <c r="O132" i="15" s="1"/>
  <c r="U131" i="15"/>
  <c r="T131" i="15"/>
  <c r="O131" i="15"/>
  <c r="M131" i="15"/>
  <c r="K131" i="15"/>
  <c r="I131" i="15"/>
  <c r="G131" i="15"/>
  <c r="U130" i="15"/>
  <c r="T130" i="15"/>
  <c r="O130" i="15"/>
  <c r="M130" i="15"/>
  <c r="K130" i="15"/>
  <c r="I130" i="15"/>
  <c r="G130" i="15"/>
  <c r="U129" i="15"/>
  <c r="T129" i="15"/>
  <c r="O129" i="15"/>
  <c r="M129" i="15"/>
  <c r="K129" i="15"/>
  <c r="I129" i="15"/>
  <c r="G129" i="15"/>
  <c r="U128" i="15"/>
  <c r="T128" i="15"/>
  <c r="O128" i="15"/>
  <c r="M128" i="15"/>
  <c r="K128" i="15"/>
  <c r="I128" i="15"/>
  <c r="G128" i="15"/>
  <c r="U127" i="15"/>
  <c r="T127" i="15"/>
  <c r="O127" i="15"/>
  <c r="M127" i="15"/>
  <c r="K127" i="15"/>
  <c r="I127" i="15"/>
  <c r="G127" i="15"/>
  <c r="S126" i="15"/>
  <c r="T126" i="15" s="1"/>
  <c r="R126" i="15"/>
  <c r="Q126" i="15"/>
  <c r="P126" i="15"/>
  <c r="L126" i="15"/>
  <c r="J126" i="15"/>
  <c r="H126" i="15"/>
  <c r="F126" i="15"/>
  <c r="G126" i="15" s="1"/>
  <c r="E126" i="15"/>
  <c r="M126" i="15" s="1"/>
  <c r="D126" i="15"/>
  <c r="O126" i="15" s="1"/>
  <c r="U125" i="15"/>
  <c r="T125" i="15"/>
  <c r="O125" i="15"/>
  <c r="M125" i="15"/>
  <c r="K125" i="15"/>
  <c r="I125" i="15"/>
  <c r="G125" i="15"/>
  <c r="U124" i="15"/>
  <c r="T124" i="15"/>
  <c r="O124" i="15"/>
  <c r="M124" i="15"/>
  <c r="K124" i="15"/>
  <c r="I124" i="15"/>
  <c r="G124" i="15"/>
  <c r="U123" i="15"/>
  <c r="T123" i="15"/>
  <c r="O123" i="15"/>
  <c r="M123" i="15"/>
  <c r="K123" i="15"/>
  <c r="I123" i="15"/>
  <c r="G123" i="15"/>
  <c r="U122" i="15"/>
  <c r="T122" i="15"/>
  <c r="O122" i="15"/>
  <c r="M122" i="15"/>
  <c r="K122" i="15"/>
  <c r="I122" i="15"/>
  <c r="G122" i="15"/>
  <c r="T121" i="15"/>
  <c r="S121" i="15"/>
  <c r="R121" i="15"/>
  <c r="Q121" i="15"/>
  <c r="P121" i="15"/>
  <c r="L121" i="15"/>
  <c r="J121" i="15"/>
  <c r="H121" i="15"/>
  <c r="G121" i="15"/>
  <c r="F121" i="15"/>
  <c r="E121" i="15"/>
  <c r="M121" i="15" s="1"/>
  <c r="D121" i="15"/>
  <c r="U120" i="15"/>
  <c r="T120" i="15"/>
  <c r="O120" i="15"/>
  <c r="M120" i="15"/>
  <c r="K120" i="15"/>
  <c r="I120" i="15"/>
  <c r="G120" i="15"/>
  <c r="U119" i="15"/>
  <c r="T119" i="15"/>
  <c r="O119" i="15"/>
  <c r="M119" i="15"/>
  <c r="K119" i="15"/>
  <c r="I119" i="15"/>
  <c r="G119" i="15"/>
  <c r="U118" i="15"/>
  <c r="T118" i="15"/>
  <c r="O118" i="15"/>
  <c r="M118" i="15"/>
  <c r="K118" i="15"/>
  <c r="I118" i="15"/>
  <c r="G118" i="15"/>
  <c r="U117" i="15"/>
  <c r="T117" i="15"/>
  <c r="O117" i="15"/>
  <c r="M117" i="15"/>
  <c r="K117" i="15"/>
  <c r="I117" i="15"/>
  <c r="G117" i="15"/>
  <c r="U116" i="15"/>
  <c r="T116" i="15"/>
  <c r="O116" i="15"/>
  <c r="M116" i="15"/>
  <c r="K116" i="15"/>
  <c r="I116" i="15"/>
  <c r="G116" i="15"/>
  <c r="U115" i="15"/>
  <c r="T115" i="15"/>
  <c r="O115" i="15"/>
  <c r="M115" i="15"/>
  <c r="K115" i="15"/>
  <c r="I115" i="15"/>
  <c r="G115" i="15"/>
  <c r="U114" i="15"/>
  <c r="T114" i="15"/>
  <c r="O114" i="15"/>
  <c r="M114" i="15"/>
  <c r="K114" i="15"/>
  <c r="I114" i="15"/>
  <c r="G114" i="15"/>
  <c r="U113" i="15"/>
  <c r="T113" i="15"/>
  <c r="O113" i="15"/>
  <c r="M113" i="15"/>
  <c r="K113" i="15"/>
  <c r="I113" i="15"/>
  <c r="G113" i="15"/>
  <c r="S112" i="15"/>
  <c r="R112" i="15"/>
  <c r="Q112" i="15"/>
  <c r="T112" i="15" s="1"/>
  <c r="P112" i="15"/>
  <c r="U112" i="15" s="1"/>
  <c r="L112" i="15"/>
  <c r="J112" i="15"/>
  <c r="H112" i="15"/>
  <c r="F112" i="15"/>
  <c r="E112" i="15"/>
  <c r="D112" i="15"/>
  <c r="U111" i="15"/>
  <c r="T111" i="15"/>
  <c r="O111" i="15"/>
  <c r="M111" i="15"/>
  <c r="K111" i="15"/>
  <c r="I111" i="15"/>
  <c r="G111" i="15"/>
  <c r="U110" i="15"/>
  <c r="T110" i="15"/>
  <c r="O110" i="15"/>
  <c r="M110" i="15"/>
  <c r="K110" i="15"/>
  <c r="I110" i="15"/>
  <c r="G110" i="15"/>
  <c r="U109" i="15"/>
  <c r="T109" i="15"/>
  <c r="O109" i="15"/>
  <c r="M109" i="15"/>
  <c r="K109" i="15"/>
  <c r="I109" i="15"/>
  <c r="G109" i="15"/>
  <c r="U108" i="15"/>
  <c r="T108" i="15"/>
  <c r="O108" i="15"/>
  <c r="M108" i="15"/>
  <c r="K108" i="15"/>
  <c r="I108" i="15"/>
  <c r="G108" i="15"/>
  <c r="U107" i="15"/>
  <c r="T107" i="15"/>
  <c r="O107" i="15"/>
  <c r="M107" i="15"/>
  <c r="K107" i="15"/>
  <c r="I107" i="15"/>
  <c r="G107" i="15"/>
  <c r="S106" i="15"/>
  <c r="R106" i="15"/>
  <c r="Q106" i="15"/>
  <c r="T106" i="15" s="1"/>
  <c r="P106" i="15"/>
  <c r="L106" i="15"/>
  <c r="J106" i="15"/>
  <c r="H106" i="15"/>
  <c r="F106" i="15"/>
  <c r="U106" i="15" s="1"/>
  <c r="E106" i="15"/>
  <c r="D106" i="15"/>
  <c r="U105" i="15"/>
  <c r="T105" i="15"/>
  <c r="O105" i="15"/>
  <c r="M105" i="15"/>
  <c r="K105" i="15"/>
  <c r="I105" i="15"/>
  <c r="G105" i="15"/>
  <c r="S102" i="15"/>
  <c r="R102" i="15"/>
  <c r="Q102" i="15"/>
  <c r="T102" i="15" s="1"/>
  <c r="P102" i="15"/>
  <c r="U102" i="15" s="1"/>
  <c r="L102" i="15"/>
  <c r="J102" i="15"/>
  <c r="H102" i="15"/>
  <c r="F102" i="15"/>
  <c r="E102" i="15"/>
  <c r="D102" i="15"/>
  <c r="S101" i="15"/>
  <c r="R101" i="15"/>
  <c r="Q101" i="15"/>
  <c r="P101" i="15"/>
  <c r="L101" i="15"/>
  <c r="J101" i="15"/>
  <c r="H101" i="15"/>
  <c r="F101" i="15"/>
  <c r="G101" i="15" s="1"/>
  <c r="E101" i="15"/>
  <c r="M101" i="15" s="1"/>
  <c r="D101" i="15"/>
  <c r="O101" i="15" s="1"/>
  <c r="U100" i="15"/>
  <c r="T100" i="15"/>
  <c r="O100" i="15"/>
  <c r="M100" i="15"/>
  <c r="K100" i="15"/>
  <c r="I100" i="15"/>
  <c r="G100" i="15"/>
  <c r="U99" i="15"/>
  <c r="T99" i="15"/>
  <c r="O99" i="15"/>
  <c r="M99" i="15"/>
  <c r="K99" i="15"/>
  <c r="I99" i="15"/>
  <c r="G99" i="15"/>
  <c r="U98" i="15"/>
  <c r="T98" i="15"/>
  <c r="O98" i="15"/>
  <c r="M98" i="15"/>
  <c r="K98" i="15"/>
  <c r="I98" i="15"/>
  <c r="G98" i="15"/>
  <c r="U97" i="15"/>
  <c r="T97" i="15"/>
  <c r="O97" i="15"/>
  <c r="M97" i="15"/>
  <c r="K97" i="15"/>
  <c r="I97" i="15"/>
  <c r="G97" i="15"/>
  <c r="S96" i="15"/>
  <c r="T96" i="15" s="1"/>
  <c r="R96" i="15"/>
  <c r="Q96" i="15"/>
  <c r="P96" i="15"/>
  <c r="L96" i="15"/>
  <c r="J96" i="15"/>
  <c r="H96" i="15"/>
  <c r="F96" i="15"/>
  <c r="G96" i="15" s="1"/>
  <c r="E96" i="15"/>
  <c r="M96" i="15" s="1"/>
  <c r="D96" i="15"/>
  <c r="I96" i="15" s="1"/>
  <c r="U95" i="15"/>
  <c r="T95" i="15"/>
  <c r="O95" i="15"/>
  <c r="M95" i="15"/>
  <c r="K95" i="15"/>
  <c r="I95" i="15"/>
  <c r="G95" i="15"/>
  <c r="U94" i="15"/>
  <c r="T94" i="15"/>
  <c r="O94" i="15"/>
  <c r="M94" i="15"/>
  <c r="K94" i="15"/>
  <c r="I94" i="15"/>
  <c r="G94" i="15"/>
  <c r="U93" i="15"/>
  <c r="T93" i="15"/>
  <c r="O93" i="15"/>
  <c r="M93" i="15"/>
  <c r="K93" i="15"/>
  <c r="I93" i="15"/>
  <c r="G93" i="15"/>
  <c r="U92" i="15"/>
  <c r="T92" i="15"/>
  <c r="O92" i="15"/>
  <c r="M92" i="15"/>
  <c r="K92" i="15"/>
  <c r="I92" i="15"/>
  <c r="G92" i="15"/>
  <c r="S91" i="15"/>
  <c r="R91" i="15"/>
  <c r="Q91" i="15"/>
  <c r="P91" i="15"/>
  <c r="L91" i="15"/>
  <c r="J91" i="15"/>
  <c r="H91" i="15"/>
  <c r="F91" i="15"/>
  <c r="G91" i="15" s="1"/>
  <c r="E91" i="15"/>
  <c r="M91" i="15" s="1"/>
  <c r="D91" i="15"/>
  <c r="I91" i="15" s="1"/>
  <c r="U90" i="15"/>
  <c r="T90" i="15"/>
  <c r="O90" i="15"/>
  <c r="M90" i="15"/>
  <c r="K90" i="15"/>
  <c r="I90" i="15"/>
  <c r="G90" i="15"/>
  <c r="U89" i="15"/>
  <c r="T89" i="15"/>
  <c r="O89" i="15"/>
  <c r="M89" i="15"/>
  <c r="K89" i="15"/>
  <c r="I89" i="15"/>
  <c r="G89" i="15"/>
  <c r="U88" i="15"/>
  <c r="T88" i="15"/>
  <c r="O88" i="15"/>
  <c r="M88" i="15"/>
  <c r="K88" i="15"/>
  <c r="I88" i="15"/>
  <c r="G88" i="15"/>
  <c r="S85" i="15"/>
  <c r="R85" i="15"/>
  <c r="Q85" i="15"/>
  <c r="P85" i="15"/>
  <c r="L85" i="15"/>
  <c r="J85" i="15"/>
  <c r="H85" i="15"/>
  <c r="I85" i="15" s="1"/>
  <c r="F85" i="15"/>
  <c r="G85" i="15" s="1"/>
  <c r="E85" i="15"/>
  <c r="M85" i="15" s="1"/>
  <c r="D85" i="15"/>
  <c r="O85" i="15" s="1"/>
  <c r="S84" i="15"/>
  <c r="T84" i="15" s="1"/>
  <c r="R84" i="15"/>
  <c r="Q84" i="15"/>
  <c r="P84" i="15"/>
  <c r="U84" i="15" s="1"/>
  <c r="O84" i="15"/>
  <c r="L84" i="15"/>
  <c r="J84" i="15"/>
  <c r="K84" i="15" s="1"/>
  <c r="H84" i="15"/>
  <c r="I84" i="15" s="1"/>
  <c r="F84" i="15"/>
  <c r="G84" i="15" s="1"/>
  <c r="E84" i="15"/>
  <c r="D84" i="15"/>
  <c r="U83" i="15"/>
  <c r="T83" i="15"/>
  <c r="O83" i="15"/>
  <c r="M83" i="15"/>
  <c r="K83" i="15"/>
  <c r="I83" i="15"/>
  <c r="G83" i="15"/>
  <c r="U82" i="15"/>
  <c r="T82" i="15"/>
  <c r="O82" i="15"/>
  <c r="M82" i="15"/>
  <c r="K82" i="15"/>
  <c r="I82" i="15"/>
  <c r="G82" i="15"/>
  <c r="U81" i="15"/>
  <c r="T81" i="15"/>
  <c r="O81" i="15"/>
  <c r="M81" i="15"/>
  <c r="K81" i="15"/>
  <c r="I81" i="15"/>
  <c r="G81" i="15"/>
  <c r="U80" i="15"/>
  <c r="T80" i="15"/>
  <c r="O80" i="15"/>
  <c r="M80" i="15"/>
  <c r="K80" i="15"/>
  <c r="I80" i="15"/>
  <c r="G80" i="15"/>
  <c r="U79" i="15"/>
  <c r="T79" i="15"/>
  <c r="O79" i="15"/>
  <c r="M79" i="15"/>
  <c r="K79" i="15"/>
  <c r="I79" i="15"/>
  <c r="G79" i="15"/>
  <c r="S78" i="15"/>
  <c r="T78" i="15" s="1"/>
  <c r="R78" i="15"/>
  <c r="Q78" i="15"/>
  <c r="P78" i="15"/>
  <c r="L78" i="15"/>
  <c r="J78" i="15"/>
  <c r="K78" i="15" s="1"/>
  <c r="H78" i="15"/>
  <c r="F78" i="15"/>
  <c r="G78" i="15" s="1"/>
  <c r="E78" i="15"/>
  <c r="D78" i="15"/>
  <c r="O78" i="15" s="1"/>
  <c r="U77" i="15"/>
  <c r="T77" i="15"/>
  <c r="O77" i="15"/>
  <c r="M77" i="15"/>
  <c r="K77" i="15"/>
  <c r="I77" i="15"/>
  <c r="G77" i="15"/>
  <c r="U76" i="15"/>
  <c r="T76" i="15"/>
  <c r="O76" i="15"/>
  <c r="M76" i="15"/>
  <c r="K76" i="15"/>
  <c r="I76" i="15"/>
  <c r="G76" i="15"/>
  <c r="U75" i="15"/>
  <c r="T75" i="15"/>
  <c r="O75" i="15"/>
  <c r="M75" i="15"/>
  <c r="K75" i="15"/>
  <c r="I75" i="15"/>
  <c r="G75" i="15"/>
  <c r="U74" i="15"/>
  <c r="T74" i="15"/>
  <c r="O74" i="15"/>
  <c r="M74" i="15"/>
  <c r="K74" i="15"/>
  <c r="I74" i="15"/>
  <c r="G74" i="15"/>
  <c r="U73" i="15"/>
  <c r="T73" i="15"/>
  <c r="O73" i="15"/>
  <c r="M73" i="15"/>
  <c r="K73" i="15"/>
  <c r="I73" i="15"/>
  <c r="G73" i="15"/>
  <c r="U72" i="15"/>
  <c r="T72" i="15"/>
  <c r="O72" i="15"/>
  <c r="M72" i="15"/>
  <c r="K72" i="15"/>
  <c r="I72" i="15"/>
  <c r="G72" i="15"/>
  <c r="U71" i="15"/>
  <c r="T71" i="15"/>
  <c r="O71" i="15"/>
  <c r="M71" i="15"/>
  <c r="K71" i="15"/>
  <c r="I71" i="15"/>
  <c r="G71" i="15"/>
  <c r="S70" i="15"/>
  <c r="R70" i="15"/>
  <c r="Q70" i="15"/>
  <c r="P70" i="15"/>
  <c r="U70" i="15" s="1"/>
  <c r="L70" i="15"/>
  <c r="J70" i="15"/>
  <c r="H70" i="15"/>
  <c r="F70" i="15"/>
  <c r="E70" i="15"/>
  <c r="M70" i="15" s="1"/>
  <c r="D70" i="15"/>
  <c r="G70" i="15" s="1"/>
  <c r="U69" i="15"/>
  <c r="T69" i="15"/>
  <c r="O69" i="15"/>
  <c r="M69" i="15"/>
  <c r="K69" i="15"/>
  <c r="I69" i="15"/>
  <c r="G69" i="15"/>
  <c r="U68" i="15"/>
  <c r="T68" i="15"/>
  <c r="O68" i="15"/>
  <c r="M68" i="15"/>
  <c r="K68" i="15"/>
  <c r="I68" i="15"/>
  <c r="G68" i="15"/>
  <c r="U67" i="15"/>
  <c r="T67" i="15"/>
  <c r="O67" i="15"/>
  <c r="M67" i="15"/>
  <c r="K67" i="15"/>
  <c r="I67" i="15"/>
  <c r="G67" i="15"/>
  <c r="U66" i="15"/>
  <c r="T66" i="15"/>
  <c r="O66" i="15"/>
  <c r="M66" i="15"/>
  <c r="K66" i="15"/>
  <c r="I66" i="15"/>
  <c r="G66" i="15"/>
  <c r="U65" i="15"/>
  <c r="T65" i="15"/>
  <c r="O65" i="15"/>
  <c r="M65" i="15"/>
  <c r="K65" i="15"/>
  <c r="I65" i="15"/>
  <c r="G65" i="15"/>
  <c r="U64" i="15"/>
  <c r="T64" i="15"/>
  <c r="O64" i="15"/>
  <c r="M64" i="15"/>
  <c r="K64" i="15"/>
  <c r="I64" i="15"/>
  <c r="G64" i="15"/>
  <c r="T63" i="15"/>
  <c r="S63" i="15"/>
  <c r="R63" i="15"/>
  <c r="Q63" i="15"/>
  <c r="P63" i="15"/>
  <c r="U63" i="15" s="1"/>
  <c r="L63" i="15"/>
  <c r="K63" i="15"/>
  <c r="J63" i="15"/>
  <c r="H63" i="15"/>
  <c r="F63" i="15"/>
  <c r="E63" i="15"/>
  <c r="D63" i="15"/>
  <c r="U62" i="15"/>
  <c r="T62" i="15"/>
  <c r="O62" i="15"/>
  <c r="M62" i="15"/>
  <c r="K62" i="15"/>
  <c r="I62" i="15"/>
  <c r="G62" i="15"/>
  <c r="U61" i="15"/>
  <c r="T61" i="15"/>
  <c r="O61" i="15"/>
  <c r="M61" i="15"/>
  <c r="K61" i="15"/>
  <c r="I61" i="15"/>
  <c r="G61" i="15"/>
  <c r="U60" i="15"/>
  <c r="T60" i="15"/>
  <c r="O60" i="15"/>
  <c r="M60" i="15"/>
  <c r="K60" i="15"/>
  <c r="I60" i="15"/>
  <c r="G60" i="15"/>
  <c r="U59" i="15"/>
  <c r="T59" i="15"/>
  <c r="O59" i="15"/>
  <c r="M59" i="15"/>
  <c r="K59" i="15"/>
  <c r="I59" i="15"/>
  <c r="G59" i="15"/>
  <c r="S58" i="15"/>
  <c r="R58" i="15"/>
  <c r="Q58" i="15"/>
  <c r="T58" i="15" s="1"/>
  <c r="P58" i="15"/>
  <c r="U58" i="15" s="1"/>
  <c r="L58" i="15"/>
  <c r="J58" i="15"/>
  <c r="H58" i="15"/>
  <c r="F58" i="15"/>
  <c r="E58" i="15"/>
  <c r="D58" i="15"/>
  <c r="U57" i="15"/>
  <c r="T57" i="15"/>
  <c r="O57" i="15"/>
  <c r="M57" i="15"/>
  <c r="K57" i="15"/>
  <c r="I57" i="15"/>
  <c r="G57" i="15"/>
  <c r="S54" i="15"/>
  <c r="R54" i="15"/>
  <c r="Q54" i="15"/>
  <c r="P54" i="15"/>
  <c r="U54" i="15" s="1"/>
  <c r="L54" i="15"/>
  <c r="J54" i="15"/>
  <c r="H54" i="15"/>
  <c r="F54" i="15"/>
  <c r="E54" i="15"/>
  <c r="M54" i="15" s="1"/>
  <c r="D54" i="15"/>
  <c r="G54" i="15" s="1"/>
  <c r="S53" i="15"/>
  <c r="R53" i="15"/>
  <c r="Q53" i="15"/>
  <c r="P53" i="15"/>
  <c r="O53" i="15"/>
  <c r="L53" i="15"/>
  <c r="J53" i="15"/>
  <c r="I53" i="15"/>
  <c r="H53" i="15"/>
  <c r="F53" i="15"/>
  <c r="G53" i="15" s="1"/>
  <c r="E53" i="15"/>
  <c r="M53" i="15" s="1"/>
  <c r="D53" i="15"/>
  <c r="U52" i="15"/>
  <c r="T52" i="15"/>
  <c r="O52" i="15"/>
  <c r="M52" i="15"/>
  <c r="K52" i="15"/>
  <c r="I52" i="15"/>
  <c r="G52" i="15"/>
  <c r="U51" i="15"/>
  <c r="T51" i="15"/>
  <c r="O51" i="15"/>
  <c r="M51" i="15"/>
  <c r="K51" i="15"/>
  <c r="I51" i="15"/>
  <c r="G51" i="15"/>
  <c r="U50" i="15"/>
  <c r="T50" i="15"/>
  <c r="O50" i="15"/>
  <c r="M50" i="15"/>
  <c r="K50" i="15"/>
  <c r="I50" i="15"/>
  <c r="G50" i="15"/>
  <c r="U49" i="15"/>
  <c r="T49" i="15"/>
  <c r="O49" i="15"/>
  <c r="M49" i="15"/>
  <c r="K49" i="15"/>
  <c r="I49" i="15"/>
  <c r="G49" i="15"/>
  <c r="U48" i="15"/>
  <c r="T48" i="15"/>
  <c r="O48" i="15"/>
  <c r="M48" i="15"/>
  <c r="K48" i="15"/>
  <c r="I48" i="15"/>
  <c r="G48" i="15"/>
  <c r="S47" i="15"/>
  <c r="T47" i="15" s="1"/>
  <c r="R47" i="15"/>
  <c r="Q47" i="15"/>
  <c r="P47" i="15"/>
  <c r="L47" i="15"/>
  <c r="J47" i="15"/>
  <c r="I47" i="15"/>
  <c r="H47" i="15"/>
  <c r="F47" i="15"/>
  <c r="U47" i="15" s="1"/>
  <c r="E47" i="15"/>
  <c r="K47" i="15" s="1"/>
  <c r="D47" i="15"/>
  <c r="O47" i="15" s="1"/>
  <c r="U46" i="15"/>
  <c r="T46" i="15"/>
  <c r="O46" i="15"/>
  <c r="M46" i="15"/>
  <c r="K46" i="15"/>
  <c r="I46" i="15"/>
  <c r="G46" i="15"/>
  <c r="U45" i="15"/>
  <c r="T45" i="15"/>
  <c r="O45" i="15"/>
  <c r="M45" i="15"/>
  <c r="K45" i="15"/>
  <c r="I45" i="15"/>
  <c r="G45" i="15"/>
  <c r="U44" i="15"/>
  <c r="T44" i="15"/>
  <c r="O44" i="15"/>
  <c r="M44" i="15"/>
  <c r="K44" i="15"/>
  <c r="I44" i="15"/>
  <c r="G44" i="15"/>
  <c r="U43" i="15"/>
  <c r="T43" i="15"/>
  <c r="O43" i="15"/>
  <c r="M43" i="15"/>
  <c r="K43" i="15"/>
  <c r="I43" i="15"/>
  <c r="G43" i="15"/>
  <c r="U42" i="15"/>
  <c r="T42" i="15"/>
  <c r="O42" i="15"/>
  <c r="M42" i="15"/>
  <c r="K42" i="15"/>
  <c r="I42" i="15"/>
  <c r="G42" i="15"/>
  <c r="U41" i="15"/>
  <c r="T41" i="15"/>
  <c r="O41" i="15"/>
  <c r="M41" i="15"/>
  <c r="K41" i="15"/>
  <c r="I41" i="15"/>
  <c r="G41" i="15"/>
  <c r="S40" i="15"/>
  <c r="R40" i="15"/>
  <c r="Q40" i="15"/>
  <c r="P40" i="15"/>
  <c r="U40" i="15" s="1"/>
  <c r="L40" i="15"/>
  <c r="J40" i="15"/>
  <c r="H40" i="15"/>
  <c r="F40" i="15"/>
  <c r="E40" i="15"/>
  <c r="M40" i="15" s="1"/>
  <c r="D40" i="15"/>
  <c r="G40" i="15" s="1"/>
  <c r="U39" i="15"/>
  <c r="T39" i="15"/>
  <c r="O39" i="15"/>
  <c r="M39" i="15"/>
  <c r="K39" i="15"/>
  <c r="I39" i="15"/>
  <c r="G39" i="15"/>
  <c r="U38" i="15"/>
  <c r="T38" i="15"/>
  <c r="O38" i="15"/>
  <c r="M38" i="15"/>
  <c r="K38" i="15"/>
  <c r="I38" i="15"/>
  <c r="G38" i="15"/>
  <c r="U37" i="15"/>
  <c r="T37" i="15"/>
  <c r="O37" i="15"/>
  <c r="M37" i="15"/>
  <c r="K37" i="15"/>
  <c r="I37" i="15"/>
  <c r="G37" i="15"/>
  <c r="U36" i="15"/>
  <c r="T36" i="15"/>
  <c r="O36" i="15"/>
  <c r="M36" i="15"/>
  <c r="K36" i="15"/>
  <c r="I36" i="15"/>
  <c r="G36" i="15"/>
  <c r="S35" i="15"/>
  <c r="R35" i="15"/>
  <c r="Q35" i="15"/>
  <c r="P35" i="15"/>
  <c r="L35" i="15"/>
  <c r="J35" i="15"/>
  <c r="H35" i="15"/>
  <c r="F35" i="15"/>
  <c r="E35" i="15"/>
  <c r="K35" i="15" s="1"/>
  <c r="D35" i="15"/>
  <c r="U34" i="15"/>
  <c r="T34" i="15"/>
  <c r="O34" i="15"/>
  <c r="M34" i="15"/>
  <c r="K34" i="15"/>
  <c r="I34" i="15"/>
  <c r="G34" i="15"/>
  <c r="U33" i="15"/>
  <c r="T33" i="15"/>
  <c r="O33" i="15"/>
  <c r="M33" i="15"/>
  <c r="K33" i="15"/>
  <c r="I33" i="15"/>
  <c r="G33" i="15"/>
  <c r="U32" i="15"/>
  <c r="T32" i="15"/>
  <c r="O32" i="15"/>
  <c r="M32" i="15"/>
  <c r="K32" i="15"/>
  <c r="I32" i="15"/>
  <c r="G32" i="15"/>
  <c r="U31" i="15"/>
  <c r="T31" i="15"/>
  <c r="O31" i="15"/>
  <c r="M31" i="15"/>
  <c r="K31" i="15"/>
  <c r="I31" i="15"/>
  <c r="G31" i="15"/>
  <c r="U30" i="15"/>
  <c r="T30" i="15"/>
  <c r="O30" i="15"/>
  <c r="M30" i="15"/>
  <c r="K30" i="15"/>
  <c r="I30" i="15"/>
  <c r="G30" i="15"/>
  <c r="U29" i="15"/>
  <c r="T29" i="15"/>
  <c r="O29" i="15"/>
  <c r="M29" i="15"/>
  <c r="K29" i="15"/>
  <c r="I29" i="15"/>
  <c r="G29" i="15"/>
  <c r="U28" i="15"/>
  <c r="T28" i="15"/>
  <c r="O28" i="15"/>
  <c r="M28" i="15"/>
  <c r="K28" i="15"/>
  <c r="I28" i="15"/>
  <c r="G28" i="15"/>
  <c r="T27" i="15"/>
  <c r="S27" i="15"/>
  <c r="R27" i="15"/>
  <c r="Q27" i="15"/>
  <c r="P27" i="15"/>
  <c r="L27" i="15"/>
  <c r="J27" i="15"/>
  <c r="K27" i="15" s="1"/>
  <c r="H27" i="15"/>
  <c r="G27" i="15"/>
  <c r="F27" i="15"/>
  <c r="E27" i="15"/>
  <c r="D27" i="15"/>
  <c r="O27" i="15" s="1"/>
  <c r="U26" i="15"/>
  <c r="T26" i="15"/>
  <c r="O26" i="15"/>
  <c r="M26" i="15"/>
  <c r="K26" i="15"/>
  <c r="I26" i="15"/>
  <c r="G26" i="15"/>
  <c r="U25" i="15"/>
  <c r="T25" i="15"/>
  <c r="O25" i="15"/>
  <c r="M25" i="15"/>
  <c r="K25" i="15"/>
  <c r="I25" i="15"/>
  <c r="G25" i="15"/>
  <c r="U24" i="15"/>
  <c r="T24" i="15"/>
  <c r="O24" i="15"/>
  <c r="M24" i="15"/>
  <c r="K24" i="15"/>
  <c r="I24" i="15"/>
  <c r="G24" i="15"/>
  <c r="U23" i="15"/>
  <c r="T23" i="15"/>
  <c r="O23" i="15"/>
  <c r="M23" i="15"/>
  <c r="K23" i="15"/>
  <c r="I23" i="15"/>
  <c r="G23" i="15"/>
  <c r="U22" i="15"/>
  <c r="T22" i="15"/>
  <c r="O22" i="15"/>
  <c r="M22" i="15"/>
  <c r="K22" i="15"/>
  <c r="I22" i="15"/>
  <c r="G22" i="15"/>
  <c r="U21" i="15"/>
  <c r="T21" i="15"/>
  <c r="O21" i="15"/>
  <c r="M21" i="15"/>
  <c r="K21" i="15"/>
  <c r="I21" i="15"/>
  <c r="G21" i="15"/>
  <c r="U20" i="15"/>
  <c r="T20" i="15"/>
  <c r="O20" i="15"/>
  <c r="M20" i="15"/>
  <c r="K20" i="15"/>
  <c r="I20" i="15"/>
  <c r="G20" i="15"/>
  <c r="S19" i="15"/>
  <c r="R19" i="15"/>
  <c r="Q19" i="15"/>
  <c r="P19" i="15"/>
  <c r="L19" i="15"/>
  <c r="J19" i="15"/>
  <c r="I19" i="15"/>
  <c r="H19" i="15"/>
  <c r="F19" i="15"/>
  <c r="G19" i="15" s="1"/>
  <c r="E19" i="15"/>
  <c r="M19" i="15" s="1"/>
  <c r="D19" i="15"/>
  <c r="O19" i="15" s="1"/>
  <c r="U18" i="15"/>
  <c r="T18" i="15"/>
  <c r="O18" i="15"/>
  <c r="M18" i="15"/>
  <c r="K18" i="15"/>
  <c r="I18" i="15"/>
  <c r="G18" i="15"/>
  <c r="U17" i="15"/>
  <c r="T17" i="15"/>
  <c r="O17" i="15"/>
  <c r="M17" i="15"/>
  <c r="K17" i="15"/>
  <c r="I17" i="15"/>
  <c r="G17" i="15"/>
  <c r="U16" i="15"/>
  <c r="T16" i="15"/>
  <c r="O16" i="15"/>
  <c r="M16" i="15"/>
  <c r="K16" i="15"/>
  <c r="I16" i="15"/>
  <c r="G16" i="15"/>
  <c r="U15" i="15"/>
  <c r="T15" i="15"/>
  <c r="O15" i="15"/>
  <c r="M15" i="15"/>
  <c r="K15" i="15"/>
  <c r="I15" i="15"/>
  <c r="G15" i="15"/>
  <c r="U14" i="15"/>
  <c r="T14" i="15"/>
  <c r="O14" i="15"/>
  <c r="M14" i="15"/>
  <c r="K14" i="15"/>
  <c r="I14" i="15"/>
  <c r="G14" i="15"/>
  <c r="U13" i="15"/>
  <c r="T13" i="15"/>
  <c r="O13" i="15"/>
  <c r="M13" i="15"/>
  <c r="K13" i="15"/>
  <c r="I13" i="15"/>
  <c r="G13" i="15"/>
  <c r="U12" i="15"/>
  <c r="T12" i="15"/>
  <c r="O12" i="15"/>
  <c r="M12" i="15"/>
  <c r="K12" i="15"/>
  <c r="I12" i="15"/>
  <c r="G12" i="15"/>
  <c r="U11" i="15"/>
  <c r="T11" i="15"/>
  <c r="O11" i="15"/>
  <c r="M11" i="15"/>
  <c r="K11" i="15"/>
  <c r="I11" i="15"/>
  <c r="G11" i="15"/>
  <c r="S10" i="15"/>
  <c r="T10" i="15" s="1"/>
  <c r="R10" i="15"/>
  <c r="Q10" i="15"/>
  <c r="P10" i="15"/>
  <c r="U10" i="15" s="1"/>
  <c r="O10" i="15"/>
  <c r="L10" i="15"/>
  <c r="J10" i="15"/>
  <c r="K10" i="15" s="1"/>
  <c r="H10" i="15"/>
  <c r="I10" i="15" s="1"/>
  <c r="F10" i="15"/>
  <c r="G10" i="15" s="1"/>
  <c r="E10" i="15"/>
  <c r="D10" i="15"/>
  <c r="U9" i="15"/>
  <c r="T9" i="15"/>
  <c r="O9" i="15"/>
  <c r="M9" i="15"/>
  <c r="K9" i="15"/>
  <c r="I9" i="15"/>
  <c r="G9" i="15"/>
  <c r="U8" i="15"/>
  <c r="T8" i="15"/>
  <c r="O8" i="15"/>
  <c r="M8" i="15"/>
  <c r="K8" i="15"/>
  <c r="I8" i="15"/>
  <c r="G8" i="15"/>
  <c r="S339" i="14"/>
  <c r="R339" i="14"/>
  <c r="Q339" i="14"/>
  <c r="T339" i="14" s="1"/>
  <c r="P339" i="14"/>
  <c r="U339" i="14" s="1"/>
  <c r="L339" i="14"/>
  <c r="J339" i="14"/>
  <c r="H339" i="14"/>
  <c r="F339" i="14"/>
  <c r="E339" i="14"/>
  <c r="D339" i="14"/>
  <c r="S338" i="14"/>
  <c r="T338" i="14" s="1"/>
  <c r="R338" i="14"/>
  <c r="Q338" i="14"/>
  <c r="P338" i="14"/>
  <c r="L338" i="14"/>
  <c r="J338" i="14"/>
  <c r="H338" i="14"/>
  <c r="I338" i="14" s="1"/>
  <c r="F338" i="14"/>
  <c r="G338" i="14" s="1"/>
  <c r="E338" i="14"/>
  <c r="M338" i="14" s="1"/>
  <c r="D338" i="14"/>
  <c r="O338" i="14" s="1"/>
  <c r="T337" i="14"/>
  <c r="S337" i="14"/>
  <c r="R337" i="14"/>
  <c r="Q337" i="14"/>
  <c r="P337" i="14"/>
  <c r="U337" i="14" s="1"/>
  <c r="L337" i="14"/>
  <c r="J337" i="14"/>
  <c r="H337" i="14"/>
  <c r="F337" i="14"/>
  <c r="E337" i="14"/>
  <c r="D337" i="14"/>
  <c r="U336" i="14"/>
  <c r="T336" i="14"/>
  <c r="O336" i="14"/>
  <c r="M336" i="14"/>
  <c r="K336" i="14"/>
  <c r="I336" i="14"/>
  <c r="G336" i="14"/>
  <c r="U335" i="14"/>
  <c r="T335" i="14"/>
  <c r="O335" i="14"/>
  <c r="M335" i="14"/>
  <c r="K335" i="14"/>
  <c r="I335" i="14"/>
  <c r="G335" i="14"/>
  <c r="U334" i="14"/>
  <c r="T334" i="14"/>
  <c r="O334" i="14"/>
  <c r="M334" i="14"/>
  <c r="K334" i="14"/>
  <c r="I334" i="14"/>
  <c r="G334" i="14"/>
  <c r="U333" i="14"/>
  <c r="T333" i="14"/>
  <c r="O333" i="14"/>
  <c r="M333" i="14"/>
  <c r="K333" i="14"/>
  <c r="I333" i="14"/>
  <c r="G333" i="14"/>
  <c r="S332" i="14"/>
  <c r="R332" i="14"/>
  <c r="Q332" i="14"/>
  <c r="P332" i="14"/>
  <c r="U332" i="14" s="1"/>
  <c r="L332" i="14"/>
  <c r="K332" i="14"/>
  <c r="J332" i="14"/>
  <c r="H332" i="14"/>
  <c r="G332" i="14"/>
  <c r="F332" i="14"/>
  <c r="E332" i="14"/>
  <c r="M332" i="14" s="1"/>
  <c r="D332" i="14"/>
  <c r="O332" i="14" s="1"/>
  <c r="U331" i="14"/>
  <c r="T331" i="14"/>
  <c r="O331" i="14"/>
  <c r="M331" i="14"/>
  <c r="K331" i="14"/>
  <c r="I331" i="14"/>
  <c r="G331" i="14"/>
  <c r="U330" i="14"/>
  <c r="T330" i="14"/>
  <c r="O330" i="14"/>
  <c r="M330" i="14"/>
  <c r="K330" i="14"/>
  <c r="I330" i="14"/>
  <c r="G330" i="14"/>
  <c r="U329" i="14"/>
  <c r="T329" i="14"/>
  <c r="O329" i="14"/>
  <c r="M329" i="14"/>
  <c r="K329" i="14"/>
  <c r="I329" i="14"/>
  <c r="G329" i="14"/>
  <c r="U328" i="14"/>
  <c r="T328" i="14"/>
  <c r="O328" i="14"/>
  <c r="M328" i="14"/>
  <c r="K328" i="14"/>
  <c r="I328" i="14"/>
  <c r="G328" i="14"/>
  <c r="U327" i="14"/>
  <c r="T327" i="14"/>
  <c r="O327" i="14"/>
  <c r="M327" i="14"/>
  <c r="K327" i="14"/>
  <c r="I327" i="14"/>
  <c r="G327" i="14"/>
  <c r="U326" i="14"/>
  <c r="T326" i="14"/>
  <c r="O326" i="14"/>
  <c r="M326" i="14"/>
  <c r="K326" i="14"/>
  <c r="I326" i="14"/>
  <c r="G326" i="14"/>
  <c r="U325" i="14"/>
  <c r="T325" i="14"/>
  <c r="O325" i="14"/>
  <c r="M325" i="14"/>
  <c r="K325" i="14"/>
  <c r="I325" i="14"/>
  <c r="G325" i="14"/>
  <c r="U324" i="14"/>
  <c r="T324" i="14"/>
  <c r="O324" i="14"/>
  <c r="M324" i="14"/>
  <c r="K324" i="14"/>
  <c r="I324" i="14"/>
  <c r="G324" i="14"/>
  <c r="S323" i="14"/>
  <c r="R323" i="14"/>
  <c r="Q323" i="14"/>
  <c r="P323" i="14"/>
  <c r="U323" i="14" s="1"/>
  <c r="L323" i="14"/>
  <c r="J323" i="14"/>
  <c r="I323" i="14"/>
  <c r="H323" i="14"/>
  <c r="F323" i="14"/>
  <c r="E323" i="14"/>
  <c r="M323" i="14" s="1"/>
  <c r="D323" i="14"/>
  <c r="U322" i="14"/>
  <c r="T322" i="14"/>
  <c r="O322" i="14"/>
  <c r="M322" i="14"/>
  <c r="K322" i="14"/>
  <c r="I322" i="14"/>
  <c r="G322" i="14"/>
  <c r="U321" i="14"/>
  <c r="T321" i="14"/>
  <c r="O321" i="14"/>
  <c r="M321" i="14"/>
  <c r="K321" i="14"/>
  <c r="I321" i="14"/>
  <c r="G321" i="14"/>
  <c r="U320" i="14"/>
  <c r="T320" i="14"/>
  <c r="O320" i="14"/>
  <c r="M320" i="14"/>
  <c r="K320" i="14"/>
  <c r="I320" i="14"/>
  <c r="G320" i="14"/>
  <c r="U319" i="14"/>
  <c r="T319" i="14"/>
  <c r="O319" i="14"/>
  <c r="M319" i="14"/>
  <c r="K319" i="14"/>
  <c r="I319" i="14"/>
  <c r="G319" i="14"/>
  <c r="U318" i="14"/>
  <c r="T318" i="14"/>
  <c r="O318" i="14"/>
  <c r="M318" i="14"/>
  <c r="K318" i="14"/>
  <c r="I318" i="14"/>
  <c r="G318" i="14"/>
  <c r="S317" i="14"/>
  <c r="R317" i="14"/>
  <c r="Q317" i="14"/>
  <c r="T317" i="14" s="1"/>
  <c r="P317" i="14"/>
  <c r="M317" i="14"/>
  <c r="L317" i="14"/>
  <c r="J317" i="14"/>
  <c r="H317" i="14"/>
  <c r="F317" i="14"/>
  <c r="E317" i="14"/>
  <c r="D317" i="14"/>
  <c r="U316" i="14"/>
  <c r="T316" i="14"/>
  <c r="O316" i="14"/>
  <c r="M316" i="14"/>
  <c r="K316" i="14"/>
  <c r="I316" i="14"/>
  <c r="G316" i="14"/>
  <c r="U315" i="14"/>
  <c r="T315" i="14"/>
  <c r="O315" i="14"/>
  <c r="M315" i="14"/>
  <c r="K315" i="14"/>
  <c r="I315" i="14"/>
  <c r="G315" i="14"/>
  <c r="U314" i="14"/>
  <c r="T314" i="14"/>
  <c r="O314" i="14"/>
  <c r="M314" i="14"/>
  <c r="K314" i="14"/>
  <c r="I314" i="14"/>
  <c r="G314" i="14"/>
  <c r="U313" i="14"/>
  <c r="T313" i="14"/>
  <c r="O313" i="14"/>
  <c r="M313" i="14"/>
  <c r="K313" i="14"/>
  <c r="I313" i="14"/>
  <c r="G313" i="14"/>
  <c r="U312" i="14"/>
  <c r="T312" i="14"/>
  <c r="O312" i="14"/>
  <c r="M312" i="14"/>
  <c r="K312" i="14"/>
  <c r="I312" i="14"/>
  <c r="G312" i="14"/>
  <c r="U311" i="14"/>
  <c r="T311" i="14"/>
  <c r="O311" i="14"/>
  <c r="M311" i="14"/>
  <c r="K311" i="14"/>
  <c r="I311" i="14"/>
  <c r="G311" i="14"/>
  <c r="S310" i="14"/>
  <c r="R310" i="14"/>
  <c r="Q310" i="14"/>
  <c r="T310" i="14" s="1"/>
  <c r="P310" i="14"/>
  <c r="U310" i="14" s="1"/>
  <c r="L310" i="14"/>
  <c r="K310" i="14"/>
  <c r="J310" i="14"/>
  <c r="H310" i="14"/>
  <c r="F310" i="14"/>
  <c r="E310" i="14"/>
  <c r="M310" i="14" s="1"/>
  <c r="D310" i="14"/>
  <c r="G310" i="14" s="1"/>
  <c r="U309" i="14"/>
  <c r="T309" i="14"/>
  <c r="O309" i="14"/>
  <c r="M309" i="14"/>
  <c r="K309" i="14"/>
  <c r="I309" i="14"/>
  <c r="G309" i="14"/>
  <c r="U308" i="14"/>
  <c r="T308" i="14"/>
  <c r="O308" i="14"/>
  <c r="M308" i="14"/>
  <c r="K308" i="14"/>
  <c r="I308" i="14"/>
  <c r="G308" i="14"/>
  <c r="U307" i="14"/>
  <c r="T307" i="14"/>
  <c r="O307" i="14"/>
  <c r="M307" i="14"/>
  <c r="K307" i="14"/>
  <c r="I307" i="14"/>
  <c r="G307" i="14"/>
  <c r="U306" i="14"/>
  <c r="T306" i="14"/>
  <c r="O306" i="14"/>
  <c r="M306" i="14"/>
  <c r="K306" i="14"/>
  <c r="I306" i="14"/>
  <c r="G306" i="14"/>
  <c r="U305" i="14"/>
  <c r="T305" i="14"/>
  <c r="O305" i="14"/>
  <c r="M305" i="14"/>
  <c r="K305" i="14"/>
  <c r="I305" i="14"/>
  <c r="G305" i="14"/>
  <c r="U304" i="14"/>
  <c r="T304" i="14"/>
  <c r="O304" i="14"/>
  <c r="M304" i="14"/>
  <c r="K304" i="14"/>
  <c r="I304" i="14"/>
  <c r="G304" i="14"/>
  <c r="U303" i="14"/>
  <c r="S303" i="14"/>
  <c r="R303" i="14"/>
  <c r="Q303" i="14"/>
  <c r="P303" i="14"/>
  <c r="L303" i="14"/>
  <c r="K303" i="14"/>
  <c r="J303" i="14"/>
  <c r="H303" i="14"/>
  <c r="F303" i="14"/>
  <c r="E303" i="14"/>
  <c r="D303" i="14"/>
  <c r="I303" i="14" s="1"/>
  <c r="U302" i="14"/>
  <c r="T302" i="14"/>
  <c r="O302" i="14"/>
  <c r="M302" i="14"/>
  <c r="K302" i="14"/>
  <c r="I302" i="14"/>
  <c r="G302" i="14"/>
  <c r="S299" i="14"/>
  <c r="T299" i="14" s="1"/>
  <c r="R299" i="14"/>
  <c r="Q299" i="14"/>
  <c r="P299" i="14"/>
  <c r="L299" i="14"/>
  <c r="J299" i="14"/>
  <c r="H299" i="14"/>
  <c r="F299" i="14"/>
  <c r="U299" i="14" s="1"/>
  <c r="E299" i="14"/>
  <c r="D299" i="14"/>
  <c r="I299" i="14" s="1"/>
  <c r="S298" i="14"/>
  <c r="R298" i="14"/>
  <c r="Q298" i="14"/>
  <c r="T298" i="14" s="1"/>
  <c r="P298" i="14"/>
  <c r="U298" i="14" s="1"/>
  <c r="L298" i="14"/>
  <c r="J298" i="14"/>
  <c r="H298" i="14"/>
  <c r="F298" i="14"/>
  <c r="E298" i="14"/>
  <c r="D298" i="14"/>
  <c r="U297" i="14"/>
  <c r="T297" i="14"/>
  <c r="O297" i="14"/>
  <c r="M297" i="14"/>
  <c r="K297" i="14"/>
  <c r="I297" i="14"/>
  <c r="G297" i="14"/>
  <c r="U296" i="14"/>
  <c r="T296" i="14"/>
  <c r="O296" i="14"/>
  <c r="M296" i="14"/>
  <c r="K296" i="14"/>
  <c r="I296" i="14"/>
  <c r="G296" i="14"/>
  <c r="U295" i="14"/>
  <c r="T295" i="14"/>
  <c r="O295" i="14"/>
  <c r="M295" i="14"/>
  <c r="K295" i="14"/>
  <c r="I295" i="14"/>
  <c r="G295" i="14"/>
  <c r="U294" i="14"/>
  <c r="T294" i="14"/>
  <c r="O294" i="14"/>
  <c r="M294" i="14"/>
  <c r="K294" i="14"/>
  <c r="I294" i="14"/>
  <c r="G294" i="14"/>
  <c r="U293" i="14"/>
  <c r="T293" i="14"/>
  <c r="O293" i="14"/>
  <c r="M293" i="14"/>
  <c r="K293" i="14"/>
  <c r="I293" i="14"/>
  <c r="G293" i="14"/>
  <c r="S292" i="14"/>
  <c r="R292" i="14"/>
  <c r="Q292" i="14"/>
  <c r="T292" i="14" s="1"/>
  <c r="P292" i="14"/>
  <c r="L292" i="14"/>
  <c r="J292" i="14"/>
  <c r="H292" i="14"/>
  <c r="F292" i="14"/>
  <c r="E292" i="14"/>
  <c r="M292" i="14" s="1"/>
  <c r="D292" i="14"/>
  <c r="O292" i="14" s="1"/>
  <c r="U291" i="14"/>
  <c r="T291" i="14"/>
  <c r="O291" i="14"/>
  <c r="M291" i="14"/>
  <c r="K291" i="14"/>
  <c r="I291" i="14"/>
  <c r="G291" i="14"/>
  <c r="U290" i="14"/>
  <c r="T290" i="14"/>
  <c r="O290" i="14"/>
  <c r="M290" i="14"/>
  <c r="K290" i="14"/>
  <c r="I290" i="14"/>
  <c r="G290" i="14"/>
  <c r="U289" i="14"/>
  <c r="T289" i="14"/>
  <c r="O289" i="14"/>
  <c r="M289" i="14"/>
  <c r="K289" i="14"/>
  <c r="I289" i="14"/>
  <c r="G289" i="14"/>
  <c r="U288" i="14"/>
  <c r="T288" i="14"/>
  <c r="O288" i="14"/>
  <c r="M288" i="14"/>
  <c r="K288" i="14"/>
  <c r="I288" i="14"/>
  <c r="G288" i="14"/>
  <c r="U287" i="14"/>
  <c r="T287" i="14"/>
  <c r="O287" i="14"/>
  <c r="M287" i="14"/>
  <c r="K287" i="14"/>
  <c r="I287" i="14"/>
  <c r="G287" i="14"/>
  <c r="U286" i="14"/>
  <c r="T286" i="14"/>
  <c r="O286" i="14"/>
  <c r="M286" i="14"/>
  <c r="K286" i="14"/>
  <c r="I286" i="14"/>
  <c r="G286" i="14"/>
  <c r="S285" i="14"/>
  <c r="R285" i="14"/>
  <c r="Q285" i="14"/>
  <c r="T285" i="14" s="1"/>
  <c r="P285" i="14"/>
  <c r="L285" i="14"/>
  <c r="K285" i="14"/>
  <c r="J285" i="14"/>
  <c r="H285" i="14"/>
  <c r="F285" i="14"/>
  <c r="E285" i="14"/>
  <c r="D285" i="14"/>
  <c r="I285" i="14" s="1"/>
  <c r="U284" i="14"/>
  <c r="T284" i="14"/>
  <c r="O284" i="14"/>
  <c r="M284" i="14"/>
  <c r="K284" i="14"/>
  <c r="I284" i="14"/>
  <c r="G284" i="14"/>
  <c r="U283" i="14"/>
  <c r="T283" i="14"/>
  <c r="O283" i="14"/>
  <c r="M283" i="14"/>
  <c r="K283" i="14"/>
  <c r="I283" i="14"/>
  <c r="G283" i="14"/>
  <c r="U282" i="14"/>
  <c r="T282" i="14"/>
  <c r="O282" i="14"/>
  <c r="M282" i="14"/>
  <c r="K282" i="14"/>
  <c r="I282" i="14"/>
  <c r="G282" i="14"/>
  <c r="U281" i="14"/>
  <c r="T281" i="14"/>
  <c r="O281" i="14"/>
  <c r="M281" i="14"/>
  <c r="K281" i="14"/>
  <c r="I281" i="14"/>
  <c r="G281" i="14"/>
  <c r="U280" i="14"/>
  <c r="T280" i="14"/>
  <c r="O280" i="14"/>
  <c r="M280" i="14"/>
  <c r="K280" i="14"/>
  <c r="I280" i="14"/>
  <c r="G280" i="14"/>
  <c r="U279" i="14"/>
  <c r="T279" i="14"/>
  <c r="O279" i="14"/>
  <c r="M279" i="14"/>
  <c r="K279" i="14"/>
  <c r="I279" i="14"/>
  <c r="G279" i="14"/>
  <c r="U278" i="14"/>
  <c r="T278" i="14"/>
  <c r="O278" i="14"/>
  <c r="M278" i="14"/>
  <c r="K278" i="14"/>
  <c r="I278" i="14"/>
  <c r="G278" i="14"/>
  <c r="U277" i="14"/>
  <c r="T277" i="14"/>
  <c r="O277" i="14"/>
  <c r="M277" i="14"/>
  <c r="K277" i="14"/>
  <c r="I277" i="14"/>
  <c r="G277" i="14"/>
  <c r="U276" i="14"/>
  <c r="T276" i="14"/>
  <c r="O276" i="14"/>
  <c r="M276" i="14"/>
  <c r="K276" i="14"/>
  <c r="I276" i="14"/>
  <c r="G276" i="14"/>
  <c r="S275" i="14"/>
  <c r="T275" i="14" s="1"/>
  <c r="R275" i="14"/>
  <c r="Q275" i="14"/>
  <c r="P275" i="14"/>
  <c r="L275" i="14"/>
  <c r="J275" i="14"/>
  <c r="H275" i="14"/>
  <c r="F275" i="14"/>
  <c r="U275" i="14" s="1"/>
  <c r="E275" i="14"/>
  <c r="K275" i="14" s="1"/>
  <c r="D275" i="14"/>
  <c r="U274" i="14"/>
  <c r="T274" i="14"/>
  <c r="O274" i="14"/>
  <c r="M274" i="14"/>
  <c r="K274" i="14"/>
  <c r="I274" i="14"/>
  <c r="G274" i="14"/>
  <c r="U273" i="14"/>
  <c r="T273" i="14"/>
  <c r="O273" i="14"/>
  <c r="M273" i="14"/>
  <c r="K273" i="14"/>
  <c r="I273" i="14"/>
  <c r="G273" i="14"/>
  <c r="U272" i="14"/>
  <c r="T272" i="14"/>
  <c r="O272" i="14"/>
  <c r="M272" i="14"/>
  <c r="K272" i="14"/>
  <c r="I272" i="14"/>
  <c r="G272" i="14"/>
  <c r="U271" i="14"/>
  <c r="T271" i="14"/>
  <c r="O271" i="14"/>
  <c r="M271" i="14"/>
  <c r="K271" i="14"/>
  <c r="I271" i="14"/>
  <c r="G271" i="14"/>
  <c r="U270" i="14"/>
  <c r="T270" i="14"/>
  <c r="O270" i="14"/>
  <c r="M270" i="14"/>
  <c r="K270" i="14"/>
  <c r="I270" i="14"/>
  <c r="G270" i="14"/>
  <c r="U269" i="14"/>
  <c r="T269" i="14"/>
  <c r="O269" i="14"/>
  <c r="M269" i="14"/>
  <c r="K269" i="14"/>
  <c r="I269" i="14"/>
  <c r="G269" i="14"/>
  <c r="U268" i="14"/>
  <c r="T268" i="14"/>
  <c r="O268" i="14"/>
  <c r="M268" i="14"/>
  <c r="K268" i="14"/>
  <c r="I268" i="14"/>
  <c r="G268" i="14"/>
  <c r="S267" i="14"/>
  <c r="R267" i="14"/>
  <c r="Q267" i="14"/>
  <c r="P267" i="14"/>
  <c r="O267" i="14"/>
  <c r="L267" i="14"/>
  <c r="J267" i="14"/>
  <c r="H267" i="14"/>
  <c r="F267" i="14"/>
  <c r="U267" i="14" s="1"/>
  <c r="E267" i="14"/>
  <c r="K267" i="14" s="1"/>
  <c r="D267" i="14"/>
  <c r="I267" i="14" s="1"/>
  <c r="U266" i="14"/>
  <c r="T266" i="14"/>
  <c r="O266" i="14"/>
  <c r="M266" i="14"/>
  <c r="K266" i="14"/>
  <c r="I266" i="14"/>
  <c r="G266" i="14"/>
  <c r="U265" i="14"/>
  <c r="T265" i="14"/>
  <c r="O265" i="14"/>
  <c r="M265" i="14"/>
  <c r="K265" i="14"/>
  <c r="I265" i="14"/>
  <c r="G265" i="14"/>
  <c r="U264" i="14"/>
  <c r="T264" i="14"/>
  <c r="O264" i="14"/>
  <c r="M264" i="14"/>
  <c r="K264" i="14"/>
  <c r="I264" i="14"/>
  <c r="G264" i="14"/>
  <c r="U263" i="14"/>
  <c r="T263" i="14"/>
  <c r="O263" i="14"/>
  <c r="M263" i="14"/>
  <c r="K263" i="14"/>
  <c r="I263" i="14"/>
  <c r="G263" i="14"/>
  <c r="S260" i="14"/>
  <c r="T260" i="14" s="1"/>
  <c r="R260" i="14"/>
  <c r="Q260" i="14"/>
  <c r="P260" i="14"/>
  <c r="U260" i="14" s="1"/>
  <c r="O260" i="14"/>
  <c r="L260" i="14"/>
  <c r="J260" i="14"/>
  <c r="H260" i="14"/>
  <c r="F260" i="14"/>
  <c r="G260" i="14" s="1"/>
  <c r="E260" i="14"/>
  <c r="D260" i="14"/>
  <c r="S259" i="14"/>
  <c r="T259" i="14" s="1"/>
  <c r="R259" i="14"/>
  <c r="Q259" i="14"/>
  <c r="P259" i="14"/>
  <c r="L259" i="14"/>
  <c r="J259" i="14"/>
  <c r="H259" i="14"/>
  <c r="F259" i="14"/>
  <c r="U259" i="14" s="1"/>
  <c r="E259" i="14"/>
  <c r="K259" i="14" s="1"/>
  <c r="D259" i="14"/>
  <c r="U258" i="14"/>
  <c r="T258" i="14"/>
  <c r="O258" i="14"/>
  <c r="M258" i="14"/>
  <c r="K258" i="14"/>
  <c r="I258" i="14"/>
  <c r="G258" i="14"/>
  <c r="U257" i="14"/>
  <c r="T257" i="14"/>
  <c r="O257" i="14"/>
  <c r="M257" i="14"/>
  <c r="K257" i="14"/>
  <c r="I257" i="14"/>
  <c r="G257" i="14"/>
  <c r="U256" i="14"/>
  <c r="T256" i="14"/>
  <c r="O256" i="14"/>
  <c r="M256" i="14"/>
  <c r="K256" i="14"/>
  <c r="I256" i="14"/>
  <c r="G256" i="14"/>
  <c r="U255" i="14"/>
  <c r="T255" i="14"/>
  <c r="O255" i="14"/>
  <c r="M255" i="14"/>
  <c r="K255" i="14"/>
  <c r="I255" i="14"/>
  <c r="G255" i="14"/>
  <c r="S254" i="14"/>
  <c r="R254" i="14"/>
  <c r="Q254" i="14"/>
  <c r="T254" i="14" s="1"/>
  <c r="P254" i="14"/>
  <c r="L254" i="14"/>
  <c r="J254" i="14"/>
  <c r="H254" i="14"/>
  <c r="F254" i="14"/>
  <c r="U254" i="14" s="1"/>
  <c r="E254" i="14"/>
  <c r="D254" i="14"/>
  <c r="G254" i="14" s="1"/>
  <c r="U253" i="14"/>
  <c r="T253" i="14"/>
  <c r="O253" i="14"/>
  <c r="M253" i="14"/>
  <c r="K253" i="14"/>
  <c r="I253" i="14"/>
  <c r="G253" i="14"/>
  <c r="U252" i="14"/>
  <c r="T252" i="14"/>
  <c r="O252" i="14"/>
  <c r="M252" i="14"/>
  <c r="K252" i="14"/>
  <c r="I252" i="14"/>
  <c r="G252" i="14"/>
  <c r="U251" i="14"/>
  <c r="T251" i="14"/>
  <c r="O251" i="14"/>
  <c r="M251" i="14"/>
  <c r="K251" i="14"/>
  <c r="I251" i="14"/>
  <c r="G251" i="14"/>
  <c r="U250" i="14"/>
  <c r="T250" i="14"/>
  <c r="O250" i="14"/>
  <c r="M250" i="14"/>
  <c r="K250" i="14"/>
  <c r="I250" i="14"/>
  <c r="G250" i="14"/>
  <c r="U249" i="14"/>
  <c r="T249" i="14"/>
  <c r="O249" i="14"/>
  <c r="M249" i="14"/>
  <c r="K249" i="14"/>
  <c r="I249" i="14"/>
  <c r="G249" i="14"/>
  <c r="U248" i="14"/>
  <c r="T248" i="14"/>
  <c r="O248" i="14"/>
  <c r="M248" i="14"/>
  <c r="K248" i="14"/>
  <c r="I248" i="14"/>
  <c r="G248" i="14"/>
  <c r="T247" i="14"/>
  <c r="S247" i="14"/>
  <c r="R247" i="14"/>
  <c r="Q247" i="14"/>
  <c r="P247" i="14"/>
  <c r="U247" i="14" s="1"/>
  <c r="L247" i="14"/>
  <c r="J247" i="14"/>
  <c r="H247" i="14"/>
  <c r="F247" i="14"/>
  <c r="E247" i="14"/>
  <c r="M247" i="14" s="1"/>
  <c r="D247" i="14"/>
  <c r="U246" i="14"/>
  <c r="T246" i="14"/>
  <c r="O246" i="14"/>
  <c r="M246" i="14"/>
  <c r="K246" i="14"/>
  <c r="I246" i="14"/>
  <c r="G246" i="14"/>
  <c r="U245" i="14"/>
  <c r="T245" i="14"/>
  <c r="O245" i="14"/>
  <c r="M245" i="14"/>
  <c r="K245" i="14"/>
  <c r="I245" i="14"/>
  <c r="G245" i="14"/>
  <c r="U244" i="14"/>
  <c r="T244" i="14"/>
  <c r="O244" i="14"/>
  <c r="M244" i="14"/>
  <c r="K244" i="14"/>
  <c r="I244" i="14"/>
  <c r="G244" i="14"/>
  <c r="U243" i="14"/>
  <c r="T243" i="14"/>
  <c r="O243" i="14"/>
  <c r="M243" i="14"/>
  <c r="K243" i="14"/>
  <c r="I243" i="14"/>
  <c r="G243" i="14"/>
  <c r="U242" i="14"/>
  <c r="T242" i="14"/>
  <c r="O242" i="14"/>
  <c r="M242" i="14"/>
  <c r="K242" i="14"/>
  <c r="I242" i="14"/>
  <c r="G242" i="14"/>
  <c r="U241" i="14"/>
  <c r="T241" i="14"/>
  <c r="O241" i="14"/>
  <c r="M241" i="14"/>
  <c r="K241" i="14"/>
  <c r="I241" i="14"/>
  <c r="G241" i="14"/>
  <c r="S240" i="14"/>
  <c r="R240" i="14"/>
  <c r="Q240" i="14"/>
  <c r="P240" i="14"/>
  <c r="O240" i="14"/>
  <c r="L240" i="14"/>
  <c r="K240" i="14"/>
  <c r="J240" i="14"/>
  <c r="H240" i="14"/>
  <c r="F240" i="14"/>
  <c r="G240" i="14" s="1"/>
  <c r="E240" i="14"/>
  <c r="M240" i="14" s="1"/>
  <c r="D240" i="14"/>
  <c r="I240" i="14" s="1"/>
  <c r="U239" i="14"/>
  <c r="T239" i="14"/>
  <c r="O239" i="14"/>
  <c r="M239" i="14"/>
  <c r="K239" i="14"/>
  <c r="I239" i="14"/>
  <c r="G239" i="14"/>
  <c r="U238" i="14"/>
  <c r="T238" i="14"/>
  <c r="O238" i="14"/>
  <c r="M238" i="14"/>
  <c r="K238" i="14"/>
  <c r="I238" i="14"/>
  <c r="G238" i="14"/>
  <c r="U237" i="14"/>
  <c r="T237" i="14"/>
  <c r="O237" i="14"/>
  <c r="M237" i="14"/>
  <c r="K237" i="14"/>
  <c r="I237" i="14"/>
  <c r="G237" i="14"/>
  <c r="U236" i="14"/>
  <c r="T236" i="14"/>
  <c r="O236" i="14"/>
  <c r="M236" i="14"/>
  <c r="K236" i="14"/>
  <c r="I236" i="14"/>
  <c r="G236" i="14"/>
  <c r="U235" i="14"/>
  <c r="T235" i="14"/>
  <c r="O235" i="14"/>
  <c r="M235" i="14"/>
  <c r="K235" i="14"/>
  <c r="I235" i="14"/>
  <c r="G235" i="14"/>
  <c r="U234" i="14"/>
  <c r="T234" i="14"/>
  <c r="O234" i="14"/>
  <c r="M234" i="14"/>
  <c r="K234" i="14"/>
  <c r="I234" i="14"/>
  <c r="G234" i="14"/>
  <c r="S231" i="14"/>
  <c r="R231" i="14"/>
  <c r="Q231" i="14"/>
  <c r="P231" i="14"/>
  <c r="L231" i="14"/>
  <c r="J231" i="14"/>
  <c r="I231" i="14"/>
  <c r="H231" i="14"/>
  <c r="F231" i="14"/>
  <c r="E231" i="14"/>
  <c r="D231" i="14"/>
  <c r="S230" i="14"/>
  <c r="T230" i="14" s="1"/>
  <c r="R230" i="14"/>
  <c r="Q230" i="14"/>
  <c r="P230" i="14"/>
  <c r="U230" i="14" s="1"/>
  <c r="O230" i="14"/>
  <c r="L230" i="14"/>
  <c r="J230" i="14"/>
  <c r="H230" i="14"/>
  <c r="F230" i="14"/>
  <c r="G230" i="14" s="1"/>
  <c r="E230" i="14"/>
  <c r="D230" i="14"/>
  <c r="U229" i="14"/>
  <c r="T229" i="14"/>
  <c r="O229" i="14"/>
  <c r="M229" i="14"/>
  <c r="K229" i="14"/>
  <c r="I229" i="14"/>
  <c r="G229" i="14"/>
  <c r="U228" i="14"/>
  <c r="T228" i="14"/>
  <c r="O228" i="14"/>
  <c r="M228" i="14"/>
  <c r="K228" i="14"/>
  <c r="I228" i="14"/>
  <c r="G228" i="14"/>
  <c r="U227" i="14"/>
  <c r="T227" i="14"/>
  <c r="O227" i="14"/>
  <c r="M227" i="14"/>
  <c r="K227" i="14"/>
  <c r="I227" i="14"/>
  <c r="G227" i="14"/>
  <c r="U226" i="14"/>
  <c r="T226" i="14"/>
  <c r="O226" i="14"/>
  <c r="M226" i="14"/>
  <c r="K226" i="14"/>
  <c r="I226" i="14"/>
  <c r="G226" i="14"/>
  <c r="U225" i="14"/>
  <c r="T225" i="14"/>
  <c r="O225" i="14"/>
  <c r="M225" i="14"/>
  <c r="K225" i="14"/>
  <c r="I225" i="14"/>
  <c r="G225" i="14"/>
  <c r="S224" i="14"/>
  <c r="T224" i="14" s="1"/>
  <c r="R224" i="14"/>
  <c r="Q224" i="14"/>
  <c r="P224" i="14"/>
  <c r="U224" i="14" s="1"/>
  <c r="L224" i="14"/>
  <c r="J224" i="14"/>
  <c r="I224" i="14"/>
  <c r="H224" i="14"/>
  <c r="F224" i="14"/>
  <c r="E224" i="14"/>
  <c r="M224" i="14" s="1"/>
  <c r="D224" i="14"/>
  <c r="U223" i="14"/>
  <c r="T223" i="14"/>
  <c r="O223" i="14"/>
  <c r="M223" i="14"/>
  <c r="K223" i="14"/>
  <c r="I223" i="14"/>
  <c r="G223" i="14"/>
  <c r="U222" i="14"/>
  <c r="T222" i="14"/>
  <c r="O222" i="14"/>
  <c r="M222" i="14"/>
  <c r="K222" i="14"/>
  <c r="I222" i="14"/>
  <c r="G222" i="14"/>
  <c r="U221" i="14"/>
  <c r="T221" i="14"/>
  <c r="O221" i="14"/>
  <c r="M221" i="14"/>
  <c r="K221" i="14"/>
  <c r="I221" i="14"/>
  <c r="G221" i="14"/>
  <c r="U220" i="14"/>
  <c r="T220" i="14"/>
  <c r="O220" i="14"/>
  <c r="M220" i="14"/>
  <c r="K220" i="14"/>
  <c r="I220" i="14"/>
  <c r="G220" i="14"/>
  <c r="U219" i="14"/>
  <c r="T219" i="14"/>
  <c r="O219" i="14"/>
  <c r="M219" i="14"/>
  <c r="K219" i="14"/>
  <c r="I219" i="14"/>
  <c r="G219" i="14"/>
  <c r="U218" i="14"/>
  <c r="T218" i="14"/>
  <c r="O218" i="14"/>
  <c r="M218" i="14"/>
  <c r="K218" i="14"/>
  <c r="I218" i="14"/>
  <c r="G218" i="14"/>
  <c r="U217" i="14"/>
  <c r="T217" i="14"/>
  <c r="O217" i="14"/>
  <c r="M217" i="14"/>
  <c r="K217" i="14"/>
  <c r="I217" i="14"/>
  <c r="G217" i="14"/>
  <c r="S216" i="14"/>
  <c r="R216" i="14"/>
  <c r="Q216" i="14"/>
  <c r="P216" i="14"/>
  <c r="U216" i="14" s="1"/>
  <c r="L216" i="14"/>
  <c r="J216" i="14"/>
  <c r="H216" i="14"/>
  <c r="F216" i="14"/>
  <c r="E216" i="14"/>
  <c r="M216" i="14" s="1"/>
  <c r="D216" i="14"/>
  <c r="G216" i="14" s="1"/>
  <c r="U215" i="14"/>
  <c r="T215" i="14"/>
  <c r="O215" i="14"/>
  <c r="M215" i="14"/>
  <c r="K215" i="14"/>
  <c r="I215" i="14"/>
  <c r="G215" i="14"/>
  <c r="U214" i="14"/>
  <c r="T214" i="14"/>
  <c r="O214" i="14"/>
  <c r="M214" i="14"/>
  <c r="K214" i="14"/>
  <c r="I214" i="14"/>
  <c r="G214" i="14"/>
  <c r="U213" i="14"/>
  <c r="T213" i="14"/>
  <c r="O213" i="14"/>
  <c r="M213" i="14"/>
  <c r="K213" i="14"/>
  <c r="I213" i="14"/>
  <c r="G213" i="14"/>
  <c r="U212" i="14"/>
  <c r="T212" i="14"/>
  <c r="O212" i="14"/>
  <c r="M212" i="14"/>
  <c r="K212" i="14"/>
  <c r="I212" i="14"/>
  <c r="G212" i="14"/>
  <c r="U211" i="14"/>
  <c r="T211" i="14"/>
  <c r="O211" i="14"/>
  <c r="M211" i="14"/>
  <c r="K211" i="14"/>
  <c r="I211" i="14"/>
  <c r="G211" i="14"/>
  <c r="U210" i="14"/>
  <c r="T210" i="14"/>
  <c r="O210" i="14"/>
  <c r="M210" i="14"/>
  <c r="K210" i="14"/>
  <c r="I210" i="14"/>
  <c r="G210" i="14"/>
  <c r="U209" i="14"/>
  <c r="T209" i="14"/>
  <c r="O209" i="14"/>
  <c r="M209" i="14"/>
  <c r="K209" i="14"/>
  <c r="I209" i="14"/>
  <c r="G209" i="14"/>
  <c r="U208" i="14"/>
  <c r="T208" i="14"/>
  <c r="O208" i="14"/>
  <c r="M208" i="14"/>
  <c r="K208" i="14"/>
  <c r="I208" i="14"/>
  <c r="G208" i="14"/>
  <c r="S205" i="14"/>
  <c r="R205" i="14"/>
  <c r="Q205" i="14"/>
  <c r="T205" i="14" s="1"/>
  <c r="P205" i="14"/>
  <c r="U205" i="14" s="1"/>
  <c r="L205" i="14"/>
  <c r="J205" i="14"/>
  <c r="I205" i="14"/>
  <c r="H205" i="14"/>
  <c r="F205" i="14"/>
  <c r="E205" i="14"/>
  <c r="M205" i="14" s="1"/>
  <c r="D205" i="14"/>
  <c r="G205" i="14" s="1"/>
  <c r="S204" i="14"/>
  <c r="R204" i="14"/>
  <c r="Q204" i="14"/>
  <c r="T204" i="14" s="1"/>
  <c r="P204" i="14"/>
  <c r="U204" i="14" s="1"/>
  <c r="L204" i="14"/>
  <c r="J204" i="14"/>
  <c r="I204" i="14"/>
  <c r="H204" i="14"/>
  <c r="F204" i="14"/>
  <c r="E204" i="14"/>
  <c r="M204" i="14" s="1"/>
  <c r="D204" i="14"/>
  <c r="O204" i="14" s="1"/>
  <c r="U203" i="14"/>
  <c r="T203" i="14"/>
  <c r="O203" i="14"/>
  <c r="M203" i="14"/>
  <c r="K203" i="14"/>
  <c r="I203" i="14"/>
  <c r="G203" i="14"/>
  <c r="U202" i="14"/>
  <c r="T202" i="14"/>
  <c r="O202" i="14"/>
  <c r="M202" i="14"/>
  <c r="K202" i="14"/>
  <c r="I202" i="14"/>
  <c r="G202" i="14"/>
  <c r="U201" i="14"/>
  <c r="T201" i="14"/>
  <c r="O201" i="14"/>
  <c r="M201" i="14"/>
  <c r="K201" i="14"/>
  <c r="I201" i="14"/>
  <c r="G201" i="14"/>
  <c r="U200" i="14"/>
  <c r="T200" i="14"/>
  <c r="O200" i="14"/>
  <c r="M200" i="14"/>
  <c r="K200" i="14"/>
  <c r="I200" i="14"/>
  <c r="G200" i="14"/>
  <c r="U199" i="14"/>
  <c r="T199" i="14"/>
  <c r="O199" i="14"/>
  <c r="M199" i="14"/>
  <c r="K199" i="14"/>
  <c r="I199" i="14"/>
  <c r="G199" i="14"/>
  <c r="S198" i="14"/>
  <c r="T198" i="14" s="1"/>
  <c r="R198" i="14"/>
  <c r="Q198" i="14"/>
  <c r="P198" i="14"/>
  <c r="O198" i="14"/>
  <c r="L198" i="14"/>
  <c r="J198" i="14"/>
  <c r="H198" i="14"/>
  <c r="F198" i="14"/>
  <c r="E198" i="14"/>
  <c r="M198" i="14" s="1"/>
  <c r="D198" i="14"/>
  <c r="U197" i="14"/>
  <c r="T197" i="14"/>
  <c r="O197" i="14"/>
  <c r="M197" i="14"/>
  <c r="K197" i="14"/>
  <c r="I197" i="14"/>
  <c r="G197" i="14"/>
  <c r="U196" i="14"/>
  <c r="T196" i="14"/>
  <c r="O196" i="14"/>
  <c r="M196" i="14"/>
  <c r="K196" i="14"/>
  <c r="I196" i="14"/>
  <c r="G196" i="14"/>
  <c r="U195" i="14"/>
  <c r="T195" i="14"/>
  <c r="O195" i="14"/>
  <c r="M195" i="14"/>
  <c r="K195" i="14"/>
  <c r="I195" i="14"/>
  <c r="G195" i="14"/>
  <c r="U194" i="14"/>
  <c r="T194" i="14"/>
  <c r="O194" i="14"/>
  <c r="M194" i="14"/>
  <c r="K194" i="14"/>
  <c r="I194" i="14"/>
  <c r="G194" i="14"/>
  <c r="U193" i="14"/>
  <c r="T193" i="14"/>
  <c r="O193" i="14"/>
  <c r="M193" i="14"/>
  <c r="K193" i="14"/>
  <c r="I193" i="14"/>
  <c r="G193" i="14"/>
  <c r="U192" i="14"/>
  <c r="T192" i="14"/>
  <c r="O192" i="14"/>
  <c r="M192" i="14"/>
  <c r="K192" i="14"/>
  <c r="I192" i="14"/>
  <c r="G192" i="14"/>
  <c r="S191" i="14"/>
  <c r="R191" i="14"/>
  <c r="Q191" i="14"/>
  <c r="T191" i="14" s="1"/>
  <c r="P191" i="14"/>
  <c r="U191" i="14" s="1"/>
  <c r="L191" i="14"/>
  <c r="J191" i="14"/>
  <c r="H191" i="14"/>
  <c r="F191" i="14"/>
  <c r="E191" i="14"/>
  <c r="M191" i="14" s="1"/>
  <c r="D191" i="14"/>
  <c r="O191" i="14" s="1"/>
  <c r="U190" i="14"/>
  <c r="T190" i="14"/>
  <c r="O190" i="14"/>
  <c r="M190" i="14"/>
  <c r="K190" i="14"/>
  <c r="I190" i="14"/>
  <c r="G190" i="14"/>
  <c r="U189" i="14"/>
  <c r="T189" i="14"/>
  <c r="O189" i="14"/>
  <c r="M189" i="14"/>
  <c r="K189" i="14"/>
  <c r="I189" i="14"/>
  <c r="G189" i="14"/>
  <c r="U188" i="14"/>
  <c r="T188" i="14"/>
  <c r="O188" i="14"/>
  <c r="M188" i="14"/>
  <c r="K188" i="14"/>
  <c r="I188" i="14"/>
  <c r="G188" i="14"/>
  <c r="U187" i="14"/>
  <c r="T187" i="14"/>
  <c r="O187" i="14"/>
  <c r="M187" i="14"/>
  <c r="K187" i="14"/>
  <c r="I187" i="14"/>
  <c r="G187" i="14"/>
  <c r="U186" i="14"/>
  <c r="T186" i="14"/>
  <c r="O186" i="14"/>
  <c r="M186" i="14"/>
  <c r="K186" i="14"/>
  <c r="I186" i="14"/>
  <c r="G186" i="14"/>
  <c r="S185" i="14"/>
  <c r="T185" i="14" s="1"/>
  <c r="R185" i="14"/>
  <c r="Q185" i="14"/>
  <c r="P185" i="14"/>
  <c r="U185" i="14" s="1"/>
  <c r="L185" i="14"/>
  <c r="J185" i="14"/>
  <c r="H185" i="14"/>
  <c r="F185" i="14"/>
  <c r="E185" i="14"/>
  <c r="K185" i="14" s="1"/>
  <c r="D185" i="14"/>
  <c r="U184" i="14"/>
  <c r="T184" i="14"/>
  <c r="O184" i="14"/>
  <c r="M184" i="14"/>
  <c r="K184" i="14"/>
  <c r="I184" i="14"/>
  <c r="G184" i="14"/>
  <c r="U183" i="14"/>
  <c r="T183" i="14"/>
  <c r="O183" i="14"/>
  <c r="M183" i="14"/>
  <c r="K183" i="14"/>
  <c r="I183" i="14"/>
  <c r="G183" i="14"/>
  <c r="U182" i="14"/>
  <c r="T182" i="14"/>
  <c r="O182" i="14"/>
  <c r="M182" i="14"/>
  <c r="K182" i="14"/>
  <c r="I182" i="14"/>
  <c r="G182" i="14"/>
  <c r="U181" i="14"/>
  <c r="T181" i="14"/>
  <c r="O181" i="14"/>
  <c r="M181" i="14"/>
  <c r="K181" i="14"/>
  <c r="I181" i="14"/>
  <c r="G181" i="14"/>
  <c r="U180" i="14"/>
  <c r="T180" i="14"/>
  <c r="O180" i="14"/>
  <c r="M180" i="14"/>
  <c r="K180" i="14"/>
  <c r="I180" i="14"/>
  <c r="G180" i="14"/>
  <c r="S179" i="14"/>
  <c r="R179" i="14"/>
  <c r="Q179" i="14"/>
  <c r="T179" i="14" s="1"/>
  <c r="P179" i="14"/>
  <c r="U179" i="14" s="1"/>
  <c r="L179" i="14"/>
  <c r="J179" i="14"/>
  <c r="H179" i="14"/>
  <c r="F179" i="14"/>
  <c r="E179" i="14"/>
  <c r="M179" i="14" s="1"/>
  <c r="D179" i="14"/>
  <c r="G179" i="14" s="1"/>
  <c r="U178" i="14"/>
  <c r="T178" i="14"/>
  <c r="O178" i="14"/>
  <c r="M178" i="14"/>
  <c r="K178" i="14"/>
  <c r="I178" i="14"/>
  <c r="G178" i="14"/>
  <c r="U177" i="14"/>
  <c r="T177" i="14"/>
  <c r="O177" i="14"/>
  <c r="M177" i="14"/>
  <c r="K177" i="14"/>
  <c r="I177" i="14"/>
  <c r="G177" i="14"/>
  <c r="U176" i="14"/>
  <c r="T176" i="14"/>
  <c r="O176" i="14"/>
  <c r="M176" i="14"/>
  <c r="K176" i="14"/>
  <c r="I176" i="14"/>
  <c r="G176" i="14"/>
  <c r="U175" i="14"/>
  <c r="T175" i="14"/>
  <c r="O175" i="14"/>
  <c r="M175" i="14"/>
  <c r="K175" i="14"/>
  <c r="I175" i="14"/>
  <c r="G175" i="14"/>
  <c r="U174" i="14"/>
  <c r="T174" i="14"/>
  <c r="O174" i="14"/>
  <c r="M174" i="14"/>
  <c r="K174" i="14"/>
  <c r="I174" i="14"/>
  <c r="G174" i="14"/>
  <c r="U173" i="14"/>
  <c r="T173" i="14"/>
  <c r="O173" i="14"/>
  <c r="M173" i="14"/>
  <c r="K173" i="14"/>
  <c r="I173" i="14"/>
  <c r="G173" i="14"/>
  <c r="S170" i="14"/>
  <c r="R170" i="14"/>
  <c r="Q170" i="14"/>
  <c r="P170" i="14"/>
  <c r="L170" i="14"/>
  <c r="J170" i="14"/>
  <c r="H170" i="14"/>
  <c r="F170" i="14"/>
  <c r="U170" i="14" s="1"/>
  <c r="E170" i="14"/>
  <c r="M170" i="14" s="1"/>
  <c r="D170" i="14"/>
  <c r="I170" i="14" s="1"/>
  <c r="S169" i="14"/>
  <c r="T169" i="14" s="1"/>
  <c r="R169" i="14"/>
  <c r="Q169" i="14"/>
  <c r="P169" i="14"/>
  <c r="U169" i="14" s="1"/>
  <c r="L169" i="14"/>
  <c r="J169" i="14"/>
  <c r="I169" i="14"/>
  <c r="H169" i="14"/>
  <c r="F169" i="14"/>
  <c r="E169" i="14"/>
  <c r="K169" i="14" s="1"/>
  <c r="D169" i="14"/>
  <c r="U168" i="14"/>
  <c r="T168" i="14"/>
  <c r="O168" i="14"/>
  <c r="M168" i="14"/>
  <c r="K168" i="14"/>
  <c r="I168" i="14"/>
  <c r="G168" i="14"/>
  <c r="U167" i="14"/>
  <c r="T167" i="14"/>
  <c r="O167" i="14"/>
  <c r="M167" i="14"/>
  <c r="K167" i="14"/>
  <c r="I167" i="14"/>
  <c r="G167" i="14"/>
  <c r="U166" i="14"/>
  <c r="T166" i="14"/>
  <c r="O166" i="14"/>
  <c r="M166" i="14"/>
  <c r="K166" i="14"/>
  <c r="I166" i="14"/>
  <c r="G166" i="14"/>
  <c r="U165" i="14"/>
  <c r="T165" i="14"/>
  <c r="O165" i="14"/>
  <c r="M165" i="14"/>
  <c r="K165" i="14"/>
  <c r="I165" i="14"/>
  <c r="G165" i="14"/>
  <c r="U164" i="14"/>
  <c r="T164" i="14"/>
  <c r="O164" i="14"/>
  <c r="M164" i="14"/>
  <c r="K164" i="14"/>
  <c r="I164" i="14"/>
  <c r="G164" i="14"/>
  <c r="S163" i="14"/>
  <c r="R163" i="14"/>
  <c r="Q163" i="14"/>
  <c r="T163" i="14" s="1"/>
  <c r="P163" i="14"/>
  <c r="U163" i="14" s="1"/>
  <c r="L163" i="14"/>
  <c r="J163" i="14"/>
  <c r="I163" i="14"/>
  <c r="H163" i="14"/>
  <c r="F163" i="14"/>
  <c r="E163" i="14"/>
  <c r="M163" i="14" s="1"/>
  <c r="D163" i="14"/>
  <c r="O163" i="14" s="1"/>
  <c r="U162" i="14"/>
  <c r="T162" i="14"/>
  <c r="O162" i="14"/>
  <c r="M162" i="14"/>
  <c r="K162" i="14"/>
  <c r="I162" i="14"/>
  <c r="G162" i="14"/>
  <c r="U161" i="14"/>
  <c r="T161" i="14"/>
  <c r="O161" i="14"/>
  <c r="M161" i="14"/>
  <c r="K161" i="14"/>
  <c r="I161" i="14"/>
  <c r="G161" i="14"/>
  <c r="U160" i="14"/>
  <c r="T160" i="14"/>
  <c r="O160" i="14"/>
  <c r="M160" i="14"/>
  <c r="K160" i="14"/>
  <c r="I160" i="14"/>
  <c r="G160" i="14"/>
  <c r="U159" i="14"/>
  <c r="T159" i="14"/>
  <c r="O159" i="14"/>
  <c r="M159" i="14"/>
  <c r="K159" i="14"/>
  <c r="I159" i="14"/>
  <c r="G159" i="14"/>
  <c r="U158" i="14"/>
  <c r="T158" i="14"/>
  <c r="O158" i="14"/>
  <c r="M158" i="14"/>
  <c r="K158" i="14"/>
  <c r="I158" i="14"/>
  <c r="G158" i="14"/>
  <c r="U157" i="14"/>
  <c r="S157" i="14"/>
  <c r="R157" i="14"/>
  <c r="Q157" i="14"/>
  <c r="T157" i="14" s="1"/>
  <c r="P157" i="14"/>
  <c r="L157" i="14"/>
  <c r="J157" i="14"/>
  <c r="H157" i="14"/>
  <c r="F157" i="14"/>
  <c r="E157" i="14"/>
  <c r="D157" i="14"/>
  <c r="G157" i="14" s="1"/>
  <c r="U156" i="14"/>
  <c r="T156" i="14"/>
  <c r="O156" i="14"/>
  <c r="M156" i="14"/>
  <c r="K156" i="14"/>
  <c r="I156" i="14"/>
  <c r="G156" i="14"/>
  <c r="U155" i="14"/>
  <c r="T155" i="14"/>
  <c r="O155" i="14"/>
  <c r="M155" i="14"/>
  <c r="K155" i="14"/>
  <c r="I155" i="14"/>
  <c r="G155" i="14"/>
  <c r="U154" i="14"/>
  <c r="T154" i="14"/>
  <c r="O154" i="14"/>
  <c r="M154" i="14"/>
  <c r="K154" i="14"/>
  <c r="I154" i="14"/>
  <c r="G154" i="14"/>
  <c r="U153" i="14"/>
  <c r="T153" i="14"/>
  <c r="O153" i="14"/>
  <c r="M153" i="14"/>
  <c r="K153" i="14"/>
  <c r="I153" i="14"/>
  <c r="G153" i="14"/>
  <c r="U152" i="14"/>
  <c r="T152" i="14"/>
  <c r="O152" i="14"/>
  <c r="M152" i="14"/>
  <c r="K152" i="14"/>
  <c r="I152" i="14"/>
  <c r="G152" i="14"/>
  <c r="U151" i="14"/>
  <c r="T151" i="14"/>
  <c r="O151" i="14"/>
  <c r="M151" i="14"/>
  <c r="K151" i="14"/>
  <c r="I151" i="14"/>
  <c r="G151" i="14"/>
  <c r="S150" i="14"/>
  <c r="R150" i="14"/>
  <c r="Q150" i="14"/>
  <c r="T150" i="14" s="1"/>
  <c r="P150" i="14"/>
  <c r="L150" i="14"/>
  <c r="J150" i="14"/>
  <c r="H150" i="14"/>
  <c r="F150" i="14"/>
  <c r="E150" i="14"/>
  <c r="M150" i="14" s="1"/>
  <c r="D150" i="14"/>
  <c r="G150" i="14" s="1"/>
  <c r="U149" i="14"/>
  <c r="T149" i="14"/>
  <c r="O149" i="14"/>
  <c r="M149" i="14"/>
  <c r="K149" i="14"/>
  <c r="I149" i="14"/>
  <c r="G149" i="14"/>
  <c r="U148" i="14"/>
  <c r="T148" i="14"/>
  <c r="O148" i="14"/>
  <c r="M148" i="14"/>
  <c r="K148" i="14"/>
  <c r="I148" i="14"/>
  <c r="G148" i="14"/>
  <c r="U147" i="14"/>
  <c r="T147" i="14"/>
  <c r="O147" i="14"/>
  <c r="M147" i="14"/>
  <c r="K147" i="14"/>
  <c r="I147" i="14"/>
  <c r="G147" i="14"/>
  <c r="U146" i="14"/>
  <c r="T146" i="14"/>
  <c r="O146" i="14"/>
  <c r="M146" i="14"/>
  <c r="K146" i="14"/>
  <c r="I146" i="14"/>
  <c r="G146" i="14"/>
  <c r="U145" i="14"/>
  <c r="T145" i="14"/>
  <c r="O145" i="14"/>
  <c r="M145" i="14"/>
  <c r="K145" i="14"/>
  <c r="I145" i="14"/>
  <c r="G145" i="14"/>
  <c r="S144" i="14"/>
  <c r="R144" i="14"/>
  <c r="Q144" i="14"/>
  <c r="P144" i="14"/>
  <c r="U144" i="14" s="1"/>
  <c r="L144" i="14"/>
  <c r="J144" i="14"/>
  <c r="H144" i="14"/>
  <c r="F144" i="14"/>
  <c r="E144" i="14"/>
  <c r="M144" i="14" s="1"/>
  <c r="D144" i="14"/>
  <c r="U143" i="14"/>
  <c r="T143" i="14"/>
  <c r="O143" i="14"/>
  <c r="M143" i="14"/>
  <c r="K143" i="14"/>
  <c r="I143" i="14"/>
  <c r="G143" i="14"/>
  <c r="U142" i="14"/>
  <c r="T142" i="14"/>
  <c r="O142" i="14"/>
  <c r="M142" i="14"/>
  <c r="K142" i="14"/>
  <c r="I142" i="14"/>
  <c r="G142" i="14"/>
  <c r="U141" i="14"/>
  <c r="T141" i="14"/>
  <c r="O141" i="14"/>
  <c r="M141" i="14"/>
  <c r="K141" i="14"/>
  <c r="I141" i="14"/>
  <c r="G141" i="14"/>
  <c r="U140" i="14"/>
  <c r="T140" i="14"/>
  <c r="O140" i="14"/>
  <c r="M140" i="14"/>
  <c r="K140" i="14"/>
  <c r="I140" i="14"/>
  <c r="G140" i="14"/>
  <c r="U139" i="14"/>
  <c r="T139" i="14"/>
  <c r="O139" i="14"/>
  <c r="M139" i="14"/>
  <c r="K139" i="14"/>
  <c r="I139" i="14"/>
  <c r="G139" i="14"/>
  <c r="U138" i="14"/>
  <c r="T138" i="14"/>
  <c r="O138" i="14"/>
  <c r="M138" i="14"/>
  <c r="K138" i="14"/>
  <c r="I138" i="14"/>
  <c r="G138" i="14"/>
  <c r="S137" i="14"/>
  <c r="R137" i="14"/>
  <c r="Q137" i="14"/>
  <c r="T137" i="14" s="1"/>
  <c r="P137" i="14"/>
  <c r="U137" i="14" s="1"/>
  <c r="L137" i="14"/>
  <c r="J137" i="14"/>
  <c r="H137" i="14"/>
  <c r="F137" i="14"/>
  <c r="E137" i="14"/>
  <c r="M137" i="14" s="1"/>
  <c r="D137" i="14"/>
  <c r="O137" i="14" s="1"/>
  <c r="U136" i="14"/>
  <c r="T136" i="14"/>
  <c r="O136" i="14"/>
  <c r="M136" i="14"/>
  <c r="K136" i="14"/>
  <c r="I136" i="14"/>
  <c r="G136" i="14"/>
  <c r="U135" i="14"/>
  <c r="T135" i="14"/>
  <c r="O135" i="14"/>
  <c r="M135" i="14"/>
  <c r="K135" i="14"/>
  <c r="I135" i="14"/>
  <c r="G135" i="14"/>
  <c r="U134" i="14"/>
  <c r="T134" i="14"/>
  <c r="O134" i="14"/>
  <c r="M134" i="14"/>
  <c r="K134" i="14"/>
  <c r="I134" i="14"/>
  <c r="G134" i="14"/>
  <c r="U133" i="14"/>
  <c r="T133" i="14"/>
  <c r="O133" i="14"/>
  <c r="M133" i="14"/>
  <c r="K133" i="14"/>
  <c r="I133" i="14"/>
  <c r="G133" i="14"/>
  <c r="S132" i="14"/>
  <c r="R132" i="14"/>
  <c r="Q132" i="14"/>
  <c r="T132" i="14" s="1"/>
  <c r="P132" i="14"/>
  <c r="U132" i="14" s="1"/>
  <c r="L132" i="14"/>
  <c r="J132" i="14"/>
  <c r="K132" i="14" s="1"/>
  <c r="H132" i="14"/>
  <c r="F132" i="14"/>
  <c r="E132" i="14"/>
  <c r="M132" i="14" s="1"/>
  <c r="D132" i="14"/>
  <c r="U131" i="14"/>
  <c r="T131" i="14"/>
  <c r="O131" i="14"/>
  <c r="M131" i="14"/>
  <c r="K131" i="14"/>
  <c r="I131" i="14"/>
  <c r="G131" i="14"/>
  <c r="U130" i="14"/>
  <c r="T130" i="14"/>
  <c r="O130" i="14"/>
  <c r="M130" i="14"/>
  <c r="K130" i="14"/>
  <c r="I130" i="14"/>
  <c r="G130" i="14"/>
  <c r="U129" i="14"/>
  <c r="T129" i="14"/>
  <c r="O129" i="14"/>
  <c r="M129" i="14"/>
  <c r="K129" i="14"/>
  <c r="I129" i="14"/>
  <c r="G129" i="14"/>
  <c r="U128" i="14"/>
  <c r="T128" i="14"/>
  <c r="O128" i="14"/>
  <c r="M128" i="14"/>
  <c r="K128" i="14"/>
  <c r="I128" i="14"/>
  <c r="G128" i="14"/>
  <c r="U127" i="14"/>
  <c r="T127" i="14"/>
  <c r="O127" i="14"/>
  <c r="M127" i="14"/>
  <c r="K127" i="14"/>
  <c r="I127" i="14"/>
  <c r="G127" i="14"/>
  <c r="U126" i="14"/>
  <c r="S126" i="14"/>
  <c r="R126" i="14"/>
  <c r="Q126" i="14"/>
  <c r="T126" i="14" s="1"/>
  <c r="P126" i="14"/>
  <c r="L126" i="14"/>
  <c r="J126" i="14"/>
  <c r="H126" i="14"/>
  <c r="F126" i="14"/>
  <c r="E126" i="14"/>
  <c r="M126" i="14" s="1"/>
  <c r="D126" i="14"/>
  <c r="G126" i="14" s="1"/>
  <c r="U125" i="14"/>
  <c r="T125" i="14"/>
  <c r="O125" i="14"/>
  <c r="M125" i="14"/>
  <c r="K125" i="14"/>
  <c r="I125" i="14"/>
  <c r="G125" i="14"/>
  <c r="U124" i="14"/>
  <c r="T124" i="14"/>
  <c r="O124" i="14"/>
  <c r="M124" i="14"/>
  <c r="K124" i="14"/>
  <c r="I124" i="14"/>
  <c r="G124" i="14"/>
  <c r="U123" i="14"/>
  <c r="T123" i="14"/>
  <c r="O123" i="14"/>
  <c r="M123" i="14"/>
  <c r="K123" i="14"/>
  <c r="I123" i="14"/>
  <c r="G123" i="14"/>
  <c r="U122" i="14"/>
  <c r="T122" i="14"/>
  <c r="O122" i="14"/>
  <c r="M122" i="14"/>
  <c r="K122" i="14"/>
  <c r="I122" i="14"/>
  <c r="G122" i="14"/>
  <c r="S121" i="14"/>
  <c r="R121" i="14"/>
  <c r="Q121" i="14"/>
  <c r="T121" i="14" s="1"/>
  <c r="P121" i="14"/>
  <c r="U121" i="14" s="1"/>
  <c r="L121" i="14"/>
  <c r="J121" i="14"/>
  <c r="H121" i="14"/>
  <c r="F121" i="14"/>
  <c r="E121" i="14"/>
  <c r="D121" i="14"/>
  <c r="G121" i="14" s="1"/>
  <c r="U120" i="14"/>
  <c r="T120" i="14"/>
  <c r="O120" i="14"/>
  <c r="M120" i="14"/>
  <c r="K120" i="14"/>
  <c r="I120" i="14"/>
  <c r="G120" i="14"/>
  <c r="U119" i="14"/>
  <c r="T119" i="14"/>
  <c r="O119" i="14"/>
  <c r="M119" i="14"/>
  <c r="K119" i="14"/>
  <c r="I119" i="14"/>
  <c r="G119" i="14"/>
  <c r="U118" i="14"/>
  <c r="T118" i="14"/>
  <c r="O118" i="14"/>
  <c r="M118" i="14"/>
  <c r="K118" i="14"/>
  <c r="I118" i="14"/>
  <c r="G118" i="14"/>
  <c r="U117" i="14"/>
  <c r="T117" i="14"/>
  <c r="O117" i="14"/>
  <c r="M117" i="14"/>
  <c r="K117" i="14"/>
  <c r="I117" i="14"/>
  <c r="G117" i="14"/>
  <c r="U116" i="14"/>
  <c r="T116" i="14"/>
  <c r="O116" i="14"/>
  <c r="M116" i="14"/>
  <c r="K116" i="14"/>
  <c r="I116" i="14"/>
  <c r="G116" i="14"/>
  <c r="U115" i="14"/>
  <c r="T115" i="14"/>
  <c r="O115" i="14"/>
  <c r="M115" i="14"/>
  <c r="K115" i="14"/>
  <c r="I115" i="14"/>
  <c r="G115" i="14"/>
  <c r="U114" i="14"/>
  <c r="T114" i="14"/>
  <c r="O114" i="14"/>
  <c r="M114" i="14"/>
  <c r="K114" i="14"/>
  <c r="I114" i="14"/>
  <c r="G114" i="14"/>
  <c r="U113" i="14"/>
  <c r="T113" i="14"/>
  <c r="O113" i="14"/>
  <c r="M113" i="14"/>
  <c r="K113" i="14"/>
  <c r="I113" i="14"/>
  <c r="G113" i="14"/>
  <c r="S112" i="14"/>
  <c r="R112" i="14"/>
  <c r="Q112" i="14"/>
  <c r="T112" i="14" s="1"/>
  <c r="P112" i="14"/>
  <c r="L112" i="14"/>
  <c r="J112" i="14"/>
  <c r="H112" i="14"/>
  <c r="F112" i="14"/>
  <c r="E112" i="14"/>
  <c r="M112" i="14" s="1"/>
  <c r="D112" i="14"/>
  <c r="I112" i="14" s="1"/>
  <c r="U111" i="14"/>
  <c r="T111" i="14"/>
  <c r="O111" i="14"/>
  <c r="M111" i="14"/>
  <c r="K111" i="14"/>
  <c r="I111" i="14"/>
  <c r="G111" i="14"/>
  <c r="U110" i="14"/>
  <c r="T110" i="14"/>
  <c r="O110" i="14"/>
  <c r="M110" i="14"/>
  <c r="K110" i="14"/>
  <c r="I110" i="14"/>
  <c r="G110" i="14"/>
  <c r="U109" i="14"/>
  <c r="T109" i="14"/>
  <c r="O109" i="14"/>
  <c r="M109" i="14"/>
  <c r="K109" i="14"/>
  <c r="I109" i="14"/>
  <c r="G109" i="14"/>
  <c r="U108" i="14"/>
  <c r="T108" i="14"/>
  <c r="O108" i="14"/>
  <c r="M108" i="14"/>
  <c r="K108" i="14"/>
  <c r="I108" i="14"/>
  <c r="G108" i="14"/>
  <c r="U107" i="14"/>
  <c r="T107" i="14"/>
  <c r="O107" i="14"/>
  <c r="M107" i="14"/>
  <c r="K107" i="14"/>
  <c r="I107" i="14"/>
  <c r="G107" i="14"/>
  <c r="S106" i="14"/>
  <c r="R106" i="14"/>
  <c r="Q106" i="14"/>
  <c r="P106" i="14"/>
  <c r="U106" i="14" s="1"/>
  <c r="L106" i="14"/>
  <c r="J106" i="14"/>
  <c r="H106" i="14"/>
  <c r="F106" i="14"/>
  <c r="E106" i="14"/>
  <c r="M106" i="14" s="1"/>
  <c r="D106" i="14"/>
  <c r="O106" i="14" s="1"/>
  <c r="U105" i="14"/>
  <c r="T105" i="14"/>
  <c r="O105" i="14"/>
  <c r="M105" i="14"/>
  <c r="K105" i="14"/>
  <c r="I105" i="14"/>
  <c r="G105" i="14"/>
  <c r="S102" i="14"/>
  <c r="R102" i="14"/>
  <c r="Q102" i="14"/>
  <c r="P102" i="14"/>
  <c r="O102" i="14"/>
  <c r="L102" i="14"/>
  <c r="J102" i="14"/>
  <c r="H102" i="14"/>
  <c r="G102" i="14"/>
  <c r="F102" i="14"/>
  <c r="E102" i="14"/>
  <c r="D102" i="14"/>
  <c r="T101" i="14"/>
  <c r="S101" i="14"/>
  <c r="R101" i="14"/>
  <c r="Q101" i="14"/>
  <c r="P101" i="14"/>
  <c r="U101" i="14" s="1"/>
  <c r="L101" i="14"/>
  <c r="J101" i="14"/>
  <c r="H101" i="14"/>
  <c r="F101" i="14"/>
  <c r="E101" i="14"/>
  <c r="M101" i="14" s="1"/>
  <c r="D101" i="14"/>
  <c r="O101" i="14" s="1"/>
  <c r="U100" i="14"/>
  <c r="T100" i="14"/>
  <c r="O100" i="14"/>
  <c r="M100" i="14"/>
  <c r="K100" i="14"/>
  <c r="I100" i="14"/>
  <c r="G100" i="14"/>
  <c r="U99" i="14"/>
  <c r="T99" i="14"/>
  <c r="O99" i="14"/>
  <c r="M99" i="14"/>
  <c r="K99" i="14"/>
  <c r="I99" i="14"/>
  <c r="G99" i="14"/>
  <c r="U98" i="14"/>
  <c r="T98" i="14"/>
  <c r="O98" i="14"/>
  <c r="M98" i="14"/>
  <c r="K98" i="14"/>
  <c r="I98" i="14"/>
  <c r="G98" i="14"/>
  <c r="U97" i="14"/>
  <c r="T97" i="14"/>
  <c r="O97" i="14"/>
  <c r="M97" i="14"/>
  <c r="K97" i="14"/>
  <c r="I97" i="14"/>
  <c r="G97" i="14"/>
  <c r="S96" i="14"/>
  <c r="R96" i="14"/>
  <c r="Q96" i="14"/>
  <c r="T96" i="14" s="1"/>
  <c r="P96" i="14"/>
  <c r="L96" i="14"/>
  <c r="J96" i="14"/>
  <c r="H96" i="14"/>
  <c r="F96" i="14"/>
  <c r="U96" i="14" s="1"/>
  <c r="E96" i="14"/>
  <c r="M96" i="14" s="1"/>
  <c r="D96" i="14"/>
  <c r="U95" i="14"/>
  <c r="T95" i="14"/>
  <c r="O95" i="14"/>
  <c r="M95" i="14"/>
  <c r="K95" i="14"/>
  <c r="I95" i="14"/>
  <c r="G95" i="14"/>
  <c r="U94" i="14"/>
  <c r="T94" i="14"/>
  <c r="O94" i="14"/>
  <c r="M94" i="14"/>
  <c r="K94" i="14"/>
  <c r="I94" i="14"/>
  <c r="G94" i="14"/>
  <c r="U93" i="14"/>
  <c r="T93" i="14"/>
  <c r="O93" i="14"/>
  <c r="M93" i="14"/>
  <c r="K93" i="14"/>
  <c r="I93" i="14"/>
  <c r="G93" i="14"/>
  <c r="U92" i="14"/>
  <c r="T92" i="14"/>
  <c r="O92" i="14"/>
  <c r="M92" i="14"/>
  <c r="K92" i="14"/>
  <c r="I92" i="14"/>
  <c r="G92" i="14"/>
  <c r="S91" i="14"/>
  <c r="R91" i="14"/>
  <c r="Q91" i="14"/>
  <c r="P91" i="14"/>
  <c r="U91" i="14" s="1"/>
  <c r="L91" i="14"/>
  <c r="J91" i="14"/>
  <c r="H91" i="14"/>
  <c r="I91" i="14" s="1"/>
  <c r="F91" i="14"/>
  <c r="E91" i="14"/>
  <c r="K91" i="14" s="1"/>
  <c r="D91" i="14"/>
  <c r="U90" i="14"/>
  <c r="T90" i="14"/>
  <c r="O90" i="14"/>
  <c r="M90" i="14"/>
  <c r="K90" i="14"/>
  <c r="I90" i="14"/>
  <c r="G90" i="14"/>
  <c r="U89" i="14"/>
  <c r="T89" i="14"/>
  <c r="O89" i="14"/>
  <c r="M89" i="14"/>
  <c r="K89" i="14"/>
  <c r="I89" i="14"/>
  <c r="G89" i="14"/>
  <c r="U88" i="14"/>
  <c r="T88" i="14"/>
  <c r="O88" i="14"/>
  <c r="M88" i="14"/>
  <c r="K88" i="14"/>
  <c r="I88" i="14"/>
  <c r="G88" i="14"/>
  <c r="T85" i="14"/>
  <c r="S85" i="14"/>
  <c r="R85" i="14"/>
  <c r="Q85" i="14"/>
  <c r="P85" i="14"/>
  <c r="U85" i="14" s="1"/>
  <c r="L85" i="14"/>
  <c r="J85" i="14"/>
  <c r="K85" i="14" s="1"/>
  <c r="H85" i="14"/>
  <c r="F85" i="14"/>
  <c r="E85" i="14"/>
  <c r="M85" i="14" s="1"/>
  <c r="D85" i="14"/>
  <c r="O85" i="14" s="1"/>
  <c r="S84" i="14"/>
  <c r="R84" i="14"/>
  <c r="Q84" i="14"/>
  <c r="T84" i="14" s="1"/>
  <c r="P84" i="14"/>
  <c r="U84" i="14" s="1"/>
  <c r="L84" i="14"/>
  <c r="J84" i="14"/>
  <c r="K84" i="14" s="1"/>
  <c r="H84" i="14"/>
  <c r="F84" i="14"/>
  <c r="E84" i="14"/>
  <c r="D84" i="14"/>
  <c r="U83" i="14"/>
  <c r="T83" i="14"/>
  <c r="O83" i="14"/>
  <c r="M83" i="14"/>
  <c r="K83" i="14"/>
  <c r="I83" i="14"/>
  <c r="G83" i="14"/>
  <c r="U82" i="14"/>
  <c r="T82" i="14"/>
  <c r="O82" i="14"/>
  <c r="M82" i="14"/>
  <c r="K82" i="14"/>
  <c r="I82" i="14"/>
  <c r="G82" i="14"/>
  <c r="U81" i="14"/>
  <c r="T81" i="14"/>
  <c r="O81" i="14"/>
  <c r="M81" i="14"/>
  <c r="K81" i="14"/>
  <c r="I81" i="14"/>
  <c r="G81" i="14"/>
  <c r="U80" i="14"/>
  <c r="T80" i="14"/>
  <c r="O80" i="14"/>
  <c r="M80" i="14"/>
  <c r="K80" i="14"/>
  <c r="I80" i="14"/>
  <c r="G80" i="14"/>
  <c r="U79" i="14"/>
  <c r="T79" i="14"/>
  <c r="O79" i="14"/>
  <c r="M79" i="14"/>
  <c r="K79" i="14"/>
  <c r="I79" i="14"/>
  <c r="G79" i="14"/>
  <c r="S78" i="14"/>
  <c r="R78" i="14"/>
  <c r="Q78" i="14"/>
  <c r="T78" i="14" s="1"/>
  <c r="P78" i="14"/>
  <c r="L78" i="14"/>
  <c r="J78" i="14"/>
  <c r="H78" i="14"/>
  <c r="F78" i="14"/>
  <c r="U78" i="14" s="1"/>
  <c r="E78" i="14"/>
  <c r="D78" i="14"/>
  <c r="G78" i="14" s="1"/>
  <c r="U77" i="14"/>
  <c r="T77" i="14"/>
  <c r="O77" i="14"/>
  <c r="M77" i="14"/>
  <c r="K77" i="14"/>
  <c r="I77" i="14"/>
  <c r="G77" i="14"/>
  <c r="U76" i="14"/>
  <c r="T76" i="14"/>
  <c r="O76" i="14"/>
  <c r="M76" i="14"/>
  <c r="K76" i="14"/>
  <c r="I76" i="14"/>
  <c r="G76" i="14"/>
  <c r="U75" i="14"/>
  <c r="T75" i="14"/>
  <c r="O75" i="14"/>
  <c r="M75" i="14"/>
  <c r="K75" i="14"/>
  <c r="I75" i="14"/>
  <c r="G75" i="14"/>
  <c r="U74" i="14"/>
  <c r="T74" i="14"/>
  <c r="O74" i="14"/>
  <c r="M74" i="14"/>
  <c r="K74" i="14"/>
  <c r="I74" i="14"/>
  <c r="G74" i="14"/>
  <c r="U73" i="14"/>
  <c r="T73" i="14"/>
  <c r="O73" i="14"/>
  <c r="M73" i="14"/>
  <c r="K73" i="14"/>
  <c r="I73" i="14"/>
  <c r="G73" i="14"/>
  <c r="U72" i="14"/>
  <c r="T72" i="14"/>
  <c r="O72" i="14"/>
  <c r="M72" i="14"/>
  <c r="K72" i="14"/>
  <c r="I72" i="14"/>
  <c r="G72" i="14"/>
  <c r="U71" i="14"/>
  <c r="T71" i="14"/>
  <c r="O71" i="14"/>
  <c r="M71" i="14"/>
  <c r="K71" i="14"/>
  <c r="I71" i="14"/>
  <c r="G71" i="14"/>
  <c r="S70" i="14"/>
  <c r="R70" i="14"/>
  <c r="Q70" i="14"/>
  <c r="T70" i="14" s="1"/>
  <c r="P70" i="14"/>
  <c r="U70" i="14" s="1"/>
  <c r="L70" i="14"/>
  <c r="J70" i="14"/>
  <c r="H70" i="14"/>
  <c r="F70" i="14"/>
  <c r="E70" i="14"/>
  <c r="M70" i="14" s="1"/>
  <c r="D70" i="14"/>
  <c r="G70" i="14" s="1"/>
  <c r="U69" i="14"/>
  <c r="T69" i="14"/>
  <c r="O69" i="14"/>
  <c r="M69" i="14"/>
  <c r="K69" i="14"/>
  <c r="I69" i="14"/>
  <c r="G69" i="14"/>
  <c r="U68" i="14"/>
  <c r="T68" i="14"/>
  <c r="O68" i="14"/>
  <c r="M68" i="14"/>
  <c r="K68" i="14"/>
  <c r="I68" i="14"/>
  <c r="G68" i="14"/>
  <c r="U67" i="14"/>
  <c r="T67" i="14"/>
  <c r="O67" i="14"/>
  <c r="M67" i="14"/>
  <c r="K67" i="14"/>
  <c r="I67" i="14"/>
  <c r="G67" i="14"/>
  <c r="U66" i="14"/>
  <c r="T66" i="14"/>
  <c r="O66" i="14"/>
  <c r="M66" i="14"/>
  <c r="K66" i="14"/>
  <c r="I66" i="14"/>
  <c r="G66" i="14"/>
  <c r="U65" i="14"/>
  <c r="T65" i="14"/>
  <c r="O65" i="14"/>
  <c r="M65" i="14"/>
  <c r="K65" i="14"/>
  <c r="I65" i="14"/>
  <c r="G65" i="14"/>
  <c r="U64" i="14"/>
  <c r="T64" i="14"/>
  <c r="O64" i="14"/>
  <c r="M64" i="14"/>
  <c r="K64" i="14"/>
  <c r="I64" i="14"/>
  <c r="G64" i="14"/>
  <c r="S63" i="14"/>
  <c r="R63" i="14"/>
  <c r="Q63" i="14"/>
  <c r="T63" i="14" s="1"/>
  <c r="P63" i="14"/>
  <c r="L63" i="14"/>
  <c r="J63" i="14"/>
  <c r="H63" i="14"/>
  <c r="I63" i="14" s="1"/>
  <c r="F63" i="14"/>
  <c r="U63" i="14" s="1"/>
  <c r="E63" i="14"/>
  <c r="K63" i="14" s="1"/>
  <c r="D63" i="14"/>
  <c r="U62" i="14"/>
  <c r="T62" i="14"/>
  <c r="O62" i="14"/>
  <c r="M62" i="14"/>
  <c r="K62" i="14"/>
  <c r="I62" i="14"/>
  <c r="G62" i="14"/>
  <c r="U61" i="14"/>
  <c r="T61" i="14"/>
  <c r="O61" i="14"/>
  <c r="M61" i="14"/>
  <c r="K61" i="14"/>
  <c r="I61" i="14"/>
  <c r="G61" i="14"/>
  <c r="U60" i="14"/>
  <c r="T60" i="14"/>
  <c r="O60" i="14"/>
  <c r="M60" i="14"/>
  <c r="K60" i="14"/>
  <c r="I60" i="14"/>
  <c r="G60" i="14"/>
  <c r="U59" i="14"/>
  <c r="T59" i="14"/>
  <c r="O59" i="14"/>
  <c r="M59" i="14"/>
  <c r="K59" i="14"/>
  <c r="I59" i="14"/>
  <c r="G59" i="14"/>
  <c r="S58" i="14"/>
  <c r="R58" i="14"/>
  <c r="Q58" i="14"/>
  <c r="T58" i="14" s="1"/>
  <c r="P58" i="14"/>
  <c r="O58" i="14"/>
  <c r="L58" i="14"/>
  <c r="J58" i="14"/>
  <c r="H58" i="14"/>
  <c r="I58" i="14" s="1"/>
  <c r="F58" i="14"/>
  <c r="G58" i="14" s="1"/>
  <c r="E58" i="14"/>
  <c r="D58" i="14"/>
  <c r="U57" i="14"/>
  <c r="T57" i="14"/>
  <c r="O57" i="14"/>
  <c r="M57" i="14"/>
  <c r="K57" i="14"/>
  <c r="I57" i="14"/>
  <c r="G57" i="14"/>
  <c r="S54" i="14"/>
  <c r="R54" i="14"/>
  <c r="Q54" i="14"/>
  <c r="T54" i="14" s="1"/>
  <c r="P54" i="14"/>
  <c r="U54" i="14" s="1"/>
  <c r="L54" i="14"/>
  <c r="J54" i="14"/>
  <c r="H54" i="14"/>
  <c r="F54" i="14"/>
  <c r="E54" i="14"/>
  <c r="M54" i="14" s="1"/>
  <c r="D54" i="14"/>
  <c r="O54" i="14" s="1"/>
  <c r="S53" i="14"/>
  <c r="R53" i="14"/>
  <c r="Q53" i="14"/>
  <c r="T53" i="14" s="1"/>
  <c r="P53" i="14"/>
  <c r="L53" i="14"/>
  <c r="K53" i="14"/>
  <c r="J53" i="14"/>
  <c r="I53" i="14"/>
  <c r="H53" i="14"/>
  <c r="F53" i="14"/>
  <c r="G53" i="14" s="1"/>
  <c r="E53" i="14"/>
  <c r="D53" i="14"/>
  <c r="O53" i="14" s="1"/>
  <c r="U52" i="14"/>
  <c r="T52" i="14"/>
  <c r="O52" i="14"/>
  <c r="M52" i="14"/>
  <c r="K52" i="14"/>
  <c r="I52" i="14"/>
  <c r="G52" i="14"/>
  <c r="U51" i="14"/>
  <c r="T51" i="14"/>
  <c r="O51" i="14"/>
  <c r="M51" i="14"/>
  <c r="K51" i="14"/>
  <c r="I51" i="14"/>
  <c r="G51" i="14"/>
  <c r="U50" i="14"/>
  <c r="T50" i="14"/>
  <c r="O50" i="14"/>
  <c r="M50" i="14"/>
  <c r="K50" i="14"/>
  <c r="I50" i="14"/>
  <c r="G50" i="14"/>
  <c r="U49" i="14"/>
  <c r="T49" i="14"/>
  <c r="O49" i="14"/>
  <c r="M49" i="14"/>
  <c r="K49" i="14"/>
  <c r="I49" i="14"/>
  <c r="G49" i="14"/>
  <c r="U48" i="14"/>
  <c r="T48" i="14"/>
  <c r="O48" i="14"/>
  <c r="M48" i="14"/>
  <c r="K48" i="14"/>
  <c r="I48" i="14"/>
  <c r="G48" i="14"/>
  <c r="S47" i="14"/>
  <c r="R47" i="14"/>
  <c r="Q47" i="14"/>
  <c r="T47" i="14" s="1"/>
  <c r="P47" i="14"/>
  <c r="U47" i="14" s="1"/>
  <c r="L47" i="14"/>
  <c r="J47" i="14"/>
  <c r="H47" i="14"/>
  <c r="F47" i="14"/>
  <c r="E47" i="14"/>
  <c r="M47" i="14" s="1"/>
  <c r="D47" i="14"/>
  <c r="O47" i="14" s="1"/>
  <c r="U46" i="14"/>
  <c r="T46" i="14"/>
  <c r="O46" i="14"/>
  <c r="M46" i="14"/>
  <c r="K46" i="14"/>
  <c r="I46" i="14"/>
  <c r="G46" i="14"/>
  <c r="U45" i="14"/>
  <c r="T45" i="14"/>
  <c r="O45" i="14"/>
  <c r="M45" i="14"/>
  <c r="K45" i="14"/>
  <c r="I45" i="14"/>
  <c r="G45" i="14"/>
  <c r="U44" i="14"/>
  <c r="T44" i="14"/>
  <c r="O44" i="14"/>
  <c r="M44" i="14"/>
  <c r="K44" i="14"/>
  <c r="I44" i="14"/>
  <c r="G44" i="14"/>
  <c r="U43" i="14"/>
  <c r="T43" i="14"/>
  <c r="O43" i="14"/>
  <c r="M43" i="14"/>
  <c r="K43" i="14"/>
  <c r="I43" i="14"/>
  <c r="G43" i="14"/>
  <c r="U42" i="14"/>
  <c r="T42" i="14"/>
  <c r="O42" i="14"/>
  <c r="M42" i="14"/>
  <c r="K42" i="14"/>
  <c r="I42" i="14"/>
  <c r="G42" i="14"/>
  <c r="U41" i="14"/>
  <c r="T41" i="14"/>
  <c r="O41" i="14"/>
  <c r="M41" i="14"/>
  <c r="K41" i="14"/>
  <c r="I41" i="14"/>
  <c r="G41" i="14"/>
  <c r="S40" i="14"/>
  <c r="R40" i="14"/>
  <c r="Q40" i="14"/>
  <c r="P40" i="14"/>
  <c r="O40" i="14"/>
  <c r="L40" i="14"/>
  <c r="J40" i="14"/>
  <c r="H40" i="14"/>
  <c r="I40" i="14" s="1"/>
  <c r="G40" i="14"/>
  <c r="F40" i="14"/>
  <c r="E40" i="14"/>
  <c r="D40" i="14"/>
  <c r="U39" i="14"/>
  <c r="T39" i="14"/>
  <c r="O39" i="14"/>
  <c r="M39" i="14"/>
  <c r="K39" i="14"/>
  <c r="I39" i="14"/>
  <c r="G39" i="14"/>
  <c r="U38" i="14"/>
  <c r="T38" i="14"/>
  <c r="O38" i="14"/>
  <c r="M38" i="14"/>
  <c r="K38" i="14"/>
  <c r="I38" i="14"/>
  <c r="G38" i="14"/>
  <c r="U37" i="14"/>
  <c r="T37" i="14"/>
  <c r="O37" i="14"/>
  <c r="M37" i="14"/>
  <c r="K37" i="14"/>
  <c r="I37" i="14"/>
  <c r="G37" i="14"/>
  <c r="U36" i="14"/>
  <c r="T36" i="14"/>
  <c r="O36" i="14"/>
  <c r="M36" i="14"/>
  <c r="K36" i="14"/>
  <c r="I36" i="14"/>
  <c r="G36" i="14"/>
  <c r="S35" i="14"/>
  <c r="T35" i="14" s="1"/>
  <c r="R35" i="14"/>
  <c r="Q35" i="14"/>
  <c r="P35" i="14"/>
  <c r="L35" i="14"/>
  <c r="J35" i="14"/>
  <c r="H35" i="14"/>
  <c r="F35" i="14"/>
  <c r="G35" i="14" s="1"/>
  <c r="E35" i="14"/>
  <c r="D35" i="14"/>
  <c r="O35" i="14" s="1"/>
  <c r="U34" i="14"/>
  <c r="T34" i="14"/>
  <c r="O34" i="14"/>
  <c r="M34" i="14"/>
  <c r="K34" i="14"/>
  <c r="I34" i="14"/>
  <c r="G34" i="14"/>
  <c r="U33" i="14"/>
  <c r="T33" i="14"/>
  <c r="O33" i="14"/>
  <c r="M33" i="14"/>
  <c r="K33" i="14"/>
  <c r="I33" i="14"/>
  <c r="G33" i="14"/>
  <c r="U32" i="14"/>
  <c r="T32" i="14"/>
  <c r="O32" i="14"/>
  <c r="M32" i="14"/>
  <c r="K32" i="14"/>
  <c r="I32" i="14"/>
  <c r="G32" i="14"/>
  <c r="U31" i="14"/>
  <c r="T31" i="14"/>
  <c r="O31" i="14"/>
  <c r="M31" i="14"/>
  <c r="K31" i="14"/>
  <c r="I31" i="14"/>
  <c r="G31" i="14"/>
  <c r="U30" i="14"/>
  <c r="T30" i="14"/>
  <c r="O30" i="14"/>
  <c r="M30" i="14"/>
  <c r="K30" i="14"/>
  <c r="I30" i="14"/>
  <c r="G30" i="14"/>
  <c r="U29" i="14"/>
  <c r="T29" i="14"/>
  <c r="O29" i="14"/>
  <c r="M29" i="14"/>
  <c r="K29" i="14"/>
  <c r="I29" i="14"/>
  <c r="G29" i="14"/>
  <c r="U28" i="14"/>
  <c r="T28" i="14"/>
  <c r="O28" i="14"/>
  <c r="M28" i="14"/>
  <c r="K28" i="14"/>
  <c r="I28" i="14"/>
  <c r="G28" i="14"/>
  <c r="S27" i="14"/>
  <c r="R27" i="14"/>
  <c r="Q27" i="14"/>
  <c r="P27" i="14"/>
  <c r="L27" i="14"/>
  <c r="J27" i="14"/>
  <c r="I27" i="14"/>
  <c r="H27" i="14"/>
  <c r="F27" i="14"/>
  <c r="E27" i="14"/>
  <c r="D27" i="14"/>
  <c r="U26" i="14"/>
  <c r="T26" i="14"/>
  <c r="O26" i="14"/>
  <c r="M26" i="14"/>
  <c r="K26" i="14"/>
  <c r="I26" i="14"/>
  <c r="G26" i="14"/>
  <c r="U25" i="14"/>
  <c r="T25" i="14"/>
  <c r="O25" i="14"/>
  <c r="M25" i="14"/>
  <c r="K25" i="14"/>
  <c r="I25" i="14"/>
  <c r="G25" i="14"/>
  <c r="U24" i="14"/>
  <c r="T24" i="14"/>
  <c r="O24" i="14"/>
  <c r="M24" i="14"/>
  <c r="K24" i="14"/>
  <c r="I24" i="14"/>
  <c r="G24" i="14"/>
  <c r="U23" i="14"/>
  <c r="T23" i="14"/>
  <c r="O23" i="14"/>
  <c r="M23" i="14"/>
  <c r="K23" i="14"/>
  <c r="I23" i="14"/>
  <c r="G23" i="14"/>
  <c r="U22" i="14"/>
  <c r="T22" i="14"/>
  <c r="O22" i="14"/>
  <c r="M22" i="14"/>
  <c r="K22" i="14"/>
  <c r="I22" i="14"/>
  <c r="G22" i="14"/>
  <c r="U21" i="14"/>
  <c r="T21" i="14"/>
  <c r="O21" i="14"/>
  <c r="M21" i="14"/>
  <c r="K21" i="14"/>
  <c r="I21" i="14"/>
  <c r="G21" i="14"/>
  <c r="U20" i="14"/>
  <c r="T20" i="14"/>
  <c r="O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I19" i="14"/>
  <c r="H19" i="14"/>
  <c r="F19" i="14"/>
  <c r="E19" i="14"/>
  <c r="M19" i="14" s="1"/>
  <c r="D19" i="14"/>
  <c r="O19" i="14" s="1"/>
  <c r="U18" i="14"/>
  <c r="T18" i="14"/>
  <c r="O18" i="14"/>
  <c r="M18" i="14"/>
  <c r="K18" i="14"/>
  <c r="I18" i="14"/>
  <c r="G18" i="14"/>
  <c r="U17" i="14"/>
  <c r="T17" i="14"/>
  <c r="O17" i="14"/>
  <c r="M17" i="14"/>
  <c r="K17" i="14"/>
  <c r="I17" i="14"/>
  <c r="G17" i="14"/>
  <c r="U16" i="14"/>
  <c r="T16" i="14"/>
  <c r="O16" i="14"/>
  <c r="M16" i="14"/>
  <c r="K16" i="14"/>
  <c r="I16" i="14"/>
  <c r="G16" i="14"/>
  <c r="U15" i="14"/>
  <c r="T15" i="14"/>
  <c r="O15" i="14"/>
  <c r="M15" i="14"/>
  <c r="K15" i="14"/>
  <c r="I15" i="14"/>
  <c r="G15" i="14"/>
  <c r="U14" i="14"/>
  <c r="T14" i="14"/>
  <c r="O14" i="14"/>
  <c r="M14" i="14"/>
  <c r="K14" i="14"/>
  <c r="I14" i="14"/>
  <c r="G14" i="14"/>
  <c r="U13" i="14"/>
  <c r="T13" i="14"/>
  <c r="O13" i="14"/>
  <c r="M13" i="14"/>
  <c r="K13" i="14"/>
  <c r="I13" i="14"/>
  <c r="G13" i="14"/>
  <c r="U12" i="14"/>
  <c r="T12" i="14"/>
  <c r="O12" i="14"/>
  <c r="M12" i="14"/>
  <c r="K12" i="14"/>
  <c r="I12" i="14"/>
  <c r="G12" i="14"/>
  <c r="U11" i="14"/>
  <c r="T11" i="14"/>
  <c r="O11" i="14"/>
  <c r="M11" i="14"/>
  <c r="K11" i="14"/>
  <c r="I11" i="14"/>
  <c r="G11" i="14"/>
  <c r="S10" i="14"/>
  <c r="R10" i="14"/>
  <c r="Q10" i="14"/>
  <c r="T10" i="14" s="1"/>
  <c r="P10" i="14"/>
  <c r="U10" i="14" s="1"/>
  <c r="L10" i="14"/>
  <c r="J10" i="14"/>
  <c r="K10" i="14" s="1"/>
  <c r="H10" i="14"/>
  <c r="F10" i="14"/>
  <c r="E10" i="14"/>
  <c r="M10" i="14" s="1"/>
  <c r="D10" i="14"/>
  <c r="I10" i="14" s="1"/>
  <c r="U9" i="14"/>
  <c r="T9" i="14"/>
  <c r="O9" i="14"/>
  <c r="M9" i="14"/>
  <c r="K9" i="14"/>
  <c r="I9" i="14"/>
  <c r="G9" i="14"/>
  <c r="U8" i="14"/>
  <c r="T8" i="14"/>
  <c r="O8" i="14"/>
  <c r="M8" i="14"/>
  <c r="K8" i="14"/>
  <c r="I8" i="14"/>
  <c r="G8" i="14"/>
  <c r="S339" i="13"/>
  <c r="R339" i="13"/>
  <c r="Q339" i="13"/>
  <c r="T339" i="13" s="1"/>
  <c r="P339" i="13"/>
  <c r="L339" i="13"/>
  <c r="J339" i="13"/>
  <c r="H339" i="13"/>
  <c r="F339" i="13"/>
  <c r="E339" i="13"/>
  <c r="D339" i="13"/>
  <c r="I339" i="13" s="1"/>
  <c r="T338" i="13"/>
  <c r="S338" i="13"/>
  <c r="R338" i="13"/>
  <c r="Q338" i="13"/>
  <c r="P338" i="13"/>
  <c r="U338" i="13" s="1"/>
  <c r="L338" i="13"/>
  <c r="K338" i="13"/>
  <c r="J338" i="13"/>
  <c r="H338" i="13"/>
  <c r="F338" i="13"/>
  <c r="E338" i="13"/>
  <c r="D338" i="13"/>
  <c r="S337" i="13"/>
  <c r="T337" i="13" s="1"/>
  <c r="R337" i="13"/>
  <c r="Q337" i="13"/>
  <c r="P337" i="13"/>
  <c r="L337" i="13"/>
  <c r="J337" i="13"/>
  <c r="H337" i="13"/>
  <c r="F337" i="13"/>
  <c r="U337" i="13" s="1"/>
  <c r="E337" i="13"/>
  <c r="K337" i="13" s="1"/>
  <c r="D337" i="13"/>
  <c r="U336" i="13"/>
  <c r="T336" i="13"/>
  <c r="O336" i="13"/>
  <c r="M336" i="13"/>
  <c r="K336" i="13"/>
  <c r="I336" i="13"/>
  <c r="G336" i="13"/>
  <c r="U335" i="13"/>
  <c r="T335" i="13"/>
  <c r="O335" i="13"/>
  <c r="M335" i="13"/>
  <c r="K335" i="13"/>
  <c r="I335" i="13"/>
  <c r="G335" i="13"/>
  <c r="U334" i="13"/>
  <c r="T334" i="13"/>
  <c r="O334" i="13"/>
  <c r="M334" i="13"/>
  <c r="K334" i="13"/>
  <c r="I334" i="13"/>
  <c r="G334" i="13"/>
  <c r="U333" i="13"/>
  <c r="T333" i="13"/>
  <c r="O333" i="13"/>
  <c r="M333" i="13"/>
  <c r="K333" i="13"/>
  <c r="I333" i="13"/>
  <c r="G333" i="13"/>
  <c r="S332" i="13"/>
  <c r="R332" i="13"/>
  <c r="Q332" i="13"/>
  <c r="P332" i="13"/>
  <c r="L332" i="13"/>
  <c r="J332" i="13"/>
  <c r="H332" i="13"/>
  <c r="G332" i="13"/>
  <c r="F332" i="13"/>
  <c r="E332" i="13"/>
  <c r="D332" i="13"/>
  <c r="I332" i="13" s="1"/>
  <c r="U331" i="13"/>
  <c r="T331" i="13"/>
  <c r="O331" i="13"/>
  <c r="M331" i="13"/>
  <c r="K331" i="13"/>
  <c r="I331" i="13"/>
  <c r="G331" i="13"/>
  <c r="U330" i="13"/>
  <c r="T330" i="13"/>
  <c r="O330" i="13"/>
  <c r="M330" i="13"/>
  <c r="K330" i="13"/>
  <c r="I330" i="13"/>
  <c r="G330" i="13"/>
  <c r="U329" i="13"/>
  <c r="T329" i="13"/>
  <c r="O329" i="13"/>
  <c r="M329" i="13"/>
  <c r="K329" i="13"/>
  <c r="I329" i="13"/>
  <c r="G329" i="13"/>
  <c r="U328" i="13"/>
  <c r="T328" i="13"/>
  <c r="O328" i="13"/>
  <c r="M328" i="13"/>
  <c r="K328" i="13"/>
  <c r="I328" i="13"/>
  <c r="G328" i="13"/>
  <c r="U327" i="13"/>
  <c r="T327" i="13"/>
  <c r="O327" i="13"/>
  <c r="M327" i="13"/>
  <c r="K327" i="13"/>
  <c r="I327" i="13"/>
  <c r="G327" i="13"/>
  <c r="U326" i="13"/>
  <c r="T326" i="13"/>
  <c r="O326" i="13"/>
  <c r="M326" i="13"/>
  <c r="K326" i="13"/>
  <c r="I326" i="13"/>
  <c r="G326" i="13"/>
  <c r="U325" i="13"/>
  <c r="T325" i="13"/>
  <c r="O325" i="13"/>
  <c r="M325" i="13"/>
  <c r="K325" i="13"/>
  <c r="I325" i="13"/>
  <c r="G325" i="13"/>
  <c r="U324" i="13"/>
  <c r="T324" i="13"/>
  <c r="O324" i="13"/>
  <c r="M324" i="13"/>
  <c r="K324" i="13"/>
  <c r="I324" i="13"/>
  <c r="G324" i="13"/>
  <c r="U323" i="13"/>
  <c r="S323" i="13"/>
  <c r="R323" i="13"/>
  <c r="Q323" i="13"/>
  <c r="T323" i="13" s="1"/>
  <c r="P323" i="13"/>
  <c r="L323" i="13"/>
  <c r="J323" i="13"/>
  <c r="H323" i="13"/>
  <c r="F323" i="13"/>
  <c r="E323" i="13"/>
  <c r="K323" i="13" s="1"/>
  <c r="D323" i="13"/>
  <c r="I323" i="13" s="1"/>
  <c r="U322" i="13"/>
  <c r="T322" i="13"/>
  <c r="O322" i="13"/>
  <c r="M322" i="13"/>
  <c r="K322" i="13"/>
  <c r="I322" i="13"/>
  <c r="G322" i="13"/>
  <c r="U321" i="13"/>
  <c r="T321" i="13"/>
  <c r="O321" i="13"/>
  <c r="M321" i="13"/>
  <c r="K321" i="13"/>
  <c r="I321" i="13"/>
  <c r="G321" i="13"/>
  <c r="U320" i="13"/>
  <c r="T320" i="13"/>
  <c r="O320" i="13"/>
  <c r="M320" i="13"/>
  <c r="K320" i="13"/>
  <c r="I320" i="13"/>
  <c r="G320" i="13"/>
  <c r="U319" i="13"/>
  <c r="T319" i="13"/>
  <c r="O319" i="13"/>
  <c r="M319" i="13"/>
  <c r="K319" i="13"/>
  <c r="I319" i="13"/>
  <c r="G319" i="13"/>
  <c r="U318" i="13"/>
  <c r="T318" i="13"/>
  <c r="O318" i="13"/>
  <c r="M318" i="13"/>
  <c r="K318" i="13"/>
  <c r="I318" i="13"/>
  <c r="G318" i="13"/>
  <c r="S317" i="13"/>
  <c r="R317" i="13"/>
  <c r="Q317" i="13"/>
  <c r="P317" i="13"/>
  <c r="L317" i="13"/>
  <c r="J317" i="13"/>
  <c r="H317" i="13"/>
  <c r="F317" i="13"/>
  <c r="E317" i="13"/>
  <c r="D317" i="13"/>
  <c r="O317" i="13" s="1"/>
  <c r="U316" i="13"/>
  <c r="T316" i="13"/>
  <c r="O316" i="13"/>
  <c r="M316" i="13"/>
  <c r="K316" i="13"/>
  <c r="I316" i="13"/>
  <c r="G316" i="13"/>
  <c r="U315" i="13"/>
  <c r="T315" i="13"/>
  <c r="O315" i="13"/>
  <c r="M315" i="13"/>
  <c r="K315" i="13"/>
  <c r="I315" i="13"/>
  <c r="G315" i="13"/>
  <c r="U314" i="13"/>
  <c r="T314" i="13"/>
  <c r="O314" i="13"/>
  <c r="M314" i="13"/>
  <c r="K314" i="13"/>
  <c r="I314" i="13"/>
  <c r="G314" i="13"/>
  <c r="U313" i="13"/>
  <c r="T313" i="13"/>
  <c r="O313" i="13"/>
  <c r="M313" i="13"/>
  <c r="K313" i="13"/>
  <c r="I313" i="13"/>
  <c r="G313" i="13"/>
  <c r="U312" i="13"/>
  <c r="T312" i="13"/>
  <c r="O312" i="13"/>
  <c r="M312" i="13"/>
  <c r="K312" i="13"/>
  <c r="I312" i="13"/>
  <c r="G312" i="13"/>
  <c r="U311" i="13"/>
  <c r="T311" i="13"/>
  <c r="O311" i="13"/>
  <c r="M311" i="13"/>
  <c r="K311" i="13"/>
  <c r="I311" i="13"/>
  <c r="G311" i="13"/>
  <c r="S310" i="13"/>
  <c r="R310" i="13"/>
  <c r="Q310" i="13"/>
  <c r="P310" i="13"/>
  <c r="U310" i="13" s="1"/>
  <c r="L310" i="13"/>
  <c r="J310" i="13"/>
  <c r="K310" i="13" s="1"/>
  <c r="H310" i="13"/>
  <c r="I310" i="13" s="1"/>
  <c r="F310" i="13"/>
  <c r="E310" i="13"/>
  <c r="M310" i="13" s="1"/>
  <c r="D310" i="13"/>
  <c r="O310" i="13" s="1"/>
  <c r="U309" i="13"/>
  <c r="T309" i="13"/>
  <c r="O309" i="13"/>
  <c r="M309" i="13"/>
  <c r="K309" i="13"/>
  <c r="I309" i="13"/>
  <c r="G309" i="13"/>
  <c r="U308" i="13"/>
  <c r="T308" i="13"/>
  <c r="O308" i="13"/>
  <c r="M308" i="13"/>
  <c r="K308" i="13"/>
  <c r="I308" i="13"/>
  <c r="G308" i="13"/>
  <c r="U307" i="13"/>
  <c r="T307" i="13"/>
  <c r="O307" i="13"/>
  <c r="M307" i="13"/>
  <c r="K307" i="13"/>
  <c r="I307" i="13"/>
  <c r="G307" i="13"/>
  <c r="U306" i="13"/>
  <c r="T306" i="13"/>
  <c r="O306" i="13"/>
  <c r="M306" i="13"/>
  <c r="K306" i="13"/>
  <c r="I306" i="13"/>
  <c r="G306" i="13"/>
  <c r="U305" i="13"/>
  <c r="T305" i="13"/>
  <c r="O305" i="13"/>
  <c r="M305" i="13"/>
  <c r="K305" i="13"/>
  <c r="I305" i="13"/>
  <c r="G305" i="13"/>
  <c r="U304" i="13"/>
  <c r="T304" i="13"/>
  <c r="O304" i="13"/>
  <c r="M304" i="13"/>
  <c r="K304" i="13"/>
  <c r="I304" i="13"/>
  <c r="G304" i="13"/>
  <c r="S303" i="13"/>
  <c r="T303" i="13" s="1"/>
  <c r="R303" i="13"/>
  <c r="Q303" i="13"/>
  <c r="P303" i="13"/>
  <c r="L303" i="13"/>
  <c r="J303" i="13"/>
  <c r="H303" i="13"/>
  <c r="F303" i="13"/>
  <c r="U303" i="13" s="1"/>
  <c r="E303" i="13"/>
  <c r="K303" i="13" s="1"/>
  <c r="D303" i="13"/>
  <c r="I303" i="13" s="1"/>
  <c r="U302" i="13"/>
  <c r="T302" i="13"/>
  <c r="O302" i="13"/>
  <c r="M302" i="13"/>
  <c r="K302" i="13"/>
  <c r="I302" i="13"/>
  <c r="G302" i="13"/>
  <c r="S299" i="13"/>
  <c r="T299" i="13" s="1"/>
  <c r="R299" i="13"/>
  <c r="Q299" i="13"/>
  <c r="P299" i="13"/>
  <c r="L299" i="13"/>
  <c r="J299" i="13"/>
  <c r="H299" i="13"/>
  <c r="F299" i="13"/>
  <c r="U299" i="13" s="1"/>
  <c r="E299" i="13"/>
  <c r="M299" i="13" s="1"/>
  <c r="D299" i="13"/>
  <c r="I299" i="13" s="1"/>
  <c r="S298" i="13"/>
  <c r="R298" i="13"/>
  <c r="Q298" i="13"/>
  <c r="T298" i="13" s="1"/>
  <c r="P298" i="13"/>
  <c r="O298" i="13"/>
  <c r="L298" i="13"/>
  <c r="J298" i="13"/>
  <c r="H298" i="13"/>
  <c r="F298" i="13"/>
  <c r="U298" i="13" s="1"/>
  <c r="E298" i="13"/>
  <c r="D298" i="13"/>
  <c r="I298" i="13" s="1"/>
  <c r="U297" i="13"/>
  <c r="T297" i="13"/>
  <c r="O297" i="13"/>
  <c r="M297" i="13"/>
  <c r="K297" i="13"/>
  <c r="I297" i="13"/>
  <c r="G297" i="13"/>
  <c r="U296" i="13"/>
  <c r="T296" i="13"/>
  <c r="O296" i="13"/>
  <c r="M296" i="13"/>
  <c r="K296" i="13"/>
  <c r="I296" i="13"/>
  <c r="G296" i="13"/>
  <c r="U295" i="13"/>
  <c r="T295" i="13"/>
  <c r="O295" i="13"/>
  <c r="M295" i="13"/>
  <c r="K295" i="13"/>
  <c r="I295" i="13"/>
  <c r="G295" i="13"/>
  <c r="U294" i="13"/>
  <c r="T294" i="13"/>
  <c r="O294" i="13"/>
  <c r="M294" i="13"/>
  <c r="K294" i="13"/>
  <c r="I294" i="13"/>
  <c r="G294" i="13"/>
  <c r="U293" i="13"/>
  <c r="T293" i="13"/>
  <c r="O293" i="13"/>
  <c r="M293" i="13"/>
  <c r="K293" i="13"/>
  <c r="I293" i="13"/>
  <c r="G293" i="13"/>
  <c r="S292" i="13"/>
  <c r="R292" i="13"/>
  <c r="Q292" i="13"/>
  <c r="T292" i="13" s="1"/>
  <c r="P292" i="13"/>
  <c r="L292" i="13"/>
  <c r="J292" i="13"/>
  <c r="K292" i="13" s="1"/>
  <c r="I292" i="13"/>
  <c r="H292" i="13"/>
  <c r="F292" i="13"/>
  <c r="E292" i="13"/>
  <c r="D292" i="13"/>
  <c r="O292" i="13" s="1"/>
  <c r="U291" i="13"/>
  <c r="T291" i="13"/>
  <c r="O291" i="13"/>
  <c r="M291" i="13"/>
  <c r="K291" i="13"/>
  <c r="I291" i="13"/>
  <c r="G291" i="13"/>
  <c r="U290" i="13"/>
  <c r="T290" i="13"/>
  <c r="O290" i="13"/>
  <c r="M290" i="13"/>
  <c r="K290" i="13"/>
  <c r="I290" i="13"/>
  <c r="G290" i="13"/>
  <c r="U289" i="13"/>
  <c r="T289" i="13"/>
  <c r="O289" i="13"/>
  <c r="M289" i="13"/>
  <c r="K289" i="13"/>
  <c r="I289" i="13"/>
  <c r="G289" i="13"/>
  <c r="U288" i="13"/>
  <c r="T288" i="13"/>
  <c r="O288" i="13"/>
  <c r="M288" i="13"/>
  <c r="K288" i="13"/>
  <c r="I288" i="13"/>
  <c r="G288" i="13"/>
  <c r="U287" i="13"/>
  <c r="T287" i="13"/>
  <c r="O287" i="13"/>
  <c r="M287" i="13"/>
  <c r="K287" i="13"/>
  <c r="I287" i="13"/>
  <c r="G287" i="13"/>
  <c r="U286" i="13"/>
  <c r="T286" i="13"/>
  <c r="O286" i="13"/>
  <c r="M286" i="13"/>
  <c r="K286" i="13"/>
  <c r="I286" i="13"/>
  <c r="G286" i="13"/>
  <c r="S285" i="13"/>
  <c r="R285" i="13"/>
  <c r="Q285" i="13"/>
  <c r="P285" i="13"/>
  <c r="L285" i="13"/>
  <c r="J285" i="13"/>
  <c r="H285" i="13"/>
  <c r="F285" i="13"/>
  <c r="U285" i="13" s="1"/>
  <c r="E285" i="13"/>
  <c r="M285" i="13" s="1"/>
  <c r="D285" i="13"/>
  <c r="U284" i="13"/>
  <c r="T284" i="13"/>
  <c r="O284" i="13"/>
  <c r="M284" i="13"/>
  <c r="K284" i="13"/>
  <c r="I284" i="13"/>
  <c r="G284" i="13"/>
  <c r="U283" i="13"/>
  <c r="T283" i="13"/>
  <c r="O283" i="13"/>
  <c r="M283" i="13"/>
  <c r="K283" i="13"/>
  <c r="I283" i="13"/>
  <c r="G283" i="13"/>
  <c r="U282" i="13"/>
  <c r="T282" i="13"/>
  <c r="O282" i="13"/>
  <c r="M282" i="13"/>
  <c r="K282" i="13"/>
  <c r="I282" i="13"/>
  <c r="G282" i="13"/>
  <c r="U281" i="13"/>
  <c r="T281" i="13"/>
  <c r="O281" i="13"/>
  <c r="M281" i="13"/>
  <c r="K281" i="13"/>
  <c r="I281" i="13"/>
  <c r="G281" i="13"/>
  <c r="U280" i="13"/>
  <c r="T280" i="13"/>
  <c r="O280" i="13"/>
  <c r="M280" i="13"/>
  <c r="K280" i="13"/>
  <c r="I280" i="13"/>
  <c r="G280" i="13"/>
  <c r="U279" i="13"/>
  <c r="T279" i="13"/>
  <c r="O279" i="13"/>
  <c r="M279" i="13"/>
  <c r="K279" i="13"/>
  <c r="I279" i="13"/>
  <c r="G279" i="13"/>
  <c r="U278" i="13"/>
  <c r="T278" i="13"/>
  <c r="O278" i="13"/>
  <c r="M278" i="13"/>
  <c r="K278" i="13"/>
  <c r="I278" i="13"/>
  <c r="G278" i="13"/>
  <c r="U277" i="13"/>
  <c r="T277" i="13"/>
  <c r="O277" i="13"/>
  <c r="M277" i="13"/>
  <c r="K277" i="13"/>
  <c r="I277" i="13"/>
  <c r="G277" i="13"/>
  <c r="U276" i="13"/>
  <c r="T276" i="13"/>
  <c r="O276" i="13"/>
  <c r="M276" i="13"/>
  <c r="K276" i="13"/>
  <c r="I276" i="13"/>
  <c r="G276" i="13"/>
  <c r="S275" i="13"/>
  <c r="T275" i="13" s="1"/>
  <c r="R275" i="13"/>
  <c r="Q275" i="13"/>
  <c r="P275" i="13"/>
  <c r="U275" i="13" s="1"/>
  <c r="L275" i="13"/>
  <c r="J275" i="13"/>
  <c r="H275" i="13"/>
  <c r="F275" i="13"/>
  <c r="E275" i="13"/>
  <c r="K275" i="13" s="1"/>
  <c r="D275" i="13"/>
  <c r="U274" i="13"/>
  <c r="T274" i="13"/>
  <c r="O274" i="13"/>
  <c r="M274" i="13"/>
  <c r="K274" i="13"/>
  <c r="I274" i="13"/>
  <c r="G274" i="13"/>
  <c r="U273" i="13"/>
  <c r="T273" i="13"/>
  <c r="O273" i="13"/>
  <c r="M273" i="13"/>
  <c r="K273" i="13"/>
  <c r="I273" i="13"/>
  <c r="G273" i="13"/>
  <c r="U272" i="13"/>
  <c r="T272" i="13"/>
  <c r="O272" i="13"/>
  <c r="M272" i="13"/>
  <c r="K272" i="13"/>
  <c r="I272" i="13"/>
  <c r="G272" i="13"/>
  <c r="U271" i="13"/>
  <c r="T271" i="13"/>
  <c r="O271" i="13"/>
  <c r="M271" i="13"/>
  <c r="K271" i="13"/>
  <c r="I271" i="13"/>
  <c r="G271" i="13"/>
  <c r="U270" i="13"/>
  <c r="T270" i="13"/>
  <c r="O270" i="13"/>
  <c r="M270" i="13"/>
  <c r="K270" i="13"/>
  <c r="I270" i="13"/>
  <c r="G270" i="13"/>
  <c r="U269" i="13"/>
  <c r="T269" i="13"/>
  <c r="O269" i="13"/>
  <c r="M269" i="13"/>
  <c r="K269" i="13"/>
  <c r="I269" i="13"/>
  <c r="G269" i="13"/>
  <c r="U268" i="13"/>
  <c r="T268" i="13"/>
  <c r="O268" i="13"/>
  <c r="M268" i="13"/>
  <c r="K268" i="13"/>
  <c r="I268" i="13"/>
  <c r="G268" i="13"/>
  <c r="S267" i="13"/>
  <c r="R267" i="13"/>
  <c r="Q267" i="13"/>
  <c r="T267" i="13" s="1"/>
  <c r="P267" i="13"/>
  <c r="L267" i="13"/>
  <c r="J267" i="13"/>
  <c r="H267" i="13"/>
  <c r="F267" i="13"/>
  <c r="E267" i="13"/>
  <c r="D267" i="13"/>
  <c r="O267" i="13" s="1"/>
  <c r="U266" i="13"/>
  <c r="T266" i="13"/>
  <c r="O266" i="13"/>
  <c r="M266" i="13"/>
  <c r="K266" i="13"/>
  <c r="I266" i="13"/>
  <c r="G266" i="13"/>
  <c r="U265" i="13"/>
  <c r="T265" i="13"/>
  <c r="O265" i="13"/>
  <c r="M265" i="13"/>
  <c r="K265" i="13"/>
  <c r="I265" i="13"/>
  <c r="G265" i="13"/>
  <c r="U264" i="13"/>
  <c r="T264" i="13"/>
  <c r="O264" i="13"/>
  <c r="M264" i="13"/>
  <c r="K264" i="13"/>
  <c r="I264" i="13"/>
  <c r="G264" i="13"/>
  <c r="U263" i="13"/>
  <c r="T263" i="13"/>
  <c r="O263" i="13"/>
  <c r="M263" i="13"/>
  <c r="K263" i="13"/>
  <c r="I263" i="13"/>
  <c r="G263" i="13"/>
  <c r="S260" i="13"/>
  <c r="R260" i="13"/>
  <c r="Q260" i="13"/>
  <c r="P260" i="13"/>
  <c r="L260" i="13"/>
  <c r="J260" i="13"/>
  <c r="H260" i="13"/>
  <c r="F260" i="13"/>
  <c r="U260" i="13" s="1"/>
  <c r="E260" i="13"/>
  <c r="M260" i="13" s="1"/>
  <c r="D260" i="13"/>
  <c r="I260" i="13" s="1"/>
  <c r="U259" i="13"/>
  <c r="S259" i="13"/>
  <c r="R259" i="13"/>
  <c r="Q259" i="13"/>
  <c r="T259" i="13" s="1"/>
  <c r="P259" i="13"/>
  <c r="L259" i="13"/>
  <c r="J259" i="13"/>
  <c r="H259" i="13"/>
  <c r="F259" i="13"/>
  <c r="E259" i="13"/>
  <c r="K259" i="13" s="1"/>
  <c r="D259" i="13"/>
  <c r="U258" i="13"/>
  <c r="T258" i="13"/>
  <c r="O258" i="13"/>
  <c r="M258" i="13"/>
  <c r="K258" i="13"/>
  <c r="I258" i="13"/>
  <c r="G258" i="13"/>
  <c r="U257" i="13"/>
  <c r="T257" i="13"/>
  <c r="O257" i="13"/>
  <c r="M257" i="13"/>
  <c r="K257" i="13"/>
  <c r="I257" i="13"/>
  <c r="G257" i="13"/>
  <c r="U256" i="13"/>
  <c r="T256" i="13"/>
  <c r="O256" i="13"/>
  <c r="M256" i="13"/>
  <c r="K256" i="13"/>
  <c r="I256" i="13"/>
  <c r="G256" i="13"/>
  <c r="U255" i="13"/>
  <c r="T255" i="13"/>
  <c r="O255" i="13"/>
  <c r="M255" i="13"/>
  <c r="K255" i="13"/>
  <c r="I255" i="13"/>
  <c r="G255" i="13"/>
  <c r="S254" i="13"/>
  <c r="R254" i="13"/>
  <c r="Q254" i="13"/>
  <c r="T254" i="13" s="1"/>
  <c r="P254" i="13"/>
  <c r="U254" i="13" s="1"/>
  <c r="L254" i="13"/>
  <c r="J254" i="13"/>
  <c r="K254" i="13" s="1"/>
  <c r="H254" i="13"/>
  <c r="I254" i="13" s="1"/>
  <c r="G254" i="13"/>
  <c r="F254" i="13"/>
  <c r="E254" i="13"/>
  <c r="M254" i="13" s="1"/>
  <c r="D254" i="13"/>
  <c r="O254" i="13" s="1"/>
  <c r="U253" i="13"/>
  <c r="T253" i="13"/>
  <c r="O253" i="13"/>
  <c r="M253" i="13"/>
  <c r="K253" i="13"/>
  <c r="I253" i="13"/>
  <c r="G253" i="13"/>
  <c r="U252" i="13"/>
  <c r="T252" i="13"/>
  <c r="O252" i="13"/>
  <c r="M252" i="13"/>
  <c r="K252" i="13"/>
  <c r="I252" i="13"/>
  <c r="G252" i="13"/>
  <c r="U251" i="13"/>
  <c r="T251" i="13"/>
  <c r="O251" i="13"/>
  <c r="M251" i="13"/>
  <c r="K251" i="13"/>
  <c r="I251" i="13"/>
  <c r="G251" i="13"/>
  <c r="U250" i="13"/>
  <c r="T250" i="13"/>
  <c r="O250" i="13"/>
  <c r="M250" i="13"/>
  <c r="K250" i="13"/>
  <c r="I250" i="13"/>
  <c r="G250" i="13"/>
  <c r="U249" i="13"/>
  <c r="T249" i="13"/>
  <c r="O249" i="13"/>
  <c r="M249" i="13"/>
  <c r="K249" i="13"/>
  <c r="I249" i="13"/>
  <c r="G249" i="13"/>
  <c r="U248" i="13"/>
  <c r="T248" i="13"/>
  <c r="O248" i="13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U247" i="13" s="1"/>
  <c r="E247" i="13"/>
  <c r="K247" i="13" s="1"/>
  <c r="D247" i="13"/>
  <c r="I247" i="13" s="1"/>
  <c r="U246" i="13"/>
  <c r="T246" i="13"/>
  <c r="O246" i="13"/>
  <c r="M246" i="13"/>
  <c r="K246" i="13"/>
  <c r="I246" i="13"/>
  <c r="G246" i="13"/>
  <c r="U245" i="13"/>
  <c r="T245" i="13"/>
  <c r="O245" i="13"/>
  <c r="M245" i="13"/>
  <c r="K245" i="13"/>
  <c r="I245" i="13"/>
  <c r="G245" i="13"/>
  <c r="U244" i="13"/>
  <c r="T244" i="13"/>
  <c r="O244" i="13"/>
  <c r="M244" i="13"/>
  <c r="K244" i="13"/>
  <c r="I244" i="13"/>
  <c r="G244" i="13"/>
  <c r="U243" i="13"/>
  <c r="T243" i="13"/>
  <c r="O243" i="13"/>
  <c r="M243" i="13"/>
  <c r="K243" i="13"/>
  <c r="I243" i="13"/>
  <c r="G243" i="13"/>
  <c r="U242" i="13"/>
  <c r="T242" i="13"/>
  <c r="O242" i="13"/>
  <c r="M242" i="13"/>
  <c r="K242" i="13"/>
  <c r="I242" i="13"/>
  <c r="G242" i="13"/>
  <c r="U241" i="13"/>
  <c r="T241" i="13"/>
  <c r="O241" i="13"/>
  <c r="M241" i="13"/>
  <c r="K241" i="13"/>
  <c r="I241" i="13"/>
  <c r="G241" i="13"/>
  <c r="S240" i="13"/>
  <c r="R240" i="13"/>
  <c r="Q240" i="13"/>
  <c r="T240" i="13" s="1"/>
  <c r="P240" i="13"/>
  <c r="U240" i="13" s="1"/>
  <c r="L240" i="13"/>
  <c r="J240" i="13"/>
  <c r="H240" i="13"/>
  <c r="F240" i="13"/>
  <c r="G240" i="13" s="1"/>
  <c r="E240" i="13"/>
  <c r="D240" i="13"/>
  <c r="O240" i="13" s="1"/>
  <c r="U239" i="13"/>
  <c r="T239" i="13"/>
  <c r="O239" i="13"/>
  <c r="M239" i="13"/>
  <c r="K239" i="13"/>
  <c r="I239" i="13"/>
  <c r="G239" i="13"/>
  <c r="U238" i="13"/>
  <c r="T238" i="13"/>
  <c r="O238" i="13"/>
  <c r="M238" i="13"/>
  <c r="K238" i="13"/>
  <c r="I238" i="13"/>
  <c r="G238" i="13"/>
  <c r="U237" i="13"/>
  <c r="T237" i="13"/>
  <c r="O237" i="13"/>
  <c r="M237" i="13"/>
  <c r="K237" i="13"/>
  <c r="I237" i="13"/>
  <c r="G237" i="13"/>
  <c r="U236" i="13"/>
  <c r="T236" i="13"/>
  <c r="O236" i="13"/>
  <c r="M236" i="13"/>
  <c r="K236" i="13"/>
  <c r="I236" i="13"/>
  <c r="G236" i="13"/>
  <c r="U235" i="13"/>
  <c r="T235" i="13"/>
  <c r="O235" i="13"/>
  <c r="M235" i="13"/>
  <c r="K235" i="13"/>
  <c r="I235" i="13"/>
  <c r="G235" i="13"/>
  <c r="U234" i="13"/>
  <c r="T234" i="13"/>
  <c r="O234" i="13"/>
  <c r="M234" i="13"/>
  <c r="K234" i="13"/>
  <c r="I234" i="13"/>
  <c r="G234" i="13"/>
  <c r="S231" i="13"/>
  <c r="R231" i="13"/>
  <c r="Q231" i="13"/>
  <c r="T231" i="13" s="1"/>
  <c r="P231" i="13"/>
  <c r="L231" i="13"/>
  <c r="J231" i="13"/>
  <c r="K231" i="13" s="1"/>
  <c r="I231" i="13"/>
  <c r="H231" i="13"/>
  <c r="F231" i="13"/>
  <c r="E231" i="13"/>
  <c r="M231" i="13" s="1"/>
  <c r="D231" i="13"/>
  <c r="O231" i="13" s="1"/>
  <c r="S230" i="13"/>
  <c r="T230" i="13" s="1"/>
  <c r="R230" i="13"/>
  <c r="Q230" i="13"/>
  <c r="P230" i="13"/>
  <c r="L230" i="13"/>
  <c r="J230" i="13"/>
  <c r="H230" i="13"/>
  <c r="F230" i="13"/>
  <c r="U230" i="13" s="1"/>
  <c r="E230" i="13"/>
  <c r="D230" i="13"/>
  <c r="I230" i="13" s="1"/>
  <c r="U229" i="13"/>
  <c r="T229" i="13"/>
  <c r="O229" i="13"/>
  <c r="M229" i="13"/>
  <c r="K229" i="13"/>
  <c r="I229" i="13"/>
  <c r="G229" i="13"/>
  <c r="U228" i="13"/>
  <c r="T228" i="13"/>
  <c r="O228" i="13"/>
  <c r="M228" i="13"/>
  <c r="K228" i="13"/>
  <c r="I228" i="13"/>
  <c r="G228" i="13"/>
  <c r="U227" i="13"/>
  <c r="T227" i="13"/>
  <c r="O227" i="13"/>
  <c r="M227" i="13"/>
  <c r="K227" i="13"/>
  <c r="I227" i="13"/>
  <c r="G227" i="13"/>
  <c r="U226" i="13"/>
  <c r="T226" i="13"/>
  <c r="O226" i="13"/>
  <c r="M226" i="13"/>
  <c r="K226" i="13"/>
  <c r="I226" i="13"/>
  <c r="G226" i="13"/>
  <c r="U225" i="13"/>
  <c r="T225" i="13"/>
  <c r="O225" i="13"/>
  <c r="M225" i="13"/>
  <c r="K225" i="13"/>
  <c r="I225" i="13"/>
  <c r="G225" i="13"/>
  <c r="S224" i="13"/>
  <c r="R224" i="13"/>
  <c r="Q224" i="13"/>
  <c r="T224" i="13" s="1"/>
  <c r="P224" i="13"/>
  <c r="U224" i="13" s="1"/>
  <c r="L224" i="13"/>
  <c r="J224" i="13"/>
  <c r="H224" i="13"/>
  <c r="F224" i="13"/>
  <c r="E224" i="13"/>
  <c r="M224" i="13" s="1"/>
  <c r="D224" i="13"/>
  <c r="I224" i="13" s="1"/>
  <c r="U223" i="13"/>
  <c r="T223" i="13"/>
  <c r="O223" i="13"/>
  <c r="M223" i="13"/>
  <c r="K223" i="13"/>
  <c r="I223" i="13"/>
  <c r="G223" i="13"/>
  <c r="U222" i="13"/>
  <c r="T222" i="13"/>
  <c r="O222" i="13"/>
  <c r="M222" i="13"/>
  <c r="K222" i="13"/>
  <c r="I222" i="13"/>
  <c r="G222" i="13"/>
  <c r="U221" i="13"/>
  <c r="T221" i="13"/>
  <c r="O221" i="13"/>
  <c r="M221" i="13"/>
  <c r="K221" i="13"/>
  <c r="I221" i="13"/>
  <c r="G221" i="13"/>
  <c r="U220" i="13"/>
  <c r="T220" i="13"/>
  <c r="O220" i="13"/>
  <c r="M220" i="13"/>
  <c r="K220" i="13"/>
  <c r="I220" i="13"/>
  <c r="G220" i="13"/>
  <c r="U219" i="13"/>
  <c r="T219" i="13"/>
  <c r="O219" i="13"/>
  <c r="M219" i="13"/>
  <c r="K219" i="13"/>
  <c r="I219" i="13"/>
  <c r="G219" i="13"/>
  <c r="U218" i="13"/>
  <c r="T218" i="13"/>
  <c r="O218" i="13"/>
  <c r="M218" i="13"/>
  <c r="K218" i="13"/>
  <c r="I218" i="13"/>
  <c r="G218" i="13"/>
  <c r="U217" i="13"/>
  <c r="T217" i="13"/>
  <c r="O217" i="13"/>
  <c r="M217" i="13"/>
  <c r="K217" i="13"/>
  <c r="I217" i="13"/>
  <c r="G217" i="13"/>
  <c r="S216" i="13"/>
  <c r="R216" i="13"/>
  <c r="Q216" i="13"/>
  <c r="T216" i="13" s="1"/>
  <c r="P216" i="13"/>
  <c r="U216" i="13" s="1"/>
  <c r="L216" i="13"/>
  <c r="J216" i="13"/>
  <c r="K216" i="13" s="1"/>
  <c r="H216" i="13"/>
  <c r="I216" i="13" s="1"/>
  <c r="G216" i="13"/>
  <c r="F216" i="13"/>
  <c r="E216" i="13"/>
  <c r="M216" i="13" s="1"/>
  <c r="D216" i="13"/>
  <c r="O216" i="13" s="1"/>
  <c r="U215" i="13"/>
  <c r="T215" i="13"/>
  <c r="O215" i="13"/>
  <c r="M215" i="13"/>
  <c r="K215" i="13"/>
  <c r="I215" i="13"/>
  <c r="G215" i="13"/>
  <c r="U214" i="13"/>
  <c r="T214" i="13"/>
  <c r="O214" i="13"/>
  <c r="M214" i="13"/>
  <c r="K214" i="13"/>
  <c r="I214" i="13"/>
  <c r="G214" i="13"/>
  <c r="U213" i="13"/>
  <c r="T213" i="13"/>
  <c r="O213" i="13"/>
  <c r="M213" i="13"/>
  <c r="K213" i="13"/>
  <c r="I213" i="13"/>
  <c r="G213" i="13"/>
  <c r="U212" i="13"/>
  <c r="T212" i="13"/>
  <c r="O212" i="13"/>
  <c r="M212" i="13"/>
  <c r="K212" i="13"/>
  <c r="I212" i="13"/>
  <c r="G212" i="13"/>
  <c r="U211" i="13"/>
  <c r="T211" i="13"/>
  <c r="O211" i="13"/>
  <c r="M211" i="13"/>
  <c r="K211" i="13"/>
  <c r="I211" i="13"/>
  <c r="G211" i="13"/>
  <c r="U210" i="13"/>
  <c r="T210" i="13"/>
  <c r="O210" i="13"/>
  <c r="M210" i="13"/>
  <c r="K210" i="13"/>
  <c r="I210" i="13"/>
  <c r="G210" i="13"/>
  <c r="U209" i="13"/>
  <c r="T209" i="13"/>
  <c r="O209" i="13"/>
  <c r="M209" i="13"/>
  <c r="K209" i="13"/>
  <c r="I209" i="13"/>
  <c r="G209" i="13"/>
  <c r="U208" i="13"/>
  <c r="T208" i="13"/>
  <c r="O208" i="13"/>
  <c r="M208" i="13"/>
  <c r="K208" i="13"/>
  <c r="I208" i="13"/>
  <c r="G208" i="13"/>
  <c r="S205" i="13"/>
  <c r="R205" i="13"/>
  <c r="Q205" i="13"/>
  <c r="T205" i="13" s="1"/>
  <c r="P205" i="13"/>
  <c r="L205" i="13"/>
  <c r="K205" i="13"/>
  <c r="J205" i="13"/>
  <c r="H205" i="13"/>
  <c r="G205" i="13"/>
  <c r="F205" i="13"/>
  <c r="E205" i="13"/>
  <c r="M205" i="13" s="1"/>
  <c r="D205" i="13"/>
  <c r="O205" i="13" s="1"/>
  <c r="S204" i="13"/>
  <c r="R204" i="13"/>
  <c r="Q204" i="13"/>
  <c r="P204" i="13"/>
  <c r="U204" i="13" s="1"/>
  <c r="L204" i="13"/>
  <c r="K204" i="13"/>
  <c r="J204" i="13"/>
  <c r="H204" i="13"/>
  <c r="F204" i="13"/>
  <c r="E204" i="13"/>
  <c r="D204" i="13"/>
  <c r="U203" i="13"/>
  <c r="T203" i="13"/>
  <c r="O203" i="13"/>
  <c r="M203" i="13"/>
  <c r="K203" i="13"/>
  <c r="I203" i="13"/>
  <c r="G203" i="13"/>
  <c r="U202" i="13"/>
  <c r="T202" i="13"/>
  <c r="O202" i="13"/>
  <c r="M202" i="13"/>
  <c r="K202" i="13"/>
  <c r="I202" i="13"/>
  <c r="G202" i="13"/>
  <c r="U201" i="13"/>
  <c r="T201" i="13"/>
  <c r="O201" i="13"/>
  <c r="M201" i="13"/>
  <c r="K201" i="13"/>
  <c r="I201" i="13"/>
  <c r="G201" i="13"/>
  <c r="U200" i="13"/>
  <c r="T200" i="13"/>
  <c r="O200" i="13"/>
  <c r="M200" i="13"/>
  <c r="K200" i="13"/>
  <c r="I200" i="13"/>
  <c r="G200" i="13"/>
  <c r="U199" i="13"/>
  <c r="T199" i="13"/>
  <c r="O199" i="13"/>
  <c r="M199" i="13"/>
  <c r="K199" i="13"/>
  <c r="I199" i="13"/>
  <c r="G199" i="13"/>
  <c r="S198" i="13"/>
  <c r="R198" i="13"/>
  <c r="Q198" i="13"/>
  <c r="T198" i="13" s="1"/>
  <c r="P198" i="13"/>
  <c r="O198" i="13"/>
  <c r="L198" i="13"/>
  <c r="J198" i="13"/>
  <c r="H198" i="13"/>
  <c r="F198" i="13"/>
  <c r="E198" i="13"/>
  <c r="D198" i="13"/>
  <c r="U197" i="13"/>
  <c r="T197" i="13"/>
  <c r="O197" i="13"/>
  <c r="M197" i="13"/>
  <c r="K197" i="13"/>
  <c r="I197" i="13"/>
  <c r="G197" i="13"/>
  <c r="U196" i="13"/>
  <c r="T196" i="13"/>
  <c r="O196" i="13"/>
  <c r="M196" i="13"/>
  <c r="K196" i="13"/>
  <c r="I196" i="13"/>
  <c r="G196" i="13"/>
  <c r="U195" i="13"/>
  <c r="T195" i="13"/>
  <c r="O195" i="13"/>
  <c r="M195" i="13"/>
  <c r="K195" i="13"/>
  <c r="I195" i="13"/>
  <c r="G195" i="13"/>
  <c r="U194" i="13"/>
  <c r="T194" i="13"/>
  <c r="O194" i="13"/>
  <c r="M194" i="13"/>
  <c r="K194" i="13"/>
  <c r="I194" i="13"/>
  <c r="G194" i="13"/>
  <c r="U193" i="13"/>
  <c r="T193" i="13"/>
  <c r="O193" i="13"/>
  <c r="M193" i="13"/>
  <c r="K193" i="13"/>
  <c r="I193" i="13"/>
  <c r="G193" i="13"/>
  <c r="U192" i="13"/>
  <c r="T192" i="13"/>
  <c r="O192" i="13"/>
  <c r="M192" i="13"/>
  <c r="K192" i="13"/>
  <c r="I192" i="13"/>
  <c r="G192" i="13"/>
  <c r="T191" i="13"/>
  <c r="S191" i="13"/>
  <c r="R191" i="13"/>
  <c r="Q191" i="13"/>
  <c r="P191" i="13"/>
  <c r="U191" i="13" s="1"/>
  <c r="L191" i="13"/>
  <c r="J191" i="13"/>
  <c r="I191" i="13"/>
  <c r="H191" i="13"/>
  <c r="G191" i="13"/>
  <c r="F191" i="13"/>
  <c r="E191" i="13"/>
  <c r="M191" i="13" s="1"/>
  <c r="D191" i="13"/>
  <c r="O191" i="13" s="1"/>
  <c r="U190" i="13"/>
  <c r="T190" i="13"/>
  <c r="O190" i="13"/>
  <c r="M190" i="13"/>
  <c r="K190" i="13"/>
  <c r="I190" i="13"/>
  <c r="G190" i="13"/>
  <c r="U189" i="13"/>
  <c r="T189" i="13"/>
  <c r="O189" i="13"/>
  <c r="M189" i="13"/>
  <c r="K189" i="13"/>
  <c r="I189" i="13"/>
  <c r="G189" i="13"/>
  <c r="U188" i="13"/>
  <c r="T188" i="13"/>
  <c r="O188" i="13"/>
  <c r="M188" i="13"/>
  <c r="K188" i="13"/>
  <c r="I188" i="13"/>
  <c r="G188" i="13"/>
  <c r="U187" i="13"/>
  <c r="T187" i="13"/>
  <c r="O187" i="13"/>
  <c r="M187" i="13"/>
  <c r="K187" i="13"/>
  <c r="I187" i="13"/>
  <c r="G187" i="13"/>
  <c r="U186" i="13"/>
  <c r="T186" i="13"/>
  <c r="O186" i="13"/>
  <c r="M186" i="13"/>
  <c r="K186" i="13"/>
  <c r="I186" i="13"/>
  <c r="G186" i="13"/>
  <c r="S185" i="13"/>
  <c r="R185" i="13"/>
  <c r="Q185" i="13"/>
  <c r="T185" i="13" s="1"/>
  <c r="P185" i="13"/>
  <c r="L185" i="13"/>
  <c r="J185" i="13"/>
  <c r="H185" i="13"/>
  <c r="F185" i="13"/>
  <c r="E185" i="13"/>
  <c r="M185" i="13" s="1"/>
  <c r="D185" i="13"/>
  <c r="O185" i="13" s="1"/>
  <c r="U184" i="13"/>
  <c r="T184" i="13"/>
  <c r="O184" i="13"/>
  <c r="M184" i="13"/>
  <c r="K184" i="13"/>
  <c r="I184" i="13"/>
  <c r="G184" i="13"/>
  <c r="U183" i="13"/>
  <c r="T183" i="13"/>
  <c r="O183" i="13"/>
  <c r="M183" i="13"/>
  <c r="K183" i="13"/>
  <c r="I183" i="13"/>
  <c r="G183" i="13"/>
  <c r="U182" i="13"/>
  <c r="T182" i="13"/>
  <c r="O182" i="13"/>
  <c r="M182" i="13"/>
  <c r="K182" i="13"/>
  <c r="I182" i="13"/>
  <c r="G182" i="13"/>
  <c r="U181" i="13"/>
  <c r="T181" i="13"/>
  <c r="O181" i="13"/>
  <c r="M181" i="13"/>
  <c r="K181" i="13"/>
  <c r="I181" i="13"/>
  <c r="G181" i="13"/>
  <c r="U180" i="13"/>
  <c r="T180" i="13"/>
  <c r="O180" i="13"/>
  <c r="M180" i="13"/>
  <c r="K180" i="13"/>
  <c r="I180" i="13"/>
  <c r="G180" i="13"/>
  <c r="T179" i="13"/>
  <c r="S179" i="13"/>
  <c r="R179" i="13"/>
  <c r="Q179" i="13"/>
  <c r="P179" i="13"/>
  <c r="U179" i="13" s="1"/>
  <c r="L179" i="13"/>
  <c r="J179" i="13"/>
  <c r="H179" i="13"/>
  <c r="I179" i="13" s="1"/>
  <c r="F179" i="13"/>
  <c r="E179" i="13"/>
  <c r="D179" i="13"/>
  <c r="O179" i="13" s="1"/>
  <c r="U178" i="13"/>
  <c r="T178" i="13"/>
  <c r="O178" i="13"/>
  <c r="M178" i="13"/>
  <c r="K178" i="13"/>
  <c r="I178" i="13"/>
  <c r="G178" i="13"/>
  <c r="U177" i="13"/>
  <c r="T177" i="13"/>
  <c r="O177" i="13"/>
  <c r="M177" i="13"/>
  <c r="K177" i="13"/>
  <c r="I177" i="13"/>
  <c r="G177" i="13"/>
  <c r="U176" i="13"/>
  <c r="T176" i="13"/>
  <c r="O176" i="13"/>
  <c r="M176" i="13"/>
  <c r="K176" i="13"/>
  <c r="I176" i="13"/>
  <c r="G176" i="13"/>
  <c r="U175" i="13"/>
  <c r="T175" i="13"/>
  <c r="O175" i="13"/>
  <c r="M175" i="13"/>
  <c r="K175" i="13"/>
  <c r="I175" i="13"/>
  <c r="G175" i="13"/>
  <c r="U174" i="13"/>
  <c r="T174" i="13"/>
  <c r="O174" i="13"/>
  <c r="M174" i="13"/>
  <c r="K174" i="13"/>
  <c r="I174" i="13"/>
  <c r="G174" i="13"/>
  <c r="U173" i="13"/>
  <c r="T173" i="13"/>
  <c r="O173" i="13"/>
  <c r="M173" i="13"/>
  <c r="K173" i="13"/>
  <c r="I173" i="13"/>
  <c r="G173" i="13"/>
  <c r="S170" i="13"/>
  <c r="R170" i="13"/>
  <c r="Q170" i="13"/>
  <c r="T170" i="13" s="1"/>
  <c r="P170" i="13"/>
  <c r="O170" i="13"/>
  <c r="L170" i="13"/>
  <c r="J170" i="13"/>
  <c r="H170" i="13"/>
  <c r="F170" i="13"/>
  <c r="U170" i="13" s="1"/>
  <c r="E170" i="13"/>
  <c r="M170" i="13" s="1"/>
  <c r="D170" i="13"/>
  <c r="I170" i="13" s="1"/>
  <c r="S169" i="13"/>
  <c r="R169" i="13"/>
  <c r="Q169" i="13"/>
  <c r="T169" i="13" s="1"/>
  <c r="P169" i="13"/>
  <c r="L169" i="13"/>
  <c r="J169" i="13"/>
  <c r="H169" i="13"/>
  <c r="F169" i="13"/>
  <c r="G169" i="13" s="1"/>
  <c r="E169" i="13"/>
  <c r="D169" i="13"/>
  <c r="O169" i="13" s="1"/>
  <c r="U168" i="13"/>
  <c r="T168" i="13"/>
  <c r="O168" i="13"/>
  <c r="M168" i="13"/>
  <c r="K168" i="13"/>
  <c r="I168" i="13"/>
  <c r="G168" i="13"/>
  <c r="U167" i="13"/>
  <c r="T167" i="13"/>
  <c r="O167" i="13"/>
  <c r="M167" i="13"/>
  <c r="K167" i="13"/>
  <c r="I167" i="13"/>
  <c r="G167" i="13"/>
  <c r="U166" i="13"/>
  <c r="T166" i="13"/>
  <c r="O166" i="13"/>
  <c r="M166" i="13"/>
  <c r="K166" i="13"/>
  <c r="I166" i="13"/>
  <c r="G166" i="13"/>
  <c r="U165" i="13"/>
  <c r="T165" i="13"/>
  <c r="O165" i="13"/>
  <c r="M165" i="13"/>
  <c r="K165" i="13"/>
  <c r="I165" i="13"/>
  <c r="G165" i="13"/>
  <c r="U164" i="13"/>
  <c r="T164" i="13"/>
  <c r="O164" i="13"/>
  <c r="M164" i="13"/>
  <c r="K164" i="13"/>
  <c r="I164" i="13"/>
  <c r="G164" i="13"/>
  <c r="T163" i="13"/>
  <c r="S163" i="13"/>
  <c r="R163" i="13"/>
  <c r="Q163" i="13"/>
  <c r="P163" i="13"/>
  <c r="L163" i="13"/>
  <c r="K163" i="13"/>
  <c r="J163" i="13"/>
  <c r="I163" i="13"/>
  <c r="H163" i="13"/>
  <c r="G163" i="13"/>
  <c r="F163" i="13"/>
  <c r="E163" i="13"/>
  <c r="D163" i="13"/>
  <c r="O163" i="13" s="1"/>
  <c r="U162" i="13"/>
  <c r="T162" i="13"/>
  <c r="O162" i="13"/>
  <c r="M162" i="13"/>
  <c r="K162" i="13"/>
  <c r="I162" i="13"/>
  <c r="G162" i="13"/>
  <c r="U161" i="13"/>
  <c r="T161" i="13"/>
  <c r="O161" i="13"/>
  <c r="M161" i="13"/>
  <c r="K161" i="13"/>
  <c r="I161" i="13"/>
  <c r="G161" i="13"/>
  <c r="U160" i="13"/>
  <c r="T160" i="13"/>
  <c r="O160" i="13"/>
  <c r="M160" i="13"/>
  <c r="K160" i="13"/>
  <c r="I160" i="13"/>
  <c r="G160" i="13"/>
  <c r="U159" i="13"/>
  <c r="T159" i="13"/>
  <c r="O159" i="13"/>
  <c r="M159" i="13"/>
  <c r="K159" i="13"/>
  <c r="I159" i="13"/>
  <c r="G159" i="13"/>
  <c r="U158" i="13"/>
  <c r="T158" i="13"/>
  <c r="O158" i="13"/>
  <c r="M158" i="13"/>
  <c r="K158" i="13"/>
  <c r="I158" i="13"/>
  <c r="G158" i="13"/>
  <c r="S157" i="13"/>
  <c r="R157" i="13"/>
  <c r="Q157" i="13"/>
  <c r="T157" i="13" s="1"/>
  <c r="P157" i="13"/>
  <c r="L157" i="13"/>
  <c r="J157" i="13"/>
  <c r="H157" i="13"/>
  <c r="F157" i="13"/>
  <c r="E157" i="13"/>
  <c r="D157" i="13"/>
  <c r="O157" i="13" s="1"/>
  <c r="U156" i="13"/>
  <c r="T156" i="13"/>
  <c r="O156" i="13"/>
  <c r="M156" i="13"/>
  <c r="K156" i="13"/>
  <c r="I156" i="13"/>
  <c r="G156" i="13"/>
  <c r="U155" i="13"/>
  <c r="T155" i="13"/>
  <c r="O155" i="13"/>
  <c r="M155" i="13"/>
  <c r="K155" i="13"/>
  <c r="I155" i="13"/>
  <c r="G155" i="13"/>
  <c r="U154" i="13"/>
  <c r="T154" i="13"/>
  <c r="O154" i="13"/>
  <c r="M154" i="13"/>
  <c r="K154" i="13"/>
  <c r="I154" i="13"/>
  <c r="G154" i="13"/>
  <c r="U153" i="13"/>
  <c r="T153" i="13"/>
  <c r="O153" i="13"/>
  <c r="M153" i="13"/>
  <c r="K153" i="13"/>
  <c r="I153" i="13"/>
  <c r="G153" i="13"/>
  <c r="U152" i="13"/>
  <c r="T152" i="13"/>
  <c r="O152" i="13"/>
  <c r="M152" i="13"/>
  <c r="K152" i="13"/>
  <c r="I152" i="13"/>
  <c r="G152" i="13"/>
  <c r="U151" i="13"/>
  <c r="T151" i="13"/>
  <c r="O151" i="13"/>
  <c r="M151" i="13"/>
  <c r="K151" i="13"/>
  <c r="I151" i="13"/>
  <c r="G151" i="13"/>
  <c r="S150" i="13"/>
  <c r="R150" i="13"/>
  <c r="Q150" i="13"/>
  <c r="P150" i="13"/>
  <c r="U150" i="13" s="1"/>
  <c r="L150" i="13"/>
  <c r="J150" i="13"/>
  <c r="K150" i="13" s="1"/>
  <c r="H150" i="13"/>
  <c r="I150" i="13" s="1"/>
  <c r="F150" i="13"/>
  <c r="E150" i="13"/>
  <c r="M150" i="13" s="1"/>
  <c r="D150" i="13"/>
  <c r="O150" i="13" s="1"/>
  <c r="U149" i="13"/>
  <c r="T149" i="13"/>
  <c r="O149" i="13"/>
  <c r="M149" i="13"/>
  <c r="K149" i="13"/>
  <c r="I149" i="13"/>
  <c r="G149" i="13"/>
  <c r="U148" i="13"/>
  <c r="T148" i="13"/>
  <c r="O148" i="13"/>
  <c r="M148" i="13"/>
  <c r="K148" i="13"/>
  <c r="I148" i="13"/>
  <c r="G148" i="13"/>
  <c r="U147" i="13"/>
  <c r="T147" i="13"/>
  <c r="O147" i="13"/>
  <c r="M147" i="13"/>
  <c r="K147" i="13"/>
  <c r="I147" i="13"/>
  <c r="G147" i="13"/>
  <c r="U146" i="13"/>
  <c r="T146" i="13"/>
  <c r="O146" i="13"/>
  <c r="M146" i="13"/>
  <c r="K146" i="13"/>
  <c r="I146" i="13"/>
  <c r="G146" i="13"/>
  <c r="U145" i="13"/>
  <c r="T145" i="13"/>
  <c r="O145" i="13"/>
  <c r="M145" i="13"/>
  <c r="K145" i="13"/>
  <c r="I145" i="13"/>
  <c r="G145" i="13"/>
  <c r="T144" i="13"/>
  <c r="S144" i="13"/>
  <c r="R144" i="13"/>
  <c r="Q144" i="13"/>
  <c r="P144" i="13"/>
  <c r="O144" i="13"/>
  <c r="L144" i="13"/>
  <c r="J144" i="13"/>
  <c r="H144" i="13"/>
  <c r="F144" i="13"/>
  <c r="E144" i="13"/>
  <c r="M144" i="13" s="1"/>
  <c r="D144" i="13"/>
  <c r="U143" i="13"/>
  <c r="T143" i="13"/>
  <c r="O143" i="13"/>
  <c r="M143" i="13"/>
  <c r="K143" i="13"/>
  <c r="I143" i="13"/>
  <c r="G143" i="13"/>
  <c r="U142" i="13"/>
  <c r="T142" i="13"/>
  <c r="O142" i="13"/>
  <c r="M142" i="13"/>
  <c r="K142" i="13"/>
  <c r="I142" i="13"/>
  <c r="G142" i="13"/>
  <c r="U141" i="13"/>
  <c r="T141" i="13"/>
  <c r="O141" i="13"/>
  <c r="M141" i="13"/>
  <c r="K141" i="13"/>
  <c r="I141" i="13"/>
  <c r="G141" i="13"/>
  <c r="U140" i="13"/>
  <c r="T140" i="13"/>
  <c r="O140" i="13"/>
  <c r="M140" i="13"/>
  <c r="K140" i="13"/>
  <c r="I140" i="13"/>
  <c r="G140" i="13"/>
  <c r="U139" i="13"/>
  <c r="T139" i="13"/>
  <c r="O139" i="13"/>
  <c r="M139" i="13"/>
  <c r="K139" i="13"/>
  <c r="I139" i="13"/>
  <c r="G139" i="13"/>
  <c r="U138" i="13"/>
  <c r="T138" i="13"/>
  <c r="O138" i="13"/>
  <c r="M138" i="13"/>
  <c r="K138" i="13"/>
  <c r="I138" i="13"/>
  <c r="G138" i="13"/>
  <c r="S137" i="13"/>
  <c r="R137" i="13"/>
  <c r="Q137" i="13"/>
  <c r="T137" i="13" s="1"/>
  <c r="P137" i="13"/>
  <c r="U137" i="13" s="1"/>
  <c r="L137" i="13"/>
  <c r="J137" i="13"/>
  <c r="H137" i="13"/>
  <c r="F137" i="13"/>
  <c r="E137" i="13"/>
  <c r="M137" i="13" s="1"/>
  <c r="D137" i="13"/>
  <c r="I137" i="13" s="1"/>
  <c r="U136" i="13"/>
  <c r="T136" i="13"/>
  <c r="O136" i="13"/>
  <c r="M136" i="13"/>
  <c r="K136" i="13"/>
  <c r="I136" i="13"/>
  <c r="G136" i="13"/>
  <c r="U135" i="13"/>
  <c r="T135" i="13"/>
  <c r="O135" i="13"/>
  <c r="M135" i="13"/>
  <c r="K135" i="13"/>
  <c r="I135" i="13"/>
  <c r="G135" i="13"/>
  <c r="U134" i="13"/>
  <c r="T134" i="13"/>
  <c r="O134" i="13"/>
  <c r="M134" i="13"/>
  <c r="K134" i="13"/>
  <c r="I134" i="13"/>
  <c r="G134" i="13"/>
  <c r="U133" i="13"/>
  <c r="T133" i="13"/>
  <c r="O133" i="13"/>
  <c r="M133" i="13"/>
  <c r="K133" i="13"/>
  <c r="I133" i="13"/>
  <c r="G133" i="13"/>
  <c r="S132" i="13"/>
  <c r="R132" i="13"/>
  <c r="Q132" i="13"/>
  <c r="T132" i="13" s="1"/>
  <c r="P132" i="13"/>
  <c r="L132" i="13"/>
  <c r="J132" i="13"/>
  <c r="H132" i="13"/>
  <c r="F132" i="13"/>
  <c r="U132" i="13" s="1"/>
  <c r="E132" i="13"/>
  <c r="M132" i="13" s="1"/>
  <c r="D132" i="13"/>
  <c r="I132" i="13" s="1"/>
  <c r="U131" i="13"/>
  <c r="T131" i="13"/>
  <c r="O131" i="13"/>
  <c r="M131" i="13"/>
  <c r="K131" i="13"/>
  <c r="I131" i="13"/>
  <c r="G131" i="13"/>
  <c r="U130" i="13"/>
  <c r="T130" i="13"/>
  <c r="O130" i="13"/>
  <c r="M130" i="13"/>
  <c r="K130" i="13"/>
  <c r="I130" i="13"/>
  <c r="G130" i="13"/>
  <c r="U129" i="13"/>
  <c r="T129" i="13"/>
  <c r="O129" i="13"/>
  <c r="M129" i="13"/>
  <c r="K129" i="13"/>
  <c r="I129" i="13"/>
  <c r="G129" i="13"/>
  <c r="U128" i="13"/>
  <c r="T128" i="13"/>
  <c r="O128" i="13"/>
  <c r="M128" i="13"/>
  <c r="K128" i="13"/>
  <c r="I128" i="13"/>
  <c r="G128" i="13"/>
  <c r="U127" i="13"/>
  <c r="T127" i="13"/>
  <c r="O127" i="13"/>
  <c r="M127" i="13"/>
  <c r="K127" i="13"/>
  <c r="I127" i="13"/>
  <c r="G127" i="13"/>
  <c r="S126" i="13"/>
  <c r="R126" i="13"/>
  <c r="Q126" i="13"/>
  <c r="T126" i="13" s="1"/>
  <c r="P126" i="13"/>
  <c r="U126" i="13" s="1"/>
  <c r="L126" i="13"/>
  <c r="J126" i="13"/>
  <c r="I126" i="13"/>
  <c r="H126" i="13"/>
  <c r="F126" i="13"/>
  <c r="E126" i="13"/>
  <c r="M126" i="13" s="1"/>
  <c r="D126" i="13"/>
  <c r="G126" i="13" s="1"/>
  <c r="U125" i="13"/>
  <c r="T125" i="13"/>
  <c r="O125" i="13"/>
  <c r="M125" i="13"/>
  <c r="K125" i="13"/>
  <c r="I125" i="13"/>
  <c r="G125" i="13"/>
  <c r="U124" i="13"/>
  <c r="T124" i="13"/>
  <c r="O124" i="13"/>
  <c r="M124" i="13"/>
  <c r="K124" i="13"/>
  <c r="I124" i="13"/>
  <c r="G124" i="13"/>
  <c r="U123" i="13"/>
  <c r="T123" i="13"/>
  <c r="O123" i="13"/>
  <c r="M123" i="13"/>
  <c r="K123" i="13"/>
  <c r="I123" i="13"/>
  <c r="G123" i="13"/>
  <c r="U122" i="13"/>
  <c r="T122" i="13"/>
  <c r="O122" i="13"/>
  <c r="M122" i="13"/>
  <c r="K122" i="13"/>
  <c r="I122" i="13"/>
  <c r="G122" i="13"/>
  <c r="S121" i="13"/>
  <c r="R121" i="13"/>
  <c r="Q121" i="13"/>
  <c r="T121" i="13" s="1"/>
  <c r="P121" i="13"/>
  <c r="L121" i="13"/>
  <c r="J121" i="13"/>
  <c r="H121" i="13"/>
  <c r="F121" i="13"/>
  <c r="G121" i="13" s="1"/>
  <c r="E121" i="13"/>
  <c r="D121" i="13"/>
  <c r="I121" i="13" s="1"/>
  <c r="U120" i="13"/>
  <c r="T120" i="13"/>
  <c r="O120" i="13"/>
  <c r="M120" i="13"/>
  <c r="K120" i="13"/>
  <c r="I120" i="13"/>
  <c r="G120" i="13"/>
  <c r="U119" i="13"/>
  <c r="T119" i="13"/>
  <c r="O119" i="13"/>
  <c r="M119" i="13"/>
  <c r="K119" i="13"/>
  <c r="I119" i="13"/>
  <c r="G119" i="13"/>
  <c r="U118" i="13"/>
  <c r="T118" i="13"/>
  <c r="O118" i="13"/>
  <c r="M118" i="13"/>
  <c r="K118" i="13"/>
  <c r="I118" i="13"/>
  <c r="G118" i="13"/>
  <c r="U117" i="13"/>
  <c r="T117" i="13"/>
  <c r="O117" i="13"/>
  <c r="M117" i="13"/>
  <c r="K117" i="13"/>
  <c r="I117" i="13"/>
  <c r="G117" i="13"/>
  <c r="U116" i="13"/>
  <c r="T116" i="13"/>
  <c r="O116" i="13"/>
  <c r="M116" i="13"/>
  <c r="K116" i="13"/>
  <c r="I116" i="13"/>
  <c r="G116" i="13"/>
  <c r="U115" i="13"/>
  <c r="T115" i="13"/>
  <c r="O115" i="13"/>
  <c r="M115" i="13"/>
  <c r="K115" i="13"/>
  <c r="I115" i="13"/>
  <c r="G115" i="13"/>
  <c r="U114" i="13"/>
  <c r="T114" i="13"/>
  <c r="O114" i="13"/>
  <c r="M114" i="13"/>
  <c r="K114" i="13"/>
  <c r="I114" i="13"/>
  <c r="G114" i="13"/>
  <c r="U113" i="13"/>
  <c r="T113" i="13"/>
  <c r="O113" i="13"/>
  <c r="M113" i="13"/>
  <c r="K113" i="13"/>
  <c r="I113" i="13"/>
  <c r="G113" i="13"/>
  <c r="S112" i="13"/>
  <c r="R112" i="13"/>
  <c r="Q112" i="13"/>
  <c r="T112" i="13" s="1"/>
  <c r="P112" i="13"/>
  <c r="U112" i="13" s="1"/>
  <c r="O112" i="13"/>
  <c r="L112" i="13"/>
  <c r="J112" i="13"/>
  <c r="H112" i="13"/>
  <c r="F112" i="13"/>
  <c r="E112" i="13"/>
  <c r="D112" i="13"/>
  <c r="U111" i="13"/>
  <c r="T111" i="13"/>
  <c r="O111" i="13"/>
  <c r="M111" i="13"/>
  <c r="K111" i="13"/>
  <c r="I111" i="13"/>
  <c r="G111" i="13"/>
  <c r="U110" i="13"/>
  <c r="T110" i="13"/>
  <c r="O110" i="13"/>
  <c r="M110" i="13"/>
  <c r="K110" i="13"/>
  <c r="I110" i="13"/>
  <c r="G110" i="13"/>
  <c r="U109" i="13"/>
  <c r="T109" i="13"/>
  <c r="O109" i="13"/>
  <c r="M109" i="13"/>
  <c r="K109" i="13"/>
  <c r="I109" i="13"/>
  <c r="G109" i="13"/>
  <c r="U108" i="13"/>
  <c r="T108" i="13"/>
  <c r="O108" i="13"/>
  <c r="M108" i="13"/>
  <c r="K108" i="13"/>
  <c r="I108" i="13"/>
  <c r="G108" i="13"/>
  <c r="U107" i="13"/>
  <c r="T107" i="13"/>
  <c r="O107" i="13"/>
  <c r="M107" i="13"/>
  <c r="K107" i="13"/>
  <c r="I107" i="13"/>
  <c r="G107" i="13"/>
  <c r="S106" i="13"/>
  <c r="R106" i="13"/>
  <c r="Q106" i="13"/>
  <c r="P106" i="13"/>
  <c r="L106" i="13"/>
  <c r="J106" i="13"/>
  <c r="K106" i="13" s="1"/>
  <c r="H106" i="13"/>
  <c r="F106" i="13"/>
  <c r="U106" i="13" s="1"/>
  <c r="E106" i="13"/>
  <c r="M106" i="13" s="1"/>
  <c r="D106" i="13"/>
  <c r="U105" i="13"/>
  <c r="T105" i="13"/>
  <c r="O105" i="13"/>
  <c r="M105" i="13"/>
  <c r="K105" i="13"/>
  <c r="I105" i="13"/>
  <c r="G105" i="13"/>
  <c r="S102" i="13"/>
  <c r="T102" i="13" s="1"/>
  <c r="R102" i="13"/>
  <c r="Q102" i="13"/>
  <c r="P102" i="13"/>
  <c r="U102" i="13" s="1"/>
  <c r="L102" i="13"/>
  <c r="J102" i="13"/>
  <c r="H102" i="13"/>
  <c r="F102" i="13"/>
  <c r="E102" i="13"/>
  <c r="D102" i="13"/>
  <c r="S101" i="13"/>
  <c r="T101" i="13" s="1"/>
  <c r="R101" i="13"/>
  <c r="Q101" i="13"/>
  <c r="P101" i="13"/>
  <c r="U101" i="13" s="1"/>
  <c r="L101" i="13"/>
  <c r="J101" i="13"/>
  <c r="H101" i="13"/>
  <c r="F101" i="13"/>
  <c r="E101" i="13"/>
  <c r="M101" i="13" s="1"/>
  <c r="D101" i="13"/>
  <c r="I101" i="13" s="1"/>
  <c r="U100" i="13"/>
  <c r="T100" i="13"/>
  <c r="O100" i="13"/>
  <c r="M100" i="13"/>
  <c r="K100" i="13"/>
  <c r="I100" i="13"/>
  <c r="G100" i="13"/>
  <c r="U99" i="13"/>
  <c r="T99" i="13"/>
  <c r="O99" i="13"/>
  <c r="M99" i="13"/>
  <c r="K99" i="13"/>
  <c r="I99" i="13"/>
  <c r="G99" i="13"/>
  <c r="U98" i="13"/>
  <c r="T98" i="13"/>
  <c r="O98" i="13"/>
  <c r="M98" i="13"/>
  <c r="K98" i="13"/>
  <c r="I98" i="13"/>
  <c r="G98" i="13"/>
  <c r="U97" i="13"/>
  <c r="T97" i="13"/>
  <c r="O97" i="13"/>
  <c r="M97" i="13"/>
  <c r="K97" i="13"/>
  <c r="I97" i="13"/>
  <c r="G97" i="13"/>
  <c r="S96" i="13"/>
  <c r="R96" i="13"/>
  <c r="Q96" i="13"/>
  <c r="T96" i="13" s="1"/>
  <c r="P96" i="13"/>
  <c r="U96" i="13" s="1"/>
  <c r="L96" i="13"/>
  <c r="J96" i="13"/>
  <c r="H96" i="13"/>
  <c r="F96" i="13"/>
  <c r="E96" i="13"/>
  <c r="M96" i="13" s="1"/>
  <c r="D96" i="13"/>
  <c r="G96" i="13" s="1"/>
  <c r="U95" i="13"/>
  <c r="T95" i="13"/>
  <c r="O95" i="13"/>
  <c r="M95" i="13"/>
  <c r="K95" i="13"/>
  <c r="I95" i="13"/>
  <c r="G95" i="13"/>
  <c r="U94" i="13"/>
  <c r="T94" i="13"/>
  <c r="O94" i="13"/>
  <c r="M94" i="13"/>
  <c r="K94" i="13"/>
  <c r="I94" i="13"/>
  <c r="G94" i="13"/>
  <c r="U93" i="13"/>
  <c r="T93" i="13"/>
  <c r="O93" i="13"/>
  <c r="M93" i="13"/>
  <c r="K93" i="13"/>
  <c r="I93" i="13"/>
  <c r="G93" i="13"/>
  <c r="U92" i="13"/>
  <c r="T92" i="13"/>
  <c r="O92" i="13"/>
  <c r="M92" i="13"/>
  <c r="K92" i="13"/>
  <c r="I92" i="13"/>
  <c r="G92" i="13"/>
  <c r="S91" i="13"/>
  <c r="R91" i="13"/>
  <c r="Q91" i="13"/>
  <c r="T91" i="13" s="1"/>
  <c r="P91" i="13"/>
  <c r="L91" i="13"/>
  <c r="J91" i="13"/>
  <c r="H91" i="13"/>
  <c r="F91" i="13"/>
  <c r="E91" i="13"/>
  <c r="D91" i="13"/>
  <c r="I91" i="13" s="1"/>
  <c r="U90" i="13"/>
  <c r="T90" i="13"/>
  <c r="O90" i="13"/>
  <c r="M90" i="13"/>
  <c r="K90" i="13"/>
  <c r="I90" i="13"/>
  <c r="G90" i="13"/>
  <c r="U89" i="13"/>
  <c r="T89" i="13"/>
  <c r="O89" i="13"/>
  <c r="M89" i="13"/>
  <c r="K89" i="13"/>
  <c r="I89" i="13"/>
  <c r="G89" i="13"/>
  <c r="U88" i="13"/>
  <c r="T88" i="13"/>
  <c r="O88" i="13"/>
  <c r="M88" i="13"/>
  <c r="K88" i="13"/>
  <c r="I88" i="13"/>
  <c r="G88" i="13"/>
  <c r="U85" i="13"/>
  <c r="S85" i="13"/>
  <c r="R85" i="13"/>
  <c r="Q85" i="13"/>
  <c r="T85" i="13" s="1"/>
  <c r="P85" i="13"/>
  <c r="L85" i="13"/>
  <c r="J85" i="13"/>
  <c r="H85" i="13"/>
  <c r="F85" i="13"/>
  <c r="E85" i="13"/>
  <c r="D85" i="13"/>
  <c r="I85" i="13" s="1"/>
  <c r="S84" i="13"/>
  <c r="R84" i="13"/>
  <c r="Q84" i="13"/>
  <c r="T84" i="13" s="1"/>
  <c r="P84" i="13"/>
  <c r="L84" i="13"/>
  <c r="J84" i="13"/>
  <c r="H84" i="13"/>
  <c r="F84" i="13"/>
  <c r="E84" i="13"/>
  <c r="M84" i="13" s="1"/>
  <c r="D84" i="13"/>
  <c r="I84" i="13" s="1"/>
  <c r="U83" i="13"/>
  <c r="T83" i="13"/>
  <c r="O83" i="13"/>
  <c r="M83" i="13"/>
  <c r="K83" i="13"/>
  <c r="I83" i="13"/>
  <c r="G83" i="13"/>
  <c r="U82" i="13"/>
  <c r="T82" i="13"/>
  <c r="O82" i="13"/>
  <c r="M82" i="13"/>
  <c r="K82" i="13"/>
  <c r="I82" i="13"/>
  <c r="G82" i="13"/>
  <c r="U81" i="13"/>
  <c r="T81" i="13"/>
  <c r="O81" i="13"/>
  <c r="M81" i="13"/>
  <c r="K81" i="13"/>
  <c r="I81" i="13"/>
  <c r="G81" i="13"/>
  <c r="U80" i="13"/>
  <c r="T80" i="13"/>
  <c r="O80" i="13"/>
  <c r="M80" i="13"/>
  <c r="K80" i="13"/>
  <c r="I80" i="13"/>
  <c r="G80" i="13"/>
  <c r="U79" i="13"/>
  <c r="T79" i="13"/>
  <c r="O79" i="13"/>
  <c r="M79" i="13"/>
  <c r="K79" i="13"/>
  <c r="I79" i="13"/>
  <c r="G79" i="13"/>
  <c r="S78" i="13"/>
  <c r="R78" i="13"/>
  <c r="Q78" i="13"/>
  <c r="P78" i="13"/>
  <c r="U78" i="13" s="1"/>
  <c r="O78" i="13"/>
  <c r="L78" i="13"/>
  <c r="J78" i="13"/>
  <c r="K78" i="13" s="1"/>
  <c r="H78" i="13"/>
  <c r="G78" i="13"/>
  <c r="F78" i="13"/>
  <c r="E78" i="13"/>
  <c r="D78" i="13"/>
  <c r="U77" i="13"/>
  <c r="T77" i="13"/>
  <c r="O77" i="13"/>
  <c r="M77" i="13"/>
  <c r="K77" i="13"/>
  <c r="I77" i="13"/>
  <c r="G77" i="13"/>
  <c r="U76" i="13"/>
  <c r="T76" i="13"/>
  <c r="O76" i="13"/>
  <c r="M76" i="13"/>
  <c r="K76" i="13"/>
  <c r="I76" i="13"/>
  <c r="G76" i="13"/>
  <c r="U75" i="13"/>
  <c r="T75" i="13"/>
  <c r="O75" i="13"/>
  <c r="M75" i="13"/>
  <c r="K75" i="13"/>
  <c r="I75" i="13"/>
  <c r="G75" i="13"/>
  <c r="U74" i="13"/>
  <c r="T74" i="13"/>
  <c r="O74" i="13"/>
  <c r="M74" i="13"/>
  <c r="K74" i="13"/>
  <c r="I74" i="13"/>
  <c r="G74" i="13"/>
  <c r="U73" i="13"/>
  <c r="T73" i="13"/>
  <c r="O73" i="13"/>
  <c r="M73" i="13"/>
  <c r="K73" i="13"/>
  <c r="I73" i="13"/>
  <c r="G73" i="13"/>
  <c r="U72" i="13"/>
  <c r="T72" i="13"/>
  <c r="O72" i="13"/>
  <c r="M72" i="13"/>
  <c r="K72" i="13"/>
  <c r="I72" i="13"/>
  <c r="G72" i="13"/>
  <c r="U71" i="13"/>
  <c r="T71" i="13"/>
  <c r="O71" i="13"/>
  <c r="M71" i="13"/>
  <c r="K71" i="13"/>
  <c r="I71" i="13"/>
  <c r="G71" i="13"/>
  <c r="S70" i="13"/>
  <c r="R70" i="13"/>
  <c r="Q70" i="13"/>
  <c r="P70" i="13"/>
  <c r="L70" i="13"/>
  <c r="J70" i="13"/>
  <c r="H70" i="13"/>
  <c r="F70" i="13"/>
  <c r="U70" i="13" s="1"/>
  <c r="E70" i="13"/>
  <c r="M70" i="13" s="1"/>
  <c r="D70" i="13"/>
  <c r="U69" i="13"/>
  <c r="T69" i="13"/>
  <c r="O69" i="13"/>
  <c r="M69" i="13"/>
  <c r="K69" i="13"/>
  <c r="I69" i="13"/>
  <c r="G69" i="13"/>
  <c r="U68" i="13"/>
  <c r="T68" i="13"/>
  <c r="O68" i="13"/>
  <c r="M68" i="13"/>
  <c r="K68" i="13"/>
  <c r="I68" i="13"/>
  <c r="G68" i="13"/>
  <c r="U67" i="13"/>
  <c r="T67" i="13"/>
  <c r="O67" i="13"/>
  <c r="M67" i="13"/>
  <c r="K67" i="13"/>
  <c r="I67" i="13"/>
  <c r="G67" i="13"/>
  <c r="U66" i="13"/>
  <c r="T66" i="13"/>
  <c r="O66" i="13"/>
  <c r="M66" i="13"/>
  <c r="K66" i="13"/>
  <c r="I66" i="13"/>
  <c r="G66" i="13"/>
  <c r="U65" i="13"/>
  <c r="T65" i="13"/>
  <c r="O65" i="13"/>
  <c r="M65" i="13"/>
  <c r="K65" i="13"/>
  <c r="I65" i="13"/>
  <c r="G65" i="13"/>
  <c r="U64" i="13"/>
  <c r="T64" i="13"/>
  <c r="O64" i="13"/>
  <c r="M64" i="13"/>
  <c r="K64" i="13"/>
  <c r="I64" i="13"/>
  <c r="G64" i="13"/>
  <c r="S63" i="13"/>
  <c r="R63" i="13"/>
  <c r="Q63" i="13"/>
  <c r="T63" i="13" s="1"/>
  <c r="P63" i="13"/>
  <c r="L63" i="13"/>
  <c r="J63" i="13"/>
  <c r="H63" i="13"/>
  <c r="F63" i="13"/>
  <c r="E63" i="13"/>
  <c r="D63" i="13"/>
  <c r="I63" i="13" s="1"/>
  <c r="U62" i="13"/>
  <c r="T62" i="13"/>
  <c r="O62" i="13"/>
  <c r="M62" i="13"/>
  <c r="K62" i="13"/>
  <c r="I62" i="13"/>
  <c r="G62" i="13"/>
  <c r="U61" i="13"/>
  <c r="T61" i="13"/>
  <c r="O61" i="13"/>
  <c r="M61" i="13"/>
  <c r="K61" i="13"/>
  <c r="I61" i="13"/>
  <c r="G61" i="13"/>
  <c r="U60" i="13"/>
  <c r="T60" i="13"/>
  <c r="O60" i="13"/>
  <c r="M60" i="13"/>
  <c r="K60" i="13"/>
  <c r="I60" i="13"/>
  <c r="G60" i="13"/>
  <c r="U59" i="13"/>
  <c r="T59" i="13"/>
  <c r="O59" i="13"/>
  <c r="M59" i="13"/>
  <c r="K59" i="13"/>
  <c r="I59" i="13"/>
  <c r="G59" i="13"/>
  <c r="S58" i="13"/>
  <c r="T58" i="13" s="1"/>
  <c r="R58" i="13"/>
  <c r="Q58" i="13"/>
  <c r="P58" i="13"/>
  <c r="L58" i="13"/>
  <c r="J58" i="13"/>
  <c r="H58" i="13"/>
  <c r="F58" i="13"/>
  <c r="U58" i="13" s="1"/>
  <c r="E58" i="13"/>
  <c r="M58" i="13" s="1"/>
  <c r="D58" i="13"/>
  <c r="I58" i="13" s="1"/>
  <c r="U57" i="13"/>
  <c r="T57" i="13"/>
  <c r="O57" i="13"/>
  <c r="M57" i="13"/>
  <c r="K57" i="13"/>
  <c r="I57" i="13"/>
  <c r="G57" i="13"/>
  <c r="S54" i="13"/>
  <c r="R54" i="13"/>
  <c r="Q54" i="13"/>
  <c r="P54" i="13"/>
  <c r="L54" i="13"/>
  <c r="J54" i="13"/>
  <c r="H54" i="13"/>
  <c r="F54" i="13"/>
  <c r="U54" i="13" s="1"/>
  <c r="E54" i="13"/>
  <c r="M54" i="13" s="1"/>
  <c r="D54" i="13"/>
  <c r="U53" i="13"/>
  <c r="S53" i="13"/>
  <c r="R53" i="13"/>
  <c r="Q53" i="13"/>
  <c r="T53" i="13" s="1"/>
  <c r="P53" i="13"/>
  <c r="L53" i="13"/>
  <c r="J53" i="13"/>
  <c r="H53" i="13"/>
  <c r="F53" i="13"/>
  <c r="E53" i="13"/>
  <c r="D53" i="13"/>
  <c r="U52" i="13"/>
  <c r="T52" i="13"/>
  <c r="O52" i="13"/>
  <c r="M52" i="13"/>
  <c r="K52" i="13"/>
  <c r="I52" i="13"/>
  <c r="G52" i="13"/>
  <c r="U51" i="13"/>
  <c r="T51" i="13"/>
  <c r="O51" i="13"/>
  <c r="M51" i="13"/>
  <c r="K51" i="13"/>
  <c r="I51" i="13"/>
  <c r="G51" i="13"/>
  <c r="U50" i="13"/>
  <c r="T50" i="13"/>
  <c r="O50" i="13"/>
  <c r="M50" i="13"/>
  <c r="K50" i="13"/>
  <c r="I50" i="13"/>
  <c r="G50" i="13"/>
  <c r="U49" i="13"/>
  <c r="T49" i="13"/>
  <c r="O49" i="13"/>
  <c r="M49" i="13"/>
  <c r="K49" i="13"/>
  <c r="I49" i="13"/>
  <c r="G49" i="13"/>
  <c r="U48" i="13"/>
  <c r="T48" i="13"/>
  <c r="O48" i="13"/>
  <c r="M48" i="13"/>
  <c r="K48" i="13"/>
  <c r="I48" i="13"/>
  <c r="G48" i="13"/>
  <c r="S47" i="13"/>
  <c r="R47" i="13"/>
  <c r="Q47" i="13"/>
  <c r="T47" i="13" s="1"/>
  <c r="P47" i="13"/>
  <c r="L47" i="13"/>
  <c r="J47" i="13"/>
  <c r="I47" i="13"/>
  <c r="H47" i="13"/>
  <c r="G47" i="13"/>
  <c r="F47" i="13"/>
  <c r="E47" i="13"/>
  <c r="D47" i="13"/>
  <c r="O47" i="13" s="1"/>
  <c r="U46" i="13"/>
  <c r="T46" i="13"/>
  <c r="O46" i="13"/>
  <c r="M46" i="13"/>
  <c r="K46" i="13"/>
  <c r="I46" i="13"/>
  <c r="G46" i="13"/>
  <c r="U45" i="13"/>
  <c r="T45" i="13"/>
  <c r="O45" i="13"/>
  <c r="M45" i="13"/>
  <c r="K45" i="13"/>
  <c r="I45" i="13"/>
  <c r="G45" i="13"/>
  <c r="U44" i="13"/>
  <c r="T44" i="13"/>
  <c r="O44" i="13"/>
  <c r="M44" i="13"/>
  <c r="K44" i="13"/>
  <c r="I44" i="13"/>
  <c r="G44" i="13"/>
  <c r="U43" i="13"/>
  <c r="T43" i="13"/>
  <c r="O43" i="13"/>
  <c r="M43" i="13"/>
  <c r="K43" i="13"/>
  <c r="I43" i="13"/>
  <c r="G43" i="13"/>
  <c r="U42" i="13"/>
  <c r="T42" i="13"/>
  <c r="O42" i="13"/>
  <c r="M42" i="13"/>
  <c r="K42" i="13"/>
  <c r="I42" i="13"/>
  <c r="G42" i="13"/>
  <c r="U41" i="13"/>
  <c r="T41" i="13"/>
  <c r="O41" i="13"/>
  <c r="M41" i="13"/>
  <c r="K41" i="13"/>
  <c r="I41" i="13"/>
  <c r="G41" i="13"/>
  <c r="S40" i="13"/>
  <c r="R40" i="13"/>
  <c r="Q40" i="13"/>
  <c r="P40" i="13"/>
  <c r="L40" i="13"/>
  <c r="J40" i="13"/>
  <c r="K40" i="13" s="1"/>
  <c r="H40" i="13"/>
  <c r="F40" i="13"/>
  <c r="U40" i="13" s="1"/>
  <c r="E40" i="13"/>
  <c r="D40" i="13"/>
  <c r="I40" i="13" s="1"/>
  <c r="U39" i="13"/>
  <c r="T39" i="13"/>
  <c r="O39" i="13"/>
  <c r="M39" i="13"/>
  <c r="K39" i="13"/>
  <c r="I39" i="13"/>
  <c r="G39" i="13"/>
  <c r="U38" i="13"/>
  <c r="T38" i="13"/>
  <c r="O38" i="13"/>
  <c r="M38" i="13"/>
  <c r="K38" i="13"/>
  <c r="I38" i="13"/>
  <c r="G38" i="13"/>
  <c r="U37" i="13"/>
  <c r="T37" i="13"/>
  <c r="O37" i="13"/>
  <c r="M37" i="13"/>
  <c r="K37" i="13"/>
  <c r="I37" i="13"/>
  <c r="G37" i="13"/>
  <c r="U36" i="13"/>
  <c r="T36" i="13"/>
  <c r="O36" i="13"/>
  <c r="M36" i="13"/>
  <c r="K36" i="13"/>
  <c r="I36" i="13"/>
  <c r="G36" i="13"/>
  <c r="S35" i="13"/>
  <c r="R35" i="13"/>
  <c r="Q35" i="13"/>
  <c r="P35" i="13"/>
  <c r="U35" i="13" s="1"/>
  <c r="L35" i="13"/>
  <c r="J35" i="13"/>
  <c r="I35" i="13"/>
  <c r="H35" i="13"/>
  <c r="G35" i="13"/>
  <c r="F35" i="13"/>
  <c r="E35" i="13"/>
  <c r="M35" i="13" s="1"/>
  <c r="D35" i="13"/>
  <c r="O35" i="13" s="1"/>
  <c r="U34" i="13"/>
  <c r="T34" i="13"/>
  <c r="O34" i="13"/>
  <c r="M34" i="13"/>
  <c r="K34" i="13"/>
  <c r="I34" i="13"/>
  <c r="G34" i="13"/>
  <c r="U33" i="13"/>
  <c r="T33" i="13"/>
  <c r="O33" i="13"/>
  <c r="M33" i="13"/>
  <c r="K33" i="13"/>
  <c r="I33" i="13"/>
  <c r="G33" i="13"/>
  <c r="U32" i="13"/>
  <c r="T32" i="13"/>
  <c r="O32" i="13"/>
  <c r="M32" i="13"/>
  <c r="K32" i="13"/>
  <c r="I32" i="13"/>
  <c r="G32" i="13"/>
  <c r="U31" i="13"/>
  <c r="T31" i="13"/>
  <c r="O31" i="13"/>
  <c r="M31" i="13"/>
  <c r="K31" i="13"/>
  <c r="I31" i="13"/>
  <c r="G31" i="13"/>
  <c r="U30" i="13"/>
  <c r="T30" i="13"/>
  <c r="O30" i="13"/>
  <c r="M30" i="13"/>
  <c r="K30" i="13"/>
  <c r="I30" i="13"/>
  <c r="G30" i="13"/>
  <c r="U29" i="13"/>
  <c r="T29" i="13"/>
  <c r="O29" i="13"/>
  <c r="M29" i="13"/>
  <c r="K29" i="13"/>
  <c r="I29" i="13"/>
  <c r="G29" i="13"/>
  <c r="U28" i="13"/>
  <c r="T28" i="13"/>
  <c r="O28" i="13"/>
  <c r="M28" i="13"/>
  <c r="K28" i="13"/>
  <c r="I28" i="13"/>
  <c r="G28" i="13"/>
  <c r="S27" i="13"/>
  <c r="R27" i="13"/>
  <c r="Q27" i="13"/>
  <c r="T27" i="13" s="1"/>
  <c r="P27" i="13"/>
  <c r="L27" i="13"/>
  <c r="K27" i="13"/>
  <c r="J27" i="13"/>
  <c r="H27" i="13"/>
  <c r="F27" i="13"/>
  <c r="E27" i="13"/>
  <c r="D27" i="13"/>
  <c r="O27" i="13" s="1"/>
  <c r="U26" i="13"/>
  <c r="T26" i="13"/>
  <c r="O26" i="13"/>
  <c r="M26" i="13"/>
  <c r="K26" i="13"/>
  <c r="I26" i="13"/>
  <c r="G26" i="13"/>
  <c r="U25" i="13"/>
  <c r="T25" i="13"/>
  <c r="O25" i="13"/>
  <c r="M25" i="13"/>
  <c r="K25" i="13"/>
  <c r="I25" i="13"/>
  <c r="G25" i="13"/>
  <c r="U24" i="13"/>
  <c r="T24" i="13"/>
  <c r="O24" i="13"/>
  <c r="M24" i="13"/>
  <c r="K24" i="13"/>
  <c r="I24" i="13"/>
  <c r="G24" i="13"/>
  <c r="U23" i="13"/>
  <c r="T23" i="13"/>
  <c r="O23" i="13"/>
  <c r="M23" i="13"/>
  <c r="K23" i="13"/>
  <c r="I23" i="13"/>
  <c r="G23" i="13"/>
  <c r="U22" i="13"/>
  <c r="T22" i="13"/>
  <c r="O22" i="13"/>
  <c r="M22" i="13"/>
  <c r="K22" i="13"/>
  <c r="I22" i="13"/>
  <c r="G22" i="13"/>
  <c r="U21" i="13"/>
  <c r="T21" i="13"/>
  <c r="O21" i="13"/>
  <c r="M21" i="13"/>
  <c r="K21" i="13"/>
  <c r="I21" i="13"/>
  <c r="G21" i="13"/>
  <c r="U20" i="13"/>
  <c r="T20" i="13"/>
  <c r="O20" i="13"/>
  <c r="M20" i="13"/>
  <c r="K20" i="13"/>
  <c r="I20" i="13"/>
  <c r="G20" i="13"/>
  <c r="S19" i="13"/>
  <c r="R19" i="13"/>
  <c r="Q19" i="13"/>
  <c r="T19" i="13" s="1"/>
  <c r="P19" i="13"/>
  <c r="U19" i="13" s="1"/>
  <c r="L19" i="13"/>
  <c r="J19" i="13"/>
  <c r="H19" i="13"/>
  <c r="F19" i="13"/>
  <c r="E19" i="13"/>
  <c r="M19" i="13" s="1"/>
  <c r="D19" i="13"/>
  <c r="I19" i="13" s="1"/>
  <c r="U18" i="13"/>
  <c r="T18" i="13"/>
  <c r="O18" i="13"/>
  <c r="M18" i="13"/>
  <c r="K18" i="13"/>
  <c r="I18" i="13"/>
  <c r="G18" i="13"/>
  <c r="U17" i="13"/>
  <c r="T17" i="13"/>
  <c r="O17" i="13"/>
  <c r="M17" i="13"/>
  <c r="K17" i="13"/>
  <c r="I17" i="13"/>
  <c r="G17" i="13"/>
  <c r="U16" i="13"/>
  <c r="T16" i="13"/>
  <c r="O16" i="13"/>
  <c r="M16" i="13"/>
  <c r="K16" i="13"/>
  <c r="I16" i="13"/>
  <c r="G16" i="13"/>
  <c r="U15" i="13"/>
  <c r="T15" i="13"/>
  <c r="O15" i="13"/>
  <c r="M15" i="13"/>
  <c r="K15" i="13"/>
  <c r="I15" i="13"/>
  <c r="G15" i="13"/>
  <c r="U14" i="13"/>
  <c r="T14" i="13"/>
  <c r="O14" i="13"/>
  <c r="M14" i="13"/>
  <c r="K14" i="13"/>
  <c r="I14" i="13"/>
  <c r="G14" i="13"/>
  <c r="U13" i="13"/>
  <c r="T13" i="13"/>
  <c r="O13" i="13"/>
  <c r="M13" i="13"/>
  <c r="K13" i="13"/>
  <c r="I13" i="13"/>
  <c r="G13" i="13"/>
  <c r="U12" i="13"/>
  <c r="T12" i="13"/>
  <c r="O12" i="13"/>
  <c r="M12" i="13"/>
  <c r="K12" i="13"/>
  <c r="I12" i="13"/>
  <c r="G12" i="13"/>
  <c r="U11" i="13"/>
  <c r="T11" i="13"/>
  <c r="O11" i="13"/>
  <c r="M11" i="13"/>
  <c r="K11" i="13"/>
  <c r="I11" i="13"/>
  <c r="G11" i="13"/>
  <c r="T10" i="13"/>
  <c r="S10" i="13"/>
  <c r="R10" i="13"/>
  <c r="Q10" i="13"/>
  <c r="P10" i="13"/>
  <c r="O10" i="13"/>
  <c r="L10" i="13"/>
  <c r="J10" i="13"/>
  <c r="H10" i="13"/>
  <c r="F10" i="13"/>
  <c r="U10" i="13" s="1"/>
  <c r="E10" i="13"/>
  <c r="D10" i="13"/>
  <c r="U9" i="13"/>
  <c r="T9" i="13"/>
  <c r="O9" i="13"/>
  <c r="M9" i="13"/>
  <c r="K9" i="13"/>
  <c r="I9" i="13"/>
  <c r="G9" i="13"/>
  <c r="U8" i="13"/>
  <c r="T8" i="13"/>
  <c r="O8" i="13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E339" i="12"/>
  <c r="K339" i="12" s="1"/>
  <c r="D339" i="12"/>
  <c r="I339" i="12" s="1"/>
  <c r="S338" i="12"/>
  <c r="R338" i="12"/>
  <c r="Q338" i="12"/>
  <c r="T338" i="12" s="1"/>
  <c r="P338" i="12"/>
  <c r="L338" i="12"/>
  <c r="K338" i="12"/>
  <c r="J338" i="12"/>
  <c r="H338" i="12"/>
  <c r="I338" i="12" s="1"/>
  <c r="F338" i="12"/>
  <c r="G338" i="12" s="1"/>
  <c r="E338" i="12"/>
  <c r="D338" i="12"/>
  <c r="O338" i="12" s="1"/>
  <c r="S337" i="12"/>
  <c r="R337" i="12"/>
  <c r="Q337" i="12"/>
  <c r="P337" i="12"/>
  <c r="L337" i="12"/>
  <c r="J337" i="12"/>
  <c r="K337" i="12" s="1"/>
  <c r="H337" i="12"/>
  <c r="F337" i="12"/>
  <c r="E337" i="12"/>
  <c r="D337" i="12"/>
  <c r="O337" i="12" s="1"/>
  <c r="U336" i="12"/>
  <c r="T336" i="12"/>
  <c r="O336" i="12"/>
  <c r="M336" i="12"/>
  <c r="K336" i="12"/>
  <c r="I336" i="12"/>
  <c r="G336" i="12"/>
  <c r="U335" i="12"/>
  <c r="T335" i="12"/>
  <c r="O335" i="12"/>
  <c r="M335" i="12"/>
  <c r="K335" i="12"/>
  <c r="I335" i="12"/>
  <c r="G335" i="12"/>
  <c r="U334" i="12"/>
  <c r="T334" i="12"/>
  <c r="O334" i="12"/>
  <c r="M334" i="12"/>
  <c r="K334" i="12"/>
  <c r="I334" i="12"/>
  <c r="G334" i="12"/>
  <c r="U333" i="12"/>
  <c r="T333" i="12"/>
  <c r="O333" i="12"/>
  <c r="M333" i="12"/>
  <c r="K333" i="12"/>
  <c r="I333" i="12"/>
  <c r="G333" i="12"/>
  <c r="T332" i="12"/>
  <c r="S332" i="12"/>
  <c r="R332" i="12"/>
  <c r="Q332" i="12"/>
  <c r="P332" i="12"/>
  <c r="U332" i="12" s="1"/>
  <c r="L332" i="12"/>
  <c r="K332" i="12"/>
  <c r="J332" i="12"/>
  <c r="H332" i="12"/>
  <c r="F332" i="12"/>
  <c r="E332" i="12"/>
  <c r="D332" i="12"/>
  <c r="U331" i="12"/>
  <c r="T331" i="12"/>
  <c r="O331" i="12"/>
  <c r="M331" i="12"/>
  <c r="K331" i="12"/>
  <c r="I331" i="12"/>
  <c r="G331" i="12"/>
  <c r="U330" i="12"/>
  <c r="T330" i="12"/>
  <c r="O330" i="12"/>
  <c r="M330" i="12"/>
  <c r="K330" i="12"/>
  <c r="I330" i="12"/>
  <c r="G330" i="12"/>
  <c r="U329" i="12"/>
  <c r="T329" i="12"/>
  <c r="O329" i="12"/>
  <c r="M329" i="12"/>
  <c r="K329" i="12"/>
  <c r="I329" i="12"/>
  <c r="G329" i="12"/>
  <c r="U328" i="12"/>
  <c r="T328" i="12"/>
  <c r="O328" i="12"/>
  <c r="M328" i="12"/>
  <c r="K328" i="12"/>
  <c r="I328" i="12"/>
  <c r="G328" i="12"/>
  <c r="U327" i="12"/>
  <c r="T327" i="12"/>
  <c r="O327" i="12"/>
  <c r="M327" i="12"/>
  <c r="K327" i="12"/>
  <c r="I327" i="12"/>
  <c r="G327" i="12"/>
  <c r="U326" i="12"/>
  <c r="T326" i="12"/>
  <c r="O326" i="12"/>
  <c r="M326" i="12"/>
  <c r="K326" i="12"/>
  <c r="I326" i="12"/>
  <c r="G326" i="12"/>
  <c r="U325" i="12"/>
  <c r="T325" i="12"/>
  <c r="O325" i="12"/>
  <c r="M325" i="12"/>
  <c r="K325" i="12"/>
  <c r="I325" i="12"/>
  <c r="G325" i="12"/>
  <c r="U324" i="12"/>
  <c r="T324" i="12"/>
  <c r="O324" i="12"/>
  <c r="M324" i="12"/>
  <c r="K324" i="12"/>
  <c r="I324" i="12"/>
  <c r="G324" i="12"/>
  <c r="S323" i="12"/>
  <c r="R323" i="12"/>
  <c r="Q323" i="12"/>
  <c r="P323" i="12"/>
  <c r="U323" i="12" s="1"/>
  <c r="L323" i="12"/>
  <c r="J323" i="12"/>
  <c r="H323" i="12"/>
  <c r="F323" i="12"/>
  <c r="E323" i="12"/>
  <c r="K323" i="12" s="1"/>
  <c r="D323" i="12"/>
  <c r="I323" i="12" s="1"/>
  <c r="U322" i="12"/>
  <c r="T322" i="12"/>
  <c r="O322" i="12"/>
  <c r="M322" i="12"/>
  <c r="K322" i="12"/>
  <c r="I322" i="12"/>
  <c r="G322" i="12"/>
  <c r="U321" i="12"/>
  <c r="T321" i="12"/>
  <c r="O321" i="12"/>
  <c r="M321" i="12"/>
  <c r="K321" i="12"/>
  <c r="I321" i="12"/>
  <c r="G321" i="12"/>
  <c r="U320" i="12"/>
  <c r="T320" i="12"/>
  <c r="O320" i="12"/>
  <c r="M320" i="12"/>
  <c r="K320" i="12"/>
  <c r="I320" i="12"/>
  <c r="G320" i="12"/>
  <c r="U319" i="12"/>
  <c r="T319" i="12"/>
  <c r="O319" i="12"/>
  <c r="M319" i="12"/>
  <c r="K319" i="12"/>
  <c r="I319" i="12"/>
  <c r="G319" i="12"/>
  <c r="U318" i="12"/>
  <c r="T318" i="12"/>
  <c r="O318" i="12"/>
  <c r="M318" i="12"/>
  <c r="K318" i="12"/>
  <c r="I318" i="12"/>
  <c r="G318" i="12"/>
  <c r="S317" i="12"/>
  <c r="R317" i="12"/>
  <c r="Q317" i="12"/>
  <c r="T317" i="12" s="1"/>
  <c r="P317" i="12"/>
  <c r="L317" i="12"/>
  <c r="J317" i="12"/>
  <c r="I317" i="12"/>
  <c r="H317" i="12"/>
  <c r="F317" i="12"/>
  <c r="E317" i="12"/>
  <c r="M317" i="12" s="1"/>
  <c r="D317" i="12"/>
  <c r="G317" i="12" s="1"/>
  <c r="U316" i="12"/>
  <c r="T316" i="12"/>
  <c r="O316" i="12"/>
  <c r="M316" i="12"/>
  <c r="K316" i="12"/>
  <c r="I316" i="12"/>
  <c r="G316" i="12"/>
  <c r="U315" i="12"/>
  <c r="T315" i="12"/>
  <c r="O315" i="12"/>
  <c r="M315" i="12"/>
  <c r="K315" i="12"/>
  <c r="I315" i="12"/>
  <c r="G315" i="12"/>
  <c r="U314" i="12"/>
  <c r="T314" i="12"/>
  <c r="O314" i="12"/>
  <c r="M314" i="12"/>
  <c r="K314" i="12"/>
  <c r="I314" i="12"/>
  <c r="G314" i="12"/>
  <c r="U313" i="12"/>
  <c r="T313" i="12"/>
  <c r="O313" i="12"/>
  <c r="M313" i="12"/>
  <c r="K313" i="12"/>
  <c r="I313" i="12"/>
  <c r="G313" i="12"/>
  <c r="U312" i="12"/>
  <c r="T312" i="12"/>
  <c r="O312" i="12"/>
  <c r="M312" i="12"/>
  <c r="K312" i="12"/>
  <c r="I312" i="12"/>
  <c r="G312" i="12"/>
  <c r="U311" i="12"/>
  <c r="T311" i="12"/>
  <c r="O311" i="12"/>
  <c r="M311" i="12"/>
  <c r="K311" i="12"/>
  <c r="I311" i="12"/>
  <c r="G311" i="12"/>
  <c r="T310" i="12"/>
  <c r="S310" i="12"/>
  <c r="R310" i="12"/>
  <c r="Q310" i="12"/>
  <c r="P310" i="12"/>
  <c r="U310" i="12" s="1"/>
  <c r="L310" i="12"/>
  <c r="K310" i="12"/>
  <c r="J310" i="12"/>
  <c r="H310" i="12"/>
  <c r="F310" i="12"/>
  <c r="E310" i="12"/>
  <c r="D310" i="12"/>
  <c r="U309" i="12"/>
  <c r="T309" i="12"/>
  <c r="O309" i="12"/>
  <c r="M309" i="12"/>
  <c r="K309" i="12"/>
  <c r="I309" i="12"/>
  <c r="G309" i="12"/>
  <c r="U308" i="12"/>
  <c r="T308" i="12"/>
  <c r="O308" i="12"/>
  <c r="M308" i="12"/>
  <c r="K308" i="12"/>
  <c r="I308" i="12"/>
  <c r="G308" i="12"/>
  <c r="U307" i="12"/>
  <c r="T307" i="12"/>
  <c r="O307" i="12"/>
  <c r="M307" i="12"/>
  <c r="K307" i="12"/>
  <c r="I307" i="12"/>
  <c r="G307" i="12"/>
  <c r="U306" i="12"/>
  <c r="T306" i="12"/>
  <c r="O306" i="12"/>
  <c r="M306" i="12"/>
  <c r="K306" i="12"/>
  <c r="I306" i="12"/>
  <c r="G306" i="12"/>
  <c r="U305" i="12"/>
  <c r="T305" i="12"/>
  <c r="O305" i="12"/>
  <c r="M305" i="12"/>
  <c r="K305" i="12"/>
  <c r="I305" i="12"/>
  <c r="G305" i="12"/>
  <c r="U304" i="12"/>
  <c r="T304" i="12"/>
  <c r="O304" i="12"/>
  <c r="M304" i="12"/>
  <c r="K304" i="12"/>
  <c r="I304" i="12"/>
  <c r="G304" i="12"/>
  <c r="S303" i="12"/>
  <c r="R303" i="12"/>
  <c r="Q303" i="12"/>
  <c r="P303" i="12"/>
  <c r="U303" i="12" s="1"/>
  <c r="L303" i="12"/>
  <c r="J303" i="12"/>
  <c r="K303" i="12" s="1"/>
  <c r="H303" i="12"/>
  <c r="F303" i="12"/>
  <c r="E303" i="12"/>
  <c r="D303" i="12"/>
  <c r="O303" i="12" s="1"/>
  <c r="U302" i="12"/>
  <c r="T302" i="12"/>
  <c r="O302" i="12"/>
  <c r="M302" i="12"/>
  <c r="K302" i="12"/>
  <c r="I302" i="12"/>
  <c r="G302" i="12"/>
  <c r="S299" i="12"/>
  <c r="T299" i="12" s="1"/>
  <c r="R299" i="12"/>
  <c r="Q299" i="12"/>
  <c r="P299" i="12"/>
  <c r="L299" i="12"/>
  <c r="J299" i="12"/>
  <c r="K299" i="12" s="1"/>
  <c r="H299" i="12"/>
  <c r="F299" i="12"/>
  <c r="E299" i="12"/>
  <c r="D299" i="12"/>
  <c r="O299" i="12" s="1"/>
  <c r="S298" i="12"/>
  <c r="R298" i="12"/>
  <c r="Q298" i="12"/>
  <c r="T298" i="12" s="1"/>
  <c r="P298" i="12"/>
  <c r="L298" i="12"/>
  <c r="J298" i="12"/>
  <c r="H298" i="12"/>
  <c r="F298" i="12"/>
  <c r="E298" i="12"/>
  <c r="M298" i="12" s="1"/>
  <c r="D298" i="12"/>
  <c r="O298" i="12" s="1"/>
  <c r="U297" i="12"/>
  <c r="T297" i="12"/>
  <c r="O297" i="12"/>
  <c r="M297" i="12"/>
  <c r="K297" i="12"/>
  <c r="I297" i="12"/>
  <c r="G297" i="12"/>
  <c r="U296" i="12"/>
  <c r="T296" i="12"/>
  <c r="O296" i="12"/>
  <c r="M296" i="12"/>
  <c r="K296" i="12"/>
  <c r="I296" i="12"/>
  <c r="G296" i="12"/>
  <c r="U295" i="12"/>
  <c r="T295" i="12"/>
  <c r="O295" i="12"/>
  <c r="M295" i="12"/>
  <c r="K295" i="12"/>
  <c r="I295" i="12"/>
  <c r="G295" i="12"/>
  <c r="U294" i="12"/>
  <c r="T294" i="12"/>
  <c r="O294" i="12"/>
  <c r="M294" i="12"/>
  <c r="K294" i="12"/>
  <c r="I294" i="12"/>
  <c r="G294" i="12"/>
  <c r="U293" i="12"/>
  <c r="T293" i="12"/>
  <c r="O293" i="12"/>
  <c r="M293" i="12"/>
  <c r="K293" i="12"/>
  <c r="I293" i="12"/>
  <c r="G293" i="12"/>
  <c r="U292" i="12"/>
  <c r="S292" i="12"/>
  <c r="R292" i="12"/>
  <c r="Q292" i="12"/>
  <c r="T292" i="12" s="1"/>
  <c r="P292" i="12"/>
  <c r="L292" i="12"/>
  <c r="K292" i="12"/>
  <c r="J292" i="12"/>
  <c r="H292" i="12"/>
  <c r="F292" i="12"/>
  <c r="E292" i="12"/>
  <c r="M292" i="12" s="1"/>
  <c r="D292" i="12"/>
  <c r="I292" i="12" s="1"/>
  <c r="U291" i="12"/>
  <c r="T291" i="12"/>
  <c r="O291" i="12"/>
  <c r="M291" i="12"/>
  <c r="K291" i="12"/>
  <c r="I291" i="12"/>
  <c r="G291" i="12"/>
  <c r="U290" i="12"/>
  <c r="T290" i="12"/>
  <c r="O290" i="12"/>
  <c r="M290" i="12"/>
  <c r="K290" i="12"/>
  <c r="I290" i="12"/>
  <c r="G290" i="12"/>
  <c r="U289" i="12"/>
  <c r="T289" i="12"/>
  <c r="O289" i="12"/>
  <c r="M289" i="12"/>
  <c r="K289" i="12"/>
  <c r="I289" i="12"/>
  <c r="G289" i="12"/>
  <c r="U288" i="12"/>
  <c r="T288" i="12"/>
  <c r="O288" i="12"/>
  <c r="M288" i="12"/>
  <c r="K288" i="12"/>
  <c r="I288" i="12"/>
  <c r="G288" i="12"/>
  <c r="U287" i="12"/>
  <c r="T287" i="12"/>
  <c r="O287" i="12"/>
  <c r="M287" i="12"/>
  <c r="K287" i="12"/>
  <c r="I287" i="12"/>
  <c r="G287" i="12"/>
  <c r="U286" i="12"/>
  <c r="T286" i="12"/>
  <c r="O286" i="12"/>
  <c r="M286" i="12"/>
  <c r="K286" i="12"/>
  <c r="I286" i="12"/>
  <c r="G286" i="12"/>
  <c r="S285" i="12"/>
  <c r="T285" i="12" s="1"/>
  <c r="R285" i="12"/>
  <c r="Q285" i="12"/>
  <c r="P285" i="12"/>
  <c r="L285" i="12"/>
  <c r="J285" i="12"/>
  <c r="K285" i="12" s="1"/>
  <c r="H285" i="12"/>
  <c r="F285" i="12"/>
  <c r="E285" i="12"/>
  <c r="D285" i="12"/>
  <c r="O285" i="12" s="1"/>
  <c r="U284" i="12"/>
  <c r="T284" i="12"/>
  <c r="O284" i="12"/>
  <c r="M284" i="12"/>
  <c r="K284" i="12"/>
  <c r="I284" i="12"/>
  <c r="G284" i="12"/>
  <c r="U283" i="12"/>
  <c r="T283" i="12"/>
  <c r="O283" i="12"/>
  <c r="M283" i="12"/>
  <c r="K283" i="12"/>
  <c r="I283" i="12"/>
  <c r="G283" i="12"/>
  <c r="U282" i="12"/>
  <c r="T282" i="12"/>
  <c r="O282" i="12"/>
  <c r="M282" i="12"/>
  <c r="K282" i="12"/>
  <c r="I282" i="12"/>
  <c r="G282" i="12"/>
  <c r="U281" i="12"/>
  <c r="T281" i="12"/>
  <c r="O281" i="12"/>
  <c r="M281" i="12"/>
  <c r="K281" i="12"/>
  <c r="I281" i="12"/>
  <c r="G281" i="12"/>
  <c r="U280" i="12"/>
  <c r="T280" i="12"/>
  <c r="O280" i="12"/>
  <c r="M280" i="12"/>
  <c r="K280" i="12"/>
  <c r="I280" i="12"/>
  <c r="G280" i="12"/>
  <c r="U279" i="12"/>
  <c r="T279" i="12"/>
  <c r="O279" i="12"/>
  <c r="M279" i="12"/>
  <c r="K279" i="12"/>
  <c r="I279" i="12"/>
  <c r="G279" i="12"/>
  <c r="U278" i="12"/>
  <c r="T278" i="12"/>
  <c r="O278" i="12"/>
  <c r="M278" i="12"/>
  <c r="K278" i="12"/>
  <c r="I278" i="12"/>
  <c r="G278" i="12"/>
  <c r="U277" i="12"/>
  <c r="T277" i="12"/>
  <c r="O277" i="12"/>
  <c r="M277" i="12"/>
  <c r="K277" i="12"/>
  <c r="I277" i="12"/>
  <c r="G277" i="12"/>
  <c r="U276" i="12"/>
  <c r="T276" i="12"/>
  <c r="O276" i="12"/>
  <c r="M276" i="12"/>
  <c r="K276" i="12"/>
  <c r="I276" i="12"/>
  <c r="G276" i="12"/>
  <c r="S275" i="12"/>
  <c r="R275" i="12"/>
  <c r="Q275" i="12"/>
  <c r="P275" i="12"/>
  <c r="U275" i="12" s="1"/>
  <c r="L275" i="12"/>
  <c r="J275" i="12"/>
  <c r="H275" i="12"/>
  <c r="F275" i="12"/>
  <c r="E275" i="12"/>
  <c r="M275" i="12" s="1"/>
  <c r="D275" i="12"/>
  <c r="U274" i="12"/>
  <c r="T274" i="12"/>
  <c r="O274" i="12"/>
  <c r="M274" i="12"/>
  <c r="K274" i="12"/>
  <c r="I274" i="12"/>
  <c r="G274" i="12"/>
  <c r="U273" i="12"/>
  <c r="T273" i="12"/>
  <c r="O273" i="12"/>
  <c r="M273" i="12"/>
  <c r="K273" i="12"/>
  <c r="I273" i="12"/>
  <c r="G273" i="12"/>
  <c r="U272" i="12"/>
  <c r="T272" i="12"/>
  <c r="O272" i="12"/>
  <c r="M272" i="12"/>
  <c r="K272" i="12"/>
  <c r="I272" i="12"/>
  <c r="G272" i="12"/>
  <c r="U271" i="12"/>
  <c r="T271" i="12"/>
  <c r="O271" i="12"/>
  <c r="M271" i="12"/>
  <c r="K271" i="12"/>
  <c r="I271" i="12"/>
  <c r="G271" i="12"/>
  <c r="U270" i="12"/>
  <c r="T270" i="12"/>
  <c r="O270" i="12"/>
  <c r="M270" i="12"/>
  <c r="K270" i="12"/>
  <c r="I270" i="12"/>
  <c r="G270" i="12"/>
  <c r="U269" i="12"/>
  <c r="T269" i="12"/>
  <c r="O269" i="12"/>
  <c r="M269" i="12"/>
  <c r="K269" i="12"/>
  <c r="I269" i="12"/>
  <c r="G269" i="12"/>
  <c r="U268" i="12"/>
  <c r="T268" i="12"/>
  <c r="O268" i="12"/>
  <c r="M268" i="12"/>
  <c r="K268" i="12"/>
  <c r="I268" i="12"/>
  <c r="G268" i="12"/>
  <c r="S267" i="12"/>
  <c r="R267" i="12"/>
  <c r="Q267" i="12"/>
  <c r="T267" i="12" s="1"/>
  <c r="P267" i="12"/>
  <c r="L267" i="12"/>
  <c r="J267" i="12"/>
  <c r="I267" i="12"/>
  <c r="H267" i="12"/>
  <c r="F267" i="12"/>
  <c r="E267" i="12"/>
  <c r="M267" i="12" s="1"/>
  <c r="D267" i="12"/>
  <c r="G267" i="12" s="1"/>
  <c r="U266" i="12"/>
  <c r="T266" i="12"/>
  <c r="O266" i="12"/>
  <c r="M266" i="12"/>
  <c r="K266" i="12"/>
  <c r="I266" i="12"/>
  <c r="G266" i="12"/>
  <c r="U265" i="12"/>
  <c r="T265" i="12"/>
  <c r="O265" i="12"/>
  <c r="M265" i="12"/>
  <c r="K265" i="12"/>
  <c r="I265" i="12"/>
  <c r="G265" i="12"/>
  <c r="U264" i="12"/>
  <c r="T264" i="12"/>
  <c r="O264" i="12"/>
  <c r="M264" i="12"/>
  <c r="K264" i="12"/>
  <c r="I264" i="12"/>
  <c r="G264" i="12"/>
  <c r="U263" i="12"/>
  <c r="T263" i="12"/>
  <c r="O263" i="12"/>
  <c r="M263" i="12"/>
  <c r="K263" i="12"/>
  <c r="I263" i="12"/>
  <c r="G263" i="12"/>
  <c r="S260" i="12"/>
  <c r="R260" i="12"/>
  <c r="Q260" i="12"/>
  <c r="T260" i="12" s="1"/>
  <c r="P260" i="12"/>
  <c r="L260" i="12"/>
  <c r="K260" i="12"/>
  <c r="J260" i="12"/>
  <c r="H260" i="12"/>
  <c r="F260" i="12"/>
  <c r="G260" i="12" s="1"/>
  <c r="E260" i="12"/>
  <c r="D260" i="12"/>
  <c r="O260" i="12" s="1"/>
  <c r="S259" i="12"/>
  <c r="T259" i="12" s="1"/>
  <c r="R259" i="12"/>
  <c r="Q259" i="12"/>
  <c r="P259" i="12"/>
  <c r="L259" i="12"/>
  <c r="J259" i="12"/>
  <c r="H259" i="12"/>
  <c r="F259" i="12"/>
  <c r="G259" i="12" s="1"/>
  <c r="E259" i="12"/>
  <c r="D259" i="12"/>
  <c r="O259" i="12" s="1"/>
  <c r="U258" i="12"/>
  <c r="T258" i="12"/>
  <c r="O258" i="12"/>
  <c r="M258" i="12"/>
  <c r="K258" i="12"/>
  <c r="I258" i="12"/>
  <c r="G258" i="12"/>
  <c r="U257" i="12"/>
  <c r="T257" i="12"/>
  <c r="O257" i="12"/>
  <c r="M257" i="12"/>
  <c r="K257" i="12"/>
  <c r="I257" i="12"/>
  <c r="G257" i="12"/>
  <c r="U256" i="12"/>
  <c r="T256" i="12"/>
  <c r="O256" i="12"/>
  <c r="M256" i="12"/>
  <c r="K256" i="12"/>
  <c r="I256" i="12"/>
  <c r="G256" i="12"/>
  <c r="U255" i="12"/>
  <c r="T255" i="12"/>
  <c r="O255" i="12"/>
  <c r="M255" i="12"/>
  <c r="K255" i="12"/>
  <c r="I255" i="12"/>
  <c r="G255" i="12"/>
  <c r="S254" i="12"/>
  <c r="T254" i="12" s="1"/>
  <c r="R254" i="12"/>
  <c r="Q254" i="12"/>
  <c r="P254" i="12"/>
  <c r="L254" i="12"/>
  <c r="J254" i="12"/>
  <c r="H254" i="12"/>
  <c r="F254" i="12"/>
  <c r="E254" i="12"/>
  <c r="D254" i="12"/>
  <c r="U253" i="12"/>
  <c r="T253" i="12"/>
  <c r="O253" i="12"/>
  <c r="M253" i="12"/>
  <c r="K253" i="12"/>
  <c r="I253" i="12"/>
  <c r="G253" i="12"/>
  <c r="U252" i="12"/>
  <c r="T252" i="12"/>
  <c r="O252" i="12"/>
  <c r="M252" i="12"/>
  <c r="K252" i="12"/>
  <c r="I252" i="12"/>
  <c r="G252" i="12"/>
  <c r="U251" i="12"/>
  <c r="T251" i="12"/>
  <c r="O251" i="12"/>
  <c r="M251" i="12"/>
  <c r="K251" i="12"/>
  <c r="I251" i="12"/>
  <c r="G251" i="12"/>
  <c r="U250" i="12"/>
  <c r="T250" i="12"/>
  <c r="O250" i="12"/>
  <c r="M250" i="12"/>
  <c r="K250" i="12"/>
  <c r="I250" i="12"/>
  <c r="G250" i="12"/>
  <c r="U249" i="12"/>
  <c r="T249" i="12"/>
  <c r="O249" i="12"/>
  <c r="M249" i="12"/>
  <c r="K249" i="12"/>
  <c r="I249" i="12"/>
  <c r="G249" i="12"/>
  <c r="U248" i="12"/>
  <c r="T248" i="12"/>
  <c r="O248" i="12"/>
  <c r="M248" i="12"/>
  <c r="K248" i="12"/>
  <c r="I248" i="12"/>
  <c r="G248" i="12"/>
  <c r="S247" i="12"/>
  <c r="R247" i="12"/>
  <c r="Q247" i="12"/>
  <c r="P247" i="12"/>
  <c r="U247" i="12" s="1"/>
  <c r="L247" i="12"/>
  <c r="J247" i="12"/>
  <c r="H247" i="12"/>
  <c r="F247" i="12"/>
  <c r="E247" i="12"/>
  <c r="M247" i="12" s="1"/>
  <c r="D247" i="12"/>
  <c r="U246" i="12"/>
  <c r="T246" i="12"/>
  <c r="O246" i="12"/>
  <c r="M246" i="12"/>
  <c r="K246" i="12"/>
  <c r="I246" i="12"/>
  <c r="G246" i="12"/>
  <c r="U245" i="12"/>
  <c r="T245" i="12"/>
  <c r="O245" i="12"/>
  <c r="M245" i="12"/>
  <c r="K245" i="12"/>
  <c r="I245" i="12"/>
  <c r="G245" i="12"/>
  <c r="U244" i="12"/>
  <c r="T244" i="12"/>
  <c r="O244" i="12"/>
  <c r="M244" i="12"/>
  <c r="K244" i="12"/>
  <c r="I244" i="12"/>
  <c r="G244" i="12"/>
  <c r="U243" i="12"/>
  <c r="T243" i="12"/>
  <c r="O243" i="12"/>
  <c r="M243" i="12"/>
  <c r="K243" i="12"/>
  <c r="I243" i="12"/>
  <c r="G243" i="12"/>
  <c r="U242" i="12"/>
  <c r="T242" i="12"/>
  <c r="O242" i="12"/>
  <c r="M242" i="12"/>
  <c r="K242" i="12"/>
  <c r="I242" i="12"/>
  <c r="G242" i="12"/>
  <c r="U241" i="12"/>
  <c r="T241" i="12"/>
  <c r="O241" i="12"/>
  <c r="M241" i="12"/>
  <c r="K241" i="12"/>
  <c r="I241" i="12"/>
  <c r="G241" i="12"/>
  <c r="S240" i="12"/>
  <c r="R240" i="12"/>
  <c r="Q240" i="12"/>
  <c r="T240" i="12" s="1"/>
  <c r="P240" i="12"/>
  <c r="L240" i="12"/>
  <c r="J240" i="12"/>
  <c r="H240" i="12"/>
  <c r="G240" i="12"/>
  <c r="F240" i="12"/>
  <c r="E240" i="12"/>
  <c r="D240" i="12"/>
  <c r="O240" i="12" s="1"/>
  <c r="U239" i="12"/>
  <c r="T239" i="12"/>
  <c r="O239" i="12"/>
  <c r="M239" i="12"/>
  <c r="K239" i="12"/>
  <c r="I239" i="12"/>
  <c r="G239" i="12"/>
  <c r="U238" i="12"/>
  <c r="T238" i="12"/>
  <c r="O238" i="12"/>
  <c r="M238" i="12"/>
  <c r="K238" i="12"/>
  <c r="I238" i="12"/>
  <c r="G238" i="12"/>
  <c r="U237" i="12"/>
  <c r="T237" i="12"/>
  <c r="O237" i="12"/>
  <c r="M237" i="12"/>
  <c r="K237" i="12"/>
  <c r="I237" i="12"/>
  <c r="G237" i="12"/>
  <c r="U236" i="12"/>
  <c r="T236" i="12"/>
  <c r="O236" i="12"/>
  <c r="M236" i="12"/>
  <c r="K236" i="12"/>
  <c r="I236" i="12"/>
  <c r="G236" i="12"/>
  <c r="U235" i="12"/>
  <c r="T235" i="12"/>
  <c r="O235" i="12"/>
  <c r="M235" i="12"/>
  <c r="K235" i="12"/>
  <c r="I235" i="12"/>
  <c r="G235" i="12"/>
  <c r="U234" i="12"/>
  <c r="T234" i="12"/>
  <c r="O234" i="12"/>
  <c r="M234" i="12"/>
  <c r="K234" i="12"/>
  <c r="I234" i="12"/>
  <c r="G234" i="12"/>
  <c r="S231" i="12"/>
  <c r="R231" i="12"/>
  <c r="Q231" i="12"/>
  <c r="T231" i="12" s="1"/>
  <c r="P231" i="12"/>
  <c r="L231" i="12"/>
  <c r="J231" i="12"/>
  <c r="H231" i="12"/>
  <c r="F231" i="12"/>
  <c r="U231" i="12" s="1"/>
  <c r="E231" i="12"/>
  <c r="D231" i="12"/>
  <c r="I231" i="12" s="1"/>
  <c r="T230" i="12"/>
  <c r="S230" i="12"/>
  <c r="R230" i="12"/>
  <c r="Q230" i="12"/>
  <c r="P230" i="12"/>
  <c r="L230" i="12"/>
  <c r="K230" i="12"/>
  <c r="J230" i="12"/>
  <c r="H230" i="12"/>
  <c r="F230" i="12"/>
  <c r="U230" i="12" s="1"/>
  <c r="E230" i="12"/>
  <c r="M230" i="12" s="1"/>
  <c r="D230" i="12"/>
  <c r="U229" i="12"/>
  <c r="T229" i="12"/>
  <c r="O229" i="12"/>
  <c r="M229" i="12"/>
  <c r="K229" i="12"/>
  <c r="I229" i="12"/>
  <c r="G229" i="12"/>
  <c r="U228" i="12"/>
  <c r="T228" i="12"/>
  <c r="O228" i="12"/>
  <c r="M228" i="12"/>
  <c r="K228" i="12"/>
  <c r="I228" i="12"/>
  <c r="G228" i="12"/>
  <c r="U227" i="12"/>
  <c r="T227" i="12"/>
  <c r="O227" i="12"/>
  <c r="M227" i="12"/>
  <c r="K227" i="12"/>
  <c r="I227" i="12"/>
  <c r="G227" i="12"/>
  <c r="U226" i="12"/>
  <c r="T226" i="12"/>
  <c r="O226" i="12"/>
  <c r="M226" i="12"/>
  <c r="K226" i="12"/>
  <c r="I226" i="12"/>
  <c r="G226" i="12"/>
  <c r="U225" i="12"/>
  <c r="T225" i="12"/>
  <c r="O225" i="12"/>
  <c r="M225" i="12"/>
  <c r="K225" i="12"/>
  <c r="I225" i="12"/>
  <c r="G225" i="12"/>
  <c r="S224" i="12"/>
  <c r="R224" i="12"/>
  <c r="Q224" i="12"/>
  <c r="T224" i="12" s="1"/>
  <c r="P224" i="12"/>
  <c r="U224" i="12" s="1"/>
  <c r="L224" i="12"/>
  <c r="J224" i="12"/>
  <c r="I224" i="12"/>
  <c r="H224" i="12"/>
  <c r="F224" i="12"/>
  <c r="E224" i="12"/>
  <c r="M224" i="12" s="1"/>
  <c r="D224" i="12"/>
  <c r="G224" i="12" s="1"/>
  <c r="U223" i="12"/>
  <c r="T223" i="12"/>
  <c r="O223" i="12"/>
  <c r="M223" i="12"/>
  <c r="K223" i="12"/>
  <c r="I223" i="12"/>
  <c r="G223" i="12"/>
  <c r="U222" i="12"/>
  <c r="T222" i="12"/>
  <c r="O222" i="12"/>
  <c r="M222" i="12"/>
  <c r="K222" i="12"/>
  <c r="I222" i="12"/>
  <c r="G222" i="12"/>
  <c r="U221" i="12"/>
  <c r="T221" i="12"/>
  <c r="O221" i="12"/>
  <c r="M221" i="12"/>
  <c r="K221" i="12"/>
  <c r="I221" i="12"/>
  <c r="G221" i="12"/>
  <c r="U220" i="12"/>
  <c r="T220" i="12"/>
  <c r="O220" i="12"/>
  <c r="M220" i="12"/>
  <c r="K220" i="12"/>
  <c r="I220" i="12"/>
  <c r="G220" i="12"/>
  <c r="U219" i="12"/>
  <c r="T219" i="12"/>
  <c r="O219" i="12"/>
  <c r="M219" i="12"/>
  <c r="K219" i="12"/>
  <c r="I219" i="12"/>
  <c r="G219" i="12"/>
  <c r="U218" i="12"/>
  <c r="T218" i="12"/>
  <c r="O218" i="12"/>
  <c r="M218" i="12"/>
  <c r="K218" i="12"/>
  <c r="I218" i="12"/>
  <c r="G218" i="12"/>
  <c r="U217" i="12"/>
  <c r="T217" i="12"/>
  <c r="O217" i="12"/>
  <c r="M217" i="12"/>
  <c r="K217" i="12"/>
  <c r="I217" i="12"/>
  <c r="G217" i="12"/>
  <c r="S216" i="12"/>
  <c r="R216" i="12"/>
  <c r="Q216" i="12"/>
  <c r="T216" i="12" s="1"/>
  <c r="P216" i="12"/>
  <c r="U216" i="12" s="1"/>
  <c r="L216" i="12"/>
  <c r="J216" i="12"/>
  <c r="H216" i="12"/>
  <c r="F216" i="12"/>
  <c r="E216" i="12"/>
  <c r="D216" i="12"/>
  <c r="I216" i="12" s="1"/>
  <c r="U215" i="12"/>
  <c r="T215" i="12"/>
  <c r="O215" i="12"/>
  <c r="M215" i="12"/>
  <c r="K215" i="12"/>
  <c r="I215" i="12"/>
  <c r="G215" i="12"/>
  <c r="U214" i="12"/>
  <c r="T214" i="12"/>
  <c r="O214" i="12"/>
  <c r="M214" i="12"/>
  <c r="K214" i="12"/>
  <c r="I214" i="12"/>
  <c r="G214" i="12"/>
  <c r="U213" i="12"/>
  <c r="T213" i="12"/>
  <c r="O213" i="12"/>
  <c r="M213" i="12"/>
  <c r="K213" i="12"/>
  <c r="I213" i="12"/>
  <c r="G213" i="12"/>
  <c r="U212" i="12"/>
  <c r="T212" i="12"/>
  <c r="O212" i="12"/>
  <c r="M212" i="12"/>
  <c r="K212" i="12"/>
  <c r="I212" i="12"/>
  <c r="G212" i="12"/>
  <c r="U211" i="12"/>
  <c r="T211" i="12"/>
  <c r="O211" i="12"/>
  <c r="M211" i="12"/>
  <c r="K211" i="12"/>
  <c r="I211" i="12"/>
  <c r="G211" i="12"/>
  <c r="U210" i="12"/>
  <c r="T210" i="12"/>
  <c r="O210" i="12"/>
  <c r="M210" i="12"/>
  <c r="K210" i="12"/>
  <c r="I210" i="12"/>
  <c r="G210" i="12"/>
  <c r="U209" i="12"/>
  <c r="T209" i="12"/>
  <c r="O209" i="12"/>
  <c r="M209" i="12"/>
  <c r="K209" i="12"/>
  <c r="I209" i="12"/>
  <c r="G209" i="12"/>
  <c r="U208" i="12"/>
  <c r="T208" i="12"/>
  <c r="O208" i="12"/>
  <c r="M208" i="12"/>
  <c r="K208" i="12"/>
  <c r="I208" i="12"/>
  <c r="G208" i="12"/>
  <c r="S205" i="12"/>
  <c r="R205" i="12"/>
  <c r="Q205" i="12"/>
  <c r="P205" i="12"/>
  <c r="L205" i="12"/>
  <c r="J205" i="12"/>
  <c r="H205" i="12"/>
  <c r="F205" i="12"/>
  <c r="U205" i="12" s="1"/>
  <c r="E205" i="12"/>
  <c r="K205" i="12" s="1"/>
  <c r="D205" i="12"/>
  <c r="T204" i="12"/>
  <c r="S204" i="12"/>
  <c r="R204" i="12"/>
  <c r="Q204" i="12"/>
  <c r="P204" i="12"/>
  <c r="L204" i="12"/>
  <c r="J204" i="12"/>
  <c r="H204" i="12"/>
  <c r="F204" i="12"/>
  <c r="E204" i="12"/>
  <c r="D204" i="12"/>
  <c r="G204" i="12" s="1"/>
  <c r="U203" i="12"/>
  <c r="T203" i="12"/>
  <c r="O203" i="12"/>
  <c r="M203" i="12"/>
  <c r="K203" i="12"/>
  <c r="I203" i="12"/>
  <c r="G203" i="12"/>
  <c r="U202" i="12"/>
  <c r="T202" i="12"/>
  <c r="O202" i="12"/>
  <c r="M202" i="12"/>
  <c r="K202" i="12"/>
  <c r="I202" i="12"/>
  <c r="G202" i="12"/>
  <c r="U201" i="12"/>
  <c r="T201" i="12"/>
  <c r="O201" i="12"/>
  <c r="M201" i="12"/>
  <c r="K201" i="12"/>
  <c r="I201" i="12"/>
  <c r="G201" i="12"/>
  <c r="U200" i="12"/>
  <c r="T200" i="12"/>
  <c r="O200" i="12"/>
  <c r="M200" i="12"/>
  <c r="K200" i="12"/>
  <c r="I200" i="12"/>
  <c r="G200" i="12"/>
  <c r="U199" i="12"/>
  <c r="T199" i="12"/>
  <c r="O199" i="12"/>
  <c r="M199" i="12"/>
  <c r="K199" i="12"/>
  <c r="I199" i="12"/>
  <c r="G199" i="12"/>
  <c r="S198" i="12"/>
  <c r="R198" i="12"/>
  <c r="Q198" i="12"/>
  <c r="P198" i="12"/>
  <c r="O198" i="12"/>
  <c r="L198" i="12"/>
  <c r="J198" i="12"/>
  <c r="H198" i="12"/>
  <c r="I198" i="12" s="1"/>
  <c r="F198" i="12"/>
  <c r="E198" i="12"/>
  <c r="D198" i="12"/>
  <c r="U197" i="12"/>
  <c r="T197" i="12"/>
  <c r="O197" i="12"/>
  <c r="M197" i="12"/>
  <c r="K197" i="12"/>
  <c r="I197" i="12"/>
  <c r="G197" i="12"/>
  <c r="U196" i="12"/>
  <c r="T196" i="12"/>
  <c r="O196" i="12"/>
  <c r="M196" i="12"/>
  <c r="K196" i="12"/>
  <c r="I196" i="12"/>
  <c r="G196" i="12"/>
  <c r="U195" i="12"/>
  <c r="T195" i="12"/>
  <c r="O195" i="12"/>
  <c r="M195" i="12"/>
  <c r="K195" i="12"/>
  <c r="I195" i="12"/>
  <c r="G195" i="12"/>
  <c r="U194" i="12"/>
  <c r="T194" i="12"/>
  <c r="O194" i="12"/>
  <c r="M194" i="12"/>
  <c r="K194" i="12"/>
  <c r="I194" i="12"/>
  <c r="G194" i="12"/>
  <c r="U193" i="12"/>
  <c r="T193" i="12"/>
  <c r="O193" i="12"/>
  <c r="M193" i="12"/>
  <c r="K193" i="12"/>
  <c r="I193" i="12"/>
  <c r="G193" i="12"/>
  <c r="U192" i="12"/>
  <c r="T192" i="12"/>
  <c r="O192" i="12"/>
  <c r="M192" i="12"/>
  <c r="K192" i="12"/>
  <c r="I192" i="12"/>
  <c r="G192" i="12"/>
  <c r="S191" i="12"/>
  <c r="R191" i="12"/>
  <c r="Q191" i="12"/>
  <c r="P191" i="12"/>
  <c r="L191" i="12"/>
  <c r="J191" i="12"/>
  <c r="H191" i="12"/>
  <c r="F191" i="12"/>
  <c r="U191" i="12" s="1"/>
  <c r="E191" i="12"/>
  <c r="D191" i="12"/>
  <c r="U190" i="12"/>
  <c r="T190" i="12"/>
  <c r="O190" i="12"/>
  <c r="M190" i="12"/>
  <c r="K190" i="12"/>
  <c r="I190" i="12"/>
  <c r="G190" i="12"/>
  <c r="U189" i="12"/>
  <c r="T189" i="12"/>
  <c r="O189" i="12"/>
  <c r="M189" i="12"/>
  <c r="K189" i="12"/>
  <c r="I189" i="12"/>
  <c r="G189" i="12"/>
  <c r="U188" i="12"/>
  <c r="T188" i="12"/>
  <c r="O188" i="12"/>
  <c r="M188" i="12"/>
  <c r="K188" i="12"/>
  <c r="I188" i="12"/>
  <c r="G188" i="12"/>
  <c r="U187" i="12"/>
  <c r="T187" i="12"/>
  <c r="O187" i="12"/>
  <c r="M187" i="12"/>
  <c r="K187" i="12"/>
  <c r="I187" i="12"/>
  <c r="G187" i="12"/>
  <c r="U186" i="12"/>
  <c r="T186" i="12"/>
  <c r="O186" i="12"/>
  <c r="M186" i="12"/>
  <c r="K186" i="12"/>
  <c r="I186" i="12"/>
  <c r="G186" i="12"/>
  <c r="S185" i="12"/>
  <c r="R185" i="12"/>
  <c r="Q185" i="12"/>
  <c r="T185" i="12" s="1"/>
  <c r="P185" i="12"/>
  <c r="L185" i="12"/>
  <c r="J185" i="12"/>
  <c r="H185" i="12"/>
  <c r="F185" i="12"/>
  <c r="U185" i="12" s="1"/>
  <c r="E185" i="12"/>
  <c r="D185" i="12"/>
  <c r="G185" i="12" s="1"/>
  <c r="U184" i="12"/>
  <c r="T184" i="12"/>
  <c r="O184" i="12"/>
  <c r="M184" i="12"/>
  <c r="K184" i="12"/>
  <c r="I184" i="12"/>
  <c r="G184" i="12"/>
  <c r="U183" i="12"/>
  <c r="T183" i="12"/>
  <c r="O183" i="12"/>
  <c r="M183" i="12"/>
  <c r="K183" i="12"/>
  <c r="I183" i="12"/>
  <c r="G183" i="12"/>
  <c r="U182" i="12"/>
  <c r="T182" i="12"/>
  <c r="O182" i="12"/>
  <c r="M182" i="12"/>
  <c r="K182" i="12"/>
  <c r="I182" i="12"/>
  <c r="G182" i="12"/>
  <c r="U181" i="12"/>
  <c r="T181" i="12"/>
  <c r="O181" i="12"/>
  <c r="M181" i="12"/>
  <c r="K181" i="12"/>
  <c r="I181" i="12"/>
  <c r="G181" i="12"/>
  <c r="U180" i="12"/>
  <c r="T180" i="12"/>
  <c r="O180" i="12"/>
  <c r="M180" i="12"/>
  <c r="K180" i="12"/>
  <c r="I180" i="12"/>
  <c r="G180" i="12"/>
  <c r="S179" i="12"/>
  <c r="R179" i="12"/>
  <c r="Q179" i="12"/>
  <c r="T179" i="12" s="1"/>
  <c r="P179" i="12"/>
  <c r="U179" i="12" s="1"/>
  <c r="L179" i="12"/>
  <c r="J179" i="12"/>
  <c r="H179" i="12"/>
  <c r="F179" i="12"/>
  <c r="E179" i="12"/>
  <c r="D179" i="12"/>
  <c r="U178" i="12"/>
  <c r="T178" i="12"/>
  <c r="O178" i="12"/>
  <c r="M178" i="12"/>
  <c r="K178" i="12"/>
  <c r="I178" i="12"/>
  <c r="G178" i="12"/>
  <c r="U177" i="12"/>
  <c r="T177" i="12"/>
  <c r="O177" i="12"/>
  <c r="M177" i="12"/>
  <c r="K177" i="12"/>
  <c r="I177" i="12"/>
  <c r="G177" i="12"/>
  <c r="U176" i="12"/>
  <c r="T176" i="12"/>
  <c r="O176" i="12"/>
  <c r="M176" i="12"/>
  <c r="K176" i="12"/>
  <c r="I176" i="12"/>
  <c r="G176" i="12"/>
  <c r="U175" i="12"/>
  <c r="T175" i="12"/>
  <c r="O175" i="12"/>
  <c r="M175" i="12"/>
  <c r="K175" i="12"/>
  <c r="I175" i="12"/>
  <c r="G175" i="12"/>
  <c r="U174" i="12"/>
  <c r="T174" i="12"/>
  <c r="O174" i="12"/>
  <c r="M174" i="12"/>
  <c r="K174" i="12"/>
  <c r="I174" i="12"/>
  <c r="G174" i="12"/>
  <c r="U173" i="12"/>
  <c r="T173" i="12"/>
  <c r="O173" i="12"/>
  <c r="M173" i="12"/>
  <c r="K173" i="12"/>
  <c r="I173" i="12"/>
  <c r="G173" i="12"/>
  <c r="S170" i="12"/>
  <c r="R170" i="12"/>
  <c r="Q170" i="12"/>
  <c r="T170" i="12" s="1"/>
  <c r="P170" i="12"/>
  <c r="L170" i="12"/>
  <c r="J170" i="12"/>
  <c r="H170" i="12"/>
  <c r="F170" i="12"/>
  <c r="E170" i="12"/>
  <c r="M170" i="12" s="1"/>
  <c r="D170" i="12"/>
  <c r="S169" i="12"/>
  <c r="R169" i="12"/>
  <c r="Q169" i="12"/>
  <c r="P169" i="12"/>
  <c r="O169" i="12"/>
  <c r="L169" i="12"/>
  <c r="J169" i="12"/>
  <c r="I169" i="12"/>
  <c r="H169" i="12"/>
  <c r="F169" i="12"/>
  <c r="U169" i="12" s="1"/>
  <c r="E169" i="12"/>
  <c r="D169" i="12"/>
  <c r="U168" i="12"/>
  <c r="T168" i="12"/>
  <c r="O168" i="12"/>
  <c r="M168" i="12"/>
  <c r="K168" i="12"/>
  <c r="I168" i="12"/>
  <c r="G168" i="12"/>
  <c r="U167" i="12"/>
  <c r="T167" i="12"/>
  <c r="O167" i="12"/>
  <c r="M167" i="12"/>
  <c r="K167" i="12"/>
  <c r="I167" i="12"/>
  <c r="G167" i="12"/>
  <c r="U166" i="12"/>
  <c r="T166" i="12"/>
  <c r="O166" i="12"/>
  <c r="M166" i="12"/>
  <c r="K166" i="12"/>
  <c r="I166" i="12"/>
  <c r="G166" i="12"/>
  <c r="U165" i="12"/>
  <c r="T165" i="12"/>
  <c r="O165" i="12"/>
  <c r="M165" i="12"/>
  <c r="K165" i="12"/>
  <c r="I165" i="12"/>
  <c r="G165" i="12"/>
  <c r="U164" i="12"/>
  <c r="T164" i="12"/>
  <c r="O164" i="12"/>
  <c r="M164" i="12"/>
  <c r="K164" i="12"/>
  <c r="I164" i="12"/>
  <c r="G164" i="12"/>
  <c r="U163" i="12"/>
  <c r="S163" i="12"/>
  <c r="R163" i="12"/>
  <c r="Q163" i="12"/>
  <c r="P163" i="12"/>
  <c r="L163" i="12"/>
  <c r="J163" i="12"/>
  <c r="H163" i="12"/>
  <c r="I163" i="12" s="1"/>
  <c r="F163" i="12"/>
  <c r="E163" i="12"/>
  <c r="D163" i="12"/>
  <c r="U162" i="12"/>
  <c r="T162" i="12"/>
  <c r="O162" i="12"/>
  <c r="M162" i="12"/>
  <c r="K162" i="12"/>
  <c r="I162" i="12"/>
  <c r="G162" i="12"/>
  <c r="U161" i="12"/>
  <c r="T161" i="12"/>
  <c r="O161" i="12"/>
  <c r="M161" i="12"/>
  <c r="K161" i="12"/>
  <c r="I161" i="12"/>
  <c r="G161" i="12"/>
  <c r="U160" i="12"/>
  <c r="T160" i="12"/>
  <c r="O160" i="12"/>
  <c r="M160" i="12"/>
  <c r="K160" i="12"/>
  <c r="I160" i="12"/>
  <c r="G160" i="12"/>
  <c r="U159" i="12"/>
  <c r="T159" i="12"/>
  <c r="O159" i="12"/>
  <c r="M159" i="12"/>
  <c r="K159" i="12"/>
  <c r="I159" i="12"/>
  <c r="G159" i="12"/>
  <c r="U158" i="12"/>
  <c r="T158" i="12"/>
  <c r="O158" i="12"/>
  <c r="M158" i="12"/>
  <c r="K158" i="12"/>
  <c r="I158" i="12"/>
  <c r="G158" i="12"/>
  <c r="S157" i="12"/>
  <c r="R157" i="12"/>
  <c r="Q157" i="12"/>
  <c r="T157" i="12" s="1"/>
  <c r="P157" i="12"/>
  <c r="O157" i="12"/>
  <c r="L157" i="12"/>
  <c r="J157" i="12"/>
  <c r="I157" i="12"/>
  <c r="H157" i="12"/>
  <c r="F157" i="12"/>
  <c r="U157" i="12" s="1"/>
  <c r="E157" i="12"/>
  <c r="D157" i="12"/>
  <c r="U156" i="12"/>
  <c r="T156" i="12"/>
  <c r="O156" i="12"/>
  <c r="M156" i="12"/>
  <c r="K156" i="12"/>
  <c r="I156" i="12"/>
  <c r="G156" i="12"/>
  <c r="U155" i="12"/>
  <c r="T155" i="12"/>
  <c r="O155" i="12"/>
  <c r="M155" i="12"/>
  <c r="K155" i="12"/>
  <c r="I155" i="12"/>
  <c r="G155" i="12"/>
  <c r="U154" i="12"/>
  <c r="T154" i="12"/>
  <c r="O154" i="12"/>
  <c r="M154" i="12"/>
  <c r="K154" i="12"/>
  <c r="I154" i="12"/>
  <c r="G154" i="12"/>
  <c r="U153" i="12"/>
  <c r="T153" i="12"/>
  <c r="O153" i="12"/>
  <c r="M153" i="12"/>
  <c r="K153" i="12"/>
  <c r="I153" i="12"/>
  <c r="G153" i="12"/>
  <c r="U152" i="12"/>
  <c r="T152" i="12"/>
  <c r="O152" i="12"/>
  <c r="M152" i="12"/>
  <c r="K152" i="12"/>
  <c r="I152" i="12"/>
  <c r="G152" i="12"/>
  <c r="U151" i="12"/>
  <c r="T151" i="12"/>
  <c r="O151" i="12"/>
  <c r="M151" i="12"/>
  <c r="K151" i="12"/>
  <c r="I151" i="12"/>
  <c r="G151" i="12"/>
  <c r="S150" i="12"/>
  <c r="R150" i="12"/>
  <c r="Q150" i="12"/>
  <c r="P150" i="12"/>
  <c r="U150" i="12" s="1"/>
  <c r="L150" i="12"/>
  <c r="J150" i="12"/>
  <c r="H150" i="12"/>
  <c r="F150" i="12"/>
  <c r="E150" i="12"/>
  <c r="M150" i="12" s="1"/>
  <c r="D150" i="12"/>
  <c r="I150" i="12" s="1"/>
  <c r="U149" i="12"/>
  <c r="T149" i="12"/>
  <c r="O149" i="12"/>
  <c r="M149" i="12"/>
  <c r="K149" i="12"/>
  <c r="I149" i="12"/>
  <c r="G149" i="12"/>
  <c r="U148" i="12"/>
  <c r="T148" i="12"/>
  <c r="O148" i="12"/>
  <c r="M148" i="12"/>
  <c r="K148" i="12"/>
  <c r="I148" i="12"/>
  <c r="G148" i="12"/>
  <c r="U147" i="12"/>
  <c r="T147" i="12"/>
  <c r="O147" i="12"/>
  <c r="M147" i="12"/>
  <c r="K147" i="12"/>
  <c r="I147" i="12"/>
  <c r="G147" i="12"/>
  <c r="U146" i="12"/>
  <c r="T146" i="12"/>
  <c r="O146" i="12"/>
  <c r="M146" i="12"/>
  <c r="K146" i="12"/>
  <c r="I146" i="12"/>
  <c r="G146" i="12"/>
  <c r="U145" i="12"/>
  <c r="T145" i="12"/>
  <c r="O145" i="12"/>
  <c r="M145" i="12"/>
  <c r="K145" i="12"/>
  <c r="I145" i="12"/>
  <c r="G145" i="12"/>
  <c r="S144" i="12"/>
  <c r="R144" i="12"/>
  <c r="Q144" i="12"/>
  <c r="P144" i="12"/>
  <c r="U144" i="12" s="1"/>
  <c r="L144" i="12"/>
  <c r="J144" i="12"/>
  <c r="H144" i="12"/>
  <c r="F144" i="12"/>
  <c r="E144" i="12"/>
  <c r="M144" i="12" s="1"/>
  <c r="D144" i="12"/>
  <c r="G144" i="12" s="1"/>
  <c r="U143" i="12"/>
  <c r="T143" i="12"/>
  <c r="O143" i="12"/>
  <c r="M143" i="12"/>
  <c r="K143" i="12"/>
  <c r="I143" i="12"/>
  <c r="G143" i="12"/>
  <c r="U142" i="12"/>
  <c r="T142" i="12"/>
  <c r="O142" i="12"/>
  <c r="M142" i="12"/>
  <c r="K142" i="12"/>
  <c r="I142" i="12"/>
  <c r="G142" i="12"/>
  <c r="U141" i="12"/>
  <c r="T141" i="12"/>
  <c r="O141" i="12"/>
  <c r="M141" i="12"/>
  <c r="K141" i="12"/>
  <c r="I141" i="12"/>
  <c r="G141" i="12"/>
  <c r="U140" i="12"/>
  <c r="T140" i="12"/>
  <c r="O140" i="12"/>
  <c r="M140" i="12"/>
  <c r="K140" i="12"/>
  <c r="I140" i="12"/>
  <c r="G140" i="12"/>
  <c r="U139" i="12"/>
  <c r="T139" i="12"/>
  <c r="O139" i="12"/>
  <c r="M139" i="12"/>
  <c r="K139" i="12"/>
  <c r="I139" i="12"/>
  <c r="G139" i="12"/>
  <c r="U138" i="12"/>
  <c r="T138" i="12"/>
  <c r="O138" i="12"/>
  <c r="M138" i="12"/>
  <c r="K138" i="12"/>
  <c r="I138" i="12"/>
  <c r="G138" i="12"/>
  <c r="S137" i="12"/>
  <c r="R137" i="12"/>
  <c r="Q137" i="12"/>
  <c r="T137" i="12" s="1"/>
  <c r="P137" i="12"/>
  <c r="L137" i="12"/>
  <c r="K137" i="12"/>
  <c r="J137" i="12"/>
  <c r="H137" i="12"/>
  <c r="F137" i="12"/>
  <c r="E137" i="12"/>
  <c r="M137" i="12" s="1"/>
  <c r="D137" i="12"/>
  <c r="O137" i="12" s="1"/>
  <c r="U136" i="12"/>
  <c r="T136" i="12"/>
  <c r="O136" i="12"/>
  <c r="M136" i="12"/>
  <c r="K136" i="12"/>
  <c r="I136" i="12"/>
  <c r="G136" i="12"/>
  <c r="U135" i="12"/>
  <c r="T135" i="12"/>
  <c r="O135" i="12"/>
  <c r="M135" i="12"/>
  <c r="K135" i="12"/>
  <c r="I135" i="12"/>
  <c r="G135" i="12"/>
  <c r="U134" i="12"/>
  <c r="T134" i="12"/>
  <c r="O134" i="12"/>
  <c r="M134" i="12"/>
  <c r="K134" i="12"/>
  <c r="I134" i="12"/>
  <c r="G134" i="12"/>
  <c r="U133" i="12"/>
  <c r="T133" i="12"/>
  <c r="O133" i="12"/>
  <c r="M133" i="12"/>
  <c r="K133" i="12"/>
  <c r="I133" i="12"/>
  <c r="G133" i="12"/>
  <c r="S132" i="12"/>
  <c r="R132" i="12"/>
  <c r="Q132" i="12"/>
  <c r="T132" i="12" s="1"/>
  <c r="P132" i="12"/>
  <c r="U132" i="12" s="1"/>
  <c r="L132" i="12"/>
  <c r="J132" i="12"/>
  <c r="H132" i="12"/>
  <c r="F132" i="12"/>
  <c r="E132" i="12"/>
  <c r="D132" i="12"/>
  <c r="G132" i="12" s="1"/>
  <c r="U131" i="12"/>
  <c r="T131" i="12"/>
  <c r="O131" i="12"/>
  <c r="M131" i="12"/>
  <c r="K131" i="12"/>
  <c r="I131" i="12"/>
  <c r="G131" i="12"/>
  <c r="U130" i="12"/>
  <c r="T130" i="12"/>
  <c r="O130" i="12"/>
  <c r="M130" i="12"/>
  <c r="K130" i="12"/>
  <c r="I130" i="12"/>
  <c r="G130" i="12"/>
  <c r="U129" i="12"/>
  <c r="T129" i="12"/>
  <c r="O129" i="12"/>
  <c r="M129" i="12"/>
  <c r="K129" i="12"/>
  <c r="I129" i="12"/>
  <c r="G129" i="12"/>
  <c r="U128" i="12"/>
  <c r="T128" i="12"/>
  <c r="O128" i="12"/>
  <c r="M128" i="12"/>
  <c r="K128" i="12"/>
  <c r="I128" i="12"/>
  <c r="G128" i="12"/>
  <c r="U127" i="12"/>
  <c r="T127" i="12"/>
  <c r="O127" i="12"/>
  <c r="M127" i="12"/>
  <c r="K127" i="12"/>
  <c r="I127" i="12"/>
  <c r="G127" i="12"/>
  <c r="S126" i="12"/>
  <c r="R126" i="12"/>
  <c r="Q126" i="12"/>
  <c r="T126" i="12" s="1"/>
  <c r="P126" i="12"/>
  <c r="U126" i="12" s="1"/>
  <c r="L126" i="12"/>
  <c r="J126" i="12"/>
  <c r="K126" i="12" s="1"/>
  <c r="H126" i="12"/>
  <c r="F126" i="12"/>
  <c r="E126" i="12"/>
  <c r="D126" i="12"/>
  <c r="I126" i="12" s="1"/>
  <c r="U125" i="12"/>
  <c r="T125" i="12"/>
  <c r="O125" i="12"/>
  <c r="M125" i="12"/>
  <c r="K125" i="12"/>
  <c r="I125" i="12"/>
  <c r="G125" i="12"/>
  <c r="U124" i="12"/>
  <c r="T124" i="12"/>
  <c r="O124" i="12"/>
  <c r="M124" i="12"/>
  <c r="K124" i="12"/>
  <c r="I124" i="12"/>
  <c r="G124" i="12"/>
  <c r="U123" i="12"/>
  <c r="T123" i="12"/>
  <c r="O123" i="12"/>
  <c r="M123" i="12"/>
  <c r="K123" i="12"/>
  <c r="I123" i="12"/>
  <c r="G123" i="12"/>
  <c r="U122" i="12"/>
  <c r="T122" i="12"/>
  <c r="O122" i="12"/>
  <c r="M122" i="12"/>
  <c r="K122" i="12"/>
  <c r="I122" i="12"/>
  <c r="G122" i="12"/>
  <c r="S121" i="12"/>
  <c r="R121" i="12"/>
  <c r="Q121" i="12"/>
  <c r="P121" i="12"/>
  <c r="L121" i="12"/>
  <c r="J121" i="12"/>
  <c r="I121" i="12"/>
  <c r="H121" i="12"/>
  <c r="F121" i="12"/>
  <c r="E121" i="12"/>
  <c r="D121" i="12"/>
  <c r="G121" i="12" s="1"/>
  <c r="U120" i="12"/>
  <c r="T120" i="12"/>
  <c r="O120" i="12"/>
  <c r="M120" i="12"/>
  <c r="K120" i="12"/>
  <c r="I120" i="12"/>
  <c r="G120" i="12"/>
  <c r="U119" i="12"/>
  <c r="T119" i="12"/>
  <c r="O119" i="12"/>
  <c r="M119" i="12"/>
  <c r="K119" i="12"/>
  <c r="I119" i="12"/>
  <c r="G119" i="12"/>
  <c r="U118" i="12"/>
  <c r="T118" i="12"/>
  <c r="O118" i="12"/>
  <c r="M118" i="12"/>
  <c r="K118" i="12"/>
  <c r="I118" i="12"/>
  <c r="G118" i="12"/>
  <c r="U117" i="12"/>
  <c r="T117" i="12"/>
  <c r="O117" i="12"/>
  <c r="M117" i="12"/>
  <c r="K117" i="12"/>
  <c r="I117" i="12"/>
  <c r="G117" i="12"/>
  <c r="U116" i="12"/>
  <c r="T116" i="12"/>
  <c r="O116" i="12"/>
  <c r="M116" i="12"/>
  <c r="K116" i="12"/>
  <c r="I116" i="12"/>
  <c r="G116" i="12"/>
  <c r="U115" i="12"/>
  <c r="T115" i="12"/>
  <c r="O115" i="12"/>
  <c r="M115" i="12"/>
  <c r="K115" i="12"/>
  <c r="I115" i="12"/>
  <c r="G115" i="12"/>
  <c r="U114" i="12"/>
  <c r="T114" i="12"/>
  <c r="O114" i="12"/>
  <c r="M114" i="12"/>
  <c r="K114" i="12"/>
  <c r="I114" i="12"/>
  <c r="G114" i="12"/>
  <c r="U113" i="12"/>
  <c r="T113" i="12"/>
  <c r="O113" i="12"/>
  <c r="M113" i="12"/>
  <c r="K113" i="12"/>
  <c r="I113" i="12"/>
  <c r="G113" i="12"/>
  <c r="S112" i="12"/>
  <c r="R112" i="12"/>
  <c r="Q112" i="12"/>
  <c r="T112" i="12" s="1"/>
  <c r="P112" i="12"/>
  <c r="U112" i="12" s="1"/>
  <c r="L112" i="12"/>
  <c r="J112" i="12"/>
  <c r="I112" i="12"/>
  <c r="H112" i="12"/>
  <c r="G112" i="12"/>
  <c r="F112" i="12"/>
  <c r="E112" i="12"/>
  <c r="M112" i="12" s="1"/>
  <c r="D112" i="12"/>
  <c r="O112" i="12" s="1"/>
  <c r="U111" i="12"/>
  <c r="T111" i="12"/>
  <c r="O111" i="12"/>
  <c r="M111" i="12"/>
  <c r="K111" i="12"/>
  <c r="I111" i="12"/>
  <c r="G111" i="12"/>
  <c r="U110" i="12"/>
  <c r="T110" i="12"/>
  <c r="O110" i="12"/>
  <c r="M110" i="12"/>
  <c r="K110" i="12"/>
  <c r="I110" i="12"/>
  <c r="G110" i="12"/>
  <c r="U109" i="12"/>
  <c r="T109" i="12"/>
  <c r="O109" i="12"/>
  <c r="M109" i="12"/>
  <c r="K109" i="12"/>
  <c r="I109" i="12"/>
  <c r="G109" i="12"/>
  <c r="U108" i="12"/>
  <c r="T108" i="12"/>
  <c r="O108" i="12"/>
  <c r="M108" i="12"/>
  <c r="K108" i="12"/>
  <c r="I108" i="12"/>
  <c r="G108" i="12"/>
  <c r="U107" i="12"/>
  <c r="T107" i="12"/>
  <c r="O107" i="12"/>
  <c r="M107" i="12"/>
  <c r="K107" i="12"/>
  <c r="I107" i="12"/>
  <c r="G107" i="12"/>
  <c r="S106" i="12"/>
  <c r="R106" i="12"/>
  <c r="Q106" i="12"/>
  <c r="T106" i="12" s="1"/>
  <c r="P106" i="12"/>
  <c r="L106" i="12"/>
  <c r="K106" i="12"/>
  <c r="J106" i="12"/>
  <c r="I106" i="12"/>
  <c r="H106" i="12"/>
  <c r="F106" i="12"/>
  <c r="U106" i="12" s="1"/>
  <c r="E106" i="12"/>
  <c r="M106" i="12" s="1"/>
  <c r="D106" i="12"/>
  <c r="U105" i="12"/>
  <c r="T105" i="12"/>
  <c r="O105" i="12"/>
  <c r="M105" i="12"/>
  <c r="K105" i="12"/>
  <c r="I105" i="12"/>
  <c r="G105" i="12"/>
  <c r="S102" i="12"/>
  <c r="R102" i="12"/>
  <c r="Q102" i="12"/>
  <c r="T102" i="12" s="1"/>
  <c r="P102" i="12"/>
  <c r="L102" i="12"/>
  <c r="J102" i="12"/>
  <c r="H102" i="12"/>
  <c r="F102" i="12"/>
  <c r="E102" i="12"/>
  <c r="M102" i="12" s="1"/>
  <c r="D102" i="12"/>
  <c r="G102" i="12" s="1"/>
  <c r="T101" i="12"/>
  <c r="S101" i="12"/>
  <c r="R101" i="12"/>
  <c r="Q101" i="12"/>
  <c r="P101" i="12"/>
  <c r="U101" i="12" s="1"/>
  <c r="L101" i="12"/>
  <c r="K101" i="12"/>
  <c r="J101" i="12"/>
  <c r="H101" i="12"/>
  <c r="F101" i="12"/>
  <c r="E101" i="12"/>
  <c r="D101" i="12"/>
  <c r="O101" i="12" s="1"/>
  <c r="U100" i="12"/>
  <c r="T100" i="12"/>
  <c r="O100" i="12"/>
  <c r="M100" i="12"/>
  <c r="K100" i="12"/>
  <c r="I100" i="12"/>
  <c r="G100" i="12"/>
  <c r="U99" i="12"/>
  <c r="T99" i="12"/>
  <c r="O99" i="12"/>
  <c r="M99" i="12"/>
  <c r="K99" i="12"/>
  <c r="I99" i="12"/>
  <c r="G99" i="12"/>
  <c r="U98" i="12"/>
  <c r="T98" i="12"/>
  <c r="O98" i="12"/>
  <c r="M98" i="12"/>
  <c r="K98" i="12"/>
  <c r="I98" i="12"/>
  <c r="G98" i="12"/>
  <c r="U97" i="12"/>
  <c r="T97" i="12"/>
  <c r="O97" i="12"/>
  <c r="M97" i="12"/>
  <c r="K97" i="12"/>
  <c r="I97" i="12"/>
  <c r="G97" i="12"/>
  <c r="S96" i="12"/>
  <c r="R96" i="12"/>
  <c r="Q96" i="12"/>
  <c r="T96" i="12" s="1"/>
  <c r="P96" i="12"/>
  <c r="U96" i="12" s="1"/>
  <c r="L96" i="12"/>
  <c r="J96" i="12"/>
  <c r="K96" i="12" s="1"/>
  <c r="H96" i="12"/>
  <c r="F96" i="12"/>
  <c r="E96" i="12"/>
  <c r="D96" i="12"/>
  <c r="I96" i="12" s="1"/>
  <c r="U95" i="12"/>
  <c r="T95" i="12"/>
  <c r="O95" i="12"/>
  <c r="M95" i="12"/>
  <c r="K95" i="12"/>
  <c r="I95" i="12"/>
  <c r="G95" i="12"/>
  <c r="U94" i="12"/>
  <c r="T94" i="12"/>
  <c r="O94" i="12"/>
  <c r="M94" i="12"/>
  <c r="K94" i="12"/>
  <c r="I94" i="12"/>
  <c r="G94" i="12"/>
  <c r="U93" i="12"/>
  <c r="T93" i="12"/>
  <c r="O93" i="12"/>
  <c r="M93" i="12"/>
  <c r="K93" i="12"/>
  <c r="I93" i="12"/>
  <c r="G93" i="12"/>
  <c r="U92" i="12"/>
  <c r="T92" i="12"/>
  <c r="O92" i="12"/>
  <c r="M92" i="12"/>
  <c r="K92" i="12"/>
  <c r="I92" i="12"/>
  <c r="G92" i="12"/>
  <c r="S91" i="12"/>
  <c r="R91" i="12"/>
  <c r="Q91" i="12"/>
  <c r="P91" i="12"/>
  <c r="L91" i="12"/>
  <c r="J91" i="12"/>
  <c r="I91" i="12"/>
  <c r="H91" i="12"/>
  <c r="F91" i="12"/>
  <c r="E91" i="12"/>
  <c r="D91" i="12"/>
  <c r="G91" i="12" s="1"/>
  <c r="U90" i="12"/>
  <c r="T90" i="12"/>
  <c r="O90" i="12"/>
  <c r="M90" i="12"/>
  <c r="K90" i="12"/>
  <c r="I90" i="12"/>
  <c r="G90" i="12"/>
  <c r="U89" i="12"/>
  <c r="T89" i="12"/>
  <c r="O89" i="12"/>
  <c r="M89" i="12"/>
  <c r="K89" i="12"/>
  <c r="I89" i="12"/>
  <c r="G89" i="12"/>
  <c r="U88" i="12"/>
  <c r="T88" i="12"/>
  <c r="O88" i="12"/>
  <c r="M88" i="12"/>
  <c r="K88" i="12"/>
  <c r="I88" i="12"/>
  <c r="G88" i="12"/>
  <c r="S85" i="12"/>
  <c r="R85" i="12"/>
  <c r="Q85" i="12"/>
  <c r="T85" i="12" s="1"/>
  <c r="P85" i="12"/>
  <c r="U85" i="12" s="1"/>
  <c r="L85" i="12"/>
  <c r="K85" i="12"/>
  <c r="J85" i="12"/>
  <c r="H85" i="12"/>
  <c r="F85" i="12"/>
  <c r="E85" i="12"/>
  <c r="D85" i="12"/>
  <c r="O85" i="12" s="1"/>
  <c r="S84" i="12"/>
  <c r="R84" i="12"/>
  <c r="Q84" i="12"/>
  <c r="P84" i="12"/>
  <c r="L84" i="12"/>
  <c r="J84" i="12"/>
  <c r="H84" i="12"/>
  <c r="F84" i="12"/>
  <c r="U84" i="12" s="1"/>
  <c r="E84" i="12"/>
  <c r="D84" i="12"/>
  <c r="U83" i="12"/>
  <c r="T83" i="12"/>
  <c r="O83" i="12"/>
  <c r="M83" i="12"/>
  <c r="K83" i="12"/>
  <c r="I83" i="12"/>
  <c r="G83" i="12"/>
  <c r="U82" i="12"/>
  <c r="T82" i="12"/>
  <c r="O82" i="12"/>
  <c r="M82" i="12"/>
  <c r="K82" i="12"/>
  <c r="I82" i="12"/>
  <c r="G82" i="12"/>
  <c r="U81" i="12"/>
  <c r="T81" i="12"/>
  <c r="O81" i="12"/>
  <c r="M81" i="12"/>
  <c r="K81" i="12"/>
  <c r="I81" i="12"/>
  <c r="G81" i="12"/>
  <c r="U80" i="12"/>
  <c r="T80" i="12"/>
  <c r="O80" i="12"/>
  <c r="M80" i="12"/>
  <c r="K80" i="12"/>
  <c r="I80" i="12"/>
  <c r="G80" i="12"/>
  <c r="U79" i="12"/>
  <c r="T79" i="12"/>
  <c r="O79" i="12"/>
  <c r="M79" i="12"/>
  <c r="K79" i="12"/>
  <c r="I79" i="12"/>
  <c r="G79" i="12"/>
  <c r="S78" i="12"/>
  <c r="R78" i="12"/>
  <c r="Q78" i="12"/>
  <c r="P78" i="12"/>
  <c r="L78" i="12"/>
  <c r="J78" i="12"/>
  <c r="H78" i="12"/>
  <c r="F78" i="12"/>
  <c r="U78" i="12" s="1"/>
  <c r="E78" i="12"/>
  <c r="M78" i="12" s="1"/>
  <c r="D78" i="12"/>
  <c r="I78" i="12" s="1"/>
  <c r="U77" i="12"/>
  <c r="T77" i="12"/>
  <c r="O77" i="12"/>
  <c r="M77" i="12"/>
  <c r="K77" i="12"/>
  <c r="I77" i="12"/>
  <c r="G77" i="12"/>
  <c r="U76" i="12"/>
  <c r="T76" i="12"/>
  <c r="O76" i="12"/>
  <c r="M76" i="12"/>
  <c r="K76" i="12"/>
  <c r="I76" i="12"/>
  <c r="G76" i="12"/>
  <c r="U75" i="12"/>
  <c r="T75" i="12"/>
  <c r="O75" i="12"/>
  <c r="M75" i="12"/>
  <c r="K75" i="12"/>
  <c r="I75" i="12"/>
  <c r="G75" i="12"/>
  <c r="U74" i="12"/>
  <c r="T74" i="12"/>
  <c r="O74" i="12"/>
  <c r="M74" i="12"/>
  <c r="K74" i="12"/>
  <c r="I74" i="12"/>
  <c r="G74" i="12"/>
  <c r="U73" i="12"/>
  <c r="T73" i="12"/>
  <c r="O73" i="12"/>
  <c r="M73" i="12"/>
  <c r="K73" i="12"/>
  <c r="I73" i="12"/>
  <c r="G73" i="12"/>
  <c r="U72" i="12"/>
  <c r="T72" i="12"/>
  <c r="O72" i="12"/>
  <c r="M72" i="12"/>
  <c r="K72" i="12"/>
  <c r="I72" i="12"/>
  <c r="G72" i="12"/>
  <c r="U71" i="12"/>
  <c r="T71" i="12"/>
  <c r="O71" i="12"/>
  <c r="M71" i="12"/>
  <c r="K71" i="12"/>
  <c r="I71" i="12"/>
  <c r="G71" i="12"/>
  <c r="S70" i="12"/>
  <c r="R70" i="12"/>
  <c r="Q70" i="12"/>
  <c r="T70" i="12" s="1"/>
  <c r="P70" i="12"/>
  <c r="L70" i="12"/>
  <c r="J70" i="12"/>
  <c r="H70" i="12"/>
  <c r="F70" i="12"/>
  <c r="E70" i="12"/>
  <c r="M70" i="12" s="1"/>
  <c r="D70" i="12"/>
  <c r="G70" i="12" s="1"/>
  <c r="U69" i="12"/>
  <c r="T69" i="12"/>
  <c r="O69" i="12"/>
  <c r="M69" i="12"/>
  <c r="K69" i="12"/>
  <c r="I69" i="12"/>
  <c r="G69" i="12"/>
  <c r="U68" i="12"/>
  <c r="T68" i="12"/>
  <c r="O68" i="12"/>
  <c r="M68" i="12"/>
  <c r="K68" i="12"/>
  <c r="I68" i="12"/>
  <c r="G68" i="12"/>
  <c r="U67" i="12"/>
  <c r="T67" i="12"/>
  <c r="O67" i="12"/>
  <c r="M67" i="12"/>
  <c r="K67" i="12"/>
  <c r="I67" i="12"/>
  <c r="G67" i="12"/>
  <c r="U66" i="12"/>
  <c r="T66" i="12"/>
  <c r="O66" i="12"/>
  <c r="M66" i="12"/>
  <c r="K66" i="12"/>
  <c r="I66" i="12"/>
  <c r="G66" i="12"/>
  <c r="U65" i="12"/>
  <c r="T65" i="12"/>
  <c r="O65" i="12"/>
  <c r="M65" i="12"/>
  <c r="K65" i="12"/>
  <c r="I65" i="12"/>
  <c r="G65" i="12"/>
  <c r="U64" i="12"/>
  <c r="T64" i="12"/>
  <c r="O64" i="12"/>
  <c r="M64" i="12"/>
  <c r="K64" i="12"/>
  <c r="I64" i="12"/>
  <c r="G64" i="12"/>
  <c r="S63" i="12"/>
  <c r="R63" i="12"/>
  <c r="Q63" i="12"/>
  <c r="T63" i="12" s="1"/>
  <c r="P63" i="12"/>
  <c r="U63" i="12" s="1"/>
  <c r="O63" i="12"/>
  <c r="L63" i="12"/>
  <c r="J63" i="12"/>
  <c r="H63" i="12"/>
  <c r="F63" i="12"/>
  <c r="E63" i="12"/>
  <c r="M63" i="12" s="1"/>
  <c r="D63" i="12"/>
  <c r="I63" i="12" s="1"/>
  <c r="U62" i="12"/>
  <c r="T62" i="12"/>
  <c r="O62" i="12"/>
  <c r="M62" i="12"/>
  <c r="K62" i="12"/>
  <c r="I62" i="12"/>
  <c r="G62" i="12"/>
  <c r="U61" i="12"/>
  <c r="T61" i="12"/>
  <c r="O61" i="12"/>
  <c r="M61" i="12"/>
  <c r="K61" i="12"/>
  <c r="I61" i="12"/>
  <c r="G61" i="12"/>
  <c r="U60" i="12"/>
  <c r="T60" i="12"/>
  <c r="O60" i="12"/>
  <c r="M60" i="12"/>
  <c r="K60" i="12"/>
  <c r="I60" i="12"/>
  <c r="G60" i="12"/>
  <c r="U59" i="12"/>
  <c r="T59" i="12"/>
  <c r="O59" i="12"/>
  <c r="M59" i="12"/>
  <c r="K59" i="12"/>
  <c r="I59" i="12"/>
  <c r="G59" i="12"/>
  <c r="S58" i="12"/>
  <c r="R58" i="12"/>
  <c r="Q58" i="12"/>
  <c r="T58" i="12" s="1"/>
  <c r="P58" i="12"/>
  <c r="L58" i="12"/>
  <c r="J58" i="12"/>
  <c r="H58" i="12"/>
  <c r="F58" i="12"/>
  <c r="E58" i="12"/>
  <c r="K58" i="12" s="1"/>
  <c r="D58" i="12"/>
  <c r="I58" i="12" s="1"/>
  <c r="U57" i="12"/>
  <c r="T57" i="12"/>
  <c r="O57" i="12"/>
  <c r="M57" i="12"/>
  <c r="K57" i="12"/>
  <c r="I57" i="12"/>
  <c r="G57" i="12"/>
  <c r="T54" i="12"/>
  <c r="S54" i="12"/>
  <c r="R54" i="12"/>
  <c r="Q54" i="12"/>
  <c r="P54" i="12"/>
  <c r="L54" i="12"/>
  <c r="J54" i="12"/>
  <c r="H54" i="12"/>
  <c r="F54" i="12"/>
  <c r="U54" i="12" s="1"/>
  <c r="E54" i="12"/>
  <c r="D54" i="12"/>
  <c r="O54" i="12" s="1"/>
  <c r="S53" i="12"/>
  <c r="R53" i="12"/>
  <c r="Q53" i="12"/>
  <c r="T53" i="12" s="1"/>
  <c r="P53" i="12"/>
  <c r="U53" i="12" s="1"/>
  <c r="L53" i="12"/>
  <c r="J53" i="12"/>
  <c r="H53" i="12"/>
  <c r="G53" i="12"/>
  <c r="F53" i="12"/>
  <c r="E53" i="12"/>
  <c r="M53" i="12" s="1"/>
  <c r="D53" i="12"/>
  <c r="O53" i="12" s="1"/>
  <c r="U52" i="12"/>
  <c r="T52" i="12"/>
  <c r="O52" i="12"/>
  <c r="M52" i="12"/>
  <c r="K52" i="12"/>
  <c r="I52" i="12"/>
  <c r="G52" i="12"/>
  <c r="U51" i="12"/>
  <c r="T51" i="12"/>
  <c r="O51" i="12"/>
  <c r="M51" i="12"/>
  <c r="K51" i="12"/>
  <c r="I51" i="12"/>
  <c r="G51" i="12"/>
  <c r="U50" i="12"/>
  <c r="T50" i="12"/>
  <c r="O50" i="12"/>
  <c r="M50" i="12"/>
  <c r="K50" i="12"/>
  <c r="I50" i="12"/>
  <c r="G50" i="12"/>
  <c r="U49" i="12"/>
  <c r="T49" i="12"/>
  <c r="O49" i="12"/>
  <c r="M49" i="12"/>
  <c r="K49" i="12"/>
  <c r="I49" i="12"/>
  <c r="G49" i="12"/>
  <c r="U48" i="12"/>
  <c r="T48" i="12"/>
  <c r="O48" i="12"/>
  <c r="M48" i="12"/>
  <c r="K48" i="12"/>
  <c r="I48" i="12"/>
  <c r="G48" i="12"/>
  <c r="S47" i="12"/>
  <c r="R47" i="12"/>
  <c r="Q47" i="12"/>
  <c r="T47" i="12" s="1"/>
  <c r="P47" i="12"/>
  <c r="L47" i="12"/>
  <c r="J47" i="12"/>
  <c r="H47" i="12"/>
  <c r="F47" i="12"/>
  <c r="E47" i="12"/>
  <c r="M47" i="12" s="1"/>
  <c r="D47" i="12"/>
  <c r="G47" i="12" s="1"/>
  <c r="U46" i="12"/>
  <c r="T46" i="12"/>
  <c r="O46" i="12"/>
  <c r="M46" i="12"/>
  <c r="K46" i="12"/>
  <c r="I46" i="12"/>
  <c r="G46" i="12"/>
  <c r="U45" i="12"/>
  <c r="T45" i="12"/>
  <c r="O45" i="12"/>
  <c r="M45" i="12"/>
  <c r="K45" i="12"/>
  <c r="I45" i="12"/>
  <c r="G45" i="12"/>
  <c r="U44" i="12"/>
  <c r="T44" i="12"/>
  <c r="O44" i="12"/>
  <c r="M44" i="12"/>
  <c r="K44" i="12"/>
  <c r="I44" i="12"/>
  <c r="G44" i="12"/>
  <c r="U43" i="12"/>
  <c r="T43" i="12"/>
  <c r="O43" i="12"/>
  <c r="M43" i="12"/>
  <c r="K43" i="12"/>
  <c r="I43" i="12"/>
  <c r="G43" i="12"/>
  <c r="U42" i="12"/>
  <c r="T42" i="12"/>
  <c r="O42" i="12"/>
  <c r="M42" i="12"/>
  <c r="K42" i="12"/>
  <c r="I42" i="12"/>
  <c r="G42" i="12"/>
  <c r="U41" i="12"/>
  <c r="T41" i="12"/>
  <c r="O41" i="12"/>
  <c r="M41" i="12"/>
  <c r="K41" i="12"/>
  <c r="I41" i="12"/>
  <c r="G41" i="12"/>
  <c r="S40" i="12"/>
  <c r="R40" i="12"/>
  <c r="Q40" i="12"/>
  <c r="T40" i="12" s="1"/>
  <c r="P40" i="12"/>
  <c r="O40" i="12"/>
  <c r="L40" i="12"/>
  <c r="J40" i="12"/>
  <c r="H40" i="12"/>
  <c r="F40" i="12"/>
  <c r="E40" i="12"/>
  <c r="M40" i="12" s="1"/>
  <c r="D40" i="12"/>
  <c r="U39" i="12"/>
  <c r="T39" i="12"/>
  <c r="O39" i="12"/>
  <c r="M39" i="12"/>
  <c r="K39" i="12"/>
  <c r="I39" i="12"/>
  <c r="G39" i="12"/>
  <c r="U38" i="12"/>
  <c r="T38" i="12"/>
  <c r="O38" i="12"/>
  <c r="M38" i="12"/>
  <c r="K38" i="12"/>
  <c r="I38" i="12"/>
  <c r="G38" i="12"/>
  <c r="U37" i="12"/>
  <c r="T37" i="12"/>
  <c r="O37" i="12"/>
  <c r="M37" i="12"/>
  <c r="K37" i="12"/>
  <c r="I37" i="12"/>
  <c r="G37" i="12"/>
  <c r="U36" i="12"/>
  <c r="T36" i="12"/>
  <c r="O36" i="12"/>
  <c r="M36" i="12"/>
  <c r="K36" i="12"/>
  <c r="I36" i="12"/>
  <c r="G36" i="12"/>
  <c r="T35" i="12"/>
  <c r="S35" i="12"/>
  <c r="R35" i="12"/>
  <c r="Q35" i="12"/>
  <c r="P35" i="12"/>
  <c r="U35" i="12" s="1"/>
  <c r="L35" i="12"/>
  <c r="J35" i="12"/>
  <c r="H35" i="12"/>
  <c r="G35" i="12"/>
  <c r="F35" i="12"/>
  <c r="E35" i="12"/>
  <c r="M35" i="12" s="1"/>
  <c r="D35" i="12"/>
  <c r="O35" i="12" s="1"/>
  <c r="U34" i="12"/>
  <c r="T34" i="12"/>
  <c r="O34" i="12"/>
  <c r="M34" i="12"/>
  <c r="K34" i="12"/>
  <c r="I34" i="12"/>
  <c r="G34" i="12"/>
  <c r="U33" i="12"/>
  <c r="T33" i="12"/>
  <c r="O33" i="12"/>
  <c r="M33" i="12"/>
  <c r="K33" i="12"/>
  <c r="I33" i="12"/>
  <c r="G33" i="12"/>
  <c r="U32" i="12"/>
  <c r="T32" i="12"/>
  <c r="O32" i="12"/>
  <c r="M32" i="12"/>
  <c r="K32" i="12"/>
  <c r="I32" i="12"/>
  <c r="G32" i="12"/>
  <c r="U31" i="12"/>
  <c r="T31" i="12"/>
  <c r="O31" i="12"/>
  <c r="M31" i="12"/>
  <c r="K31" i="12"/>
  <c r="I31" i="12"/>
  <c r="G31" i="12"/>
  <c r="U30" i="12"/>
  <c r="T30" i="12"/>
  <c r="O30" i="12"/>
  <c r="M30" i="12"/>
  <c r="K30" i="12"/>
  <c r="I30" i="12"/>
  <c r="G30" i="12"/>
  <c r="U29" i="12"/>
  <c r="T29" i="12"/>
  <c r="O29" i="12"/>
  <c r="M29" i="12"/>
  <c r="K29" i="12"/>
  <c r="I29" i="12"/>
  <c r="G29" i="12"/>
  <c r="U28" i="12"/>
  <c r="T28" i="12"/>
  <c r="O28" i="12"/>
  <c r="M28" i="12"/>
  <c r="K28" i="12"/>
  <c r="I28" i="12"/>
  <c r="G28" i="12"/>
  <c r="S27" i="12"/>
  <c r="R27" i="12"/>
  <c r="Q27" i="12"/>
  <c r="P27" i="12"/>
  <c r="U27" i="12" s="1"/>
  <c r="L27" i="12"/>
  <c r="J27" i="12"/>
  <c r="H27" i="12"/>
  <c r="F27" i="12"/>
  <c r="E27" i="12"/>
  <c r="K27" i="12" s="1"/>
  <c r="D27" i="12"/>
  <c r="G27" i="12" s="1"/>
  <c r="U26" i="12"/>
  <c r="T26" i="12"/>
  <c r="O26" i="12"/>
  <c r="M26" i="12"/>
  <c r="K26" i="12"/>
  <c r="I26" i="12"/>
  <c r="G26" i="12"/>
  <c r="U25" i="12"/>
  <c r="T25" i="12"/>
  <c r="O25" i="12"/>
  <c r="M25" i="12"/>
  <c r="K25" i="12"/>
  <c r="I25" i="12"/>
  <c r="G25" i="12"/>
  <c r="U24" i="12"/>
  <c r="T24" i="12"/>
  <c r="O24" i="12"/>
  <c r="M24" i="12"/>
  <c r="K24" i="12"/>
  <c r="I24" i="12"/>
  <c r="G24" i="12"/>
  <c r="U23" i="12"/>
  <c r="T23" i="12"/>
  <c r="O23" i="12"/>
  <c r="M23" i="12"/>
  <c r="K23" i="12"/>
  <c r="I23" i="12"/>
  <c r="G23" i="12"/>
  <c r="U22" i="12"/>
  <c r="T22" i="12"/>
  <c r="O22" i="12"/>
  <c r="M22" i="12"/>
  <c r="K22" i="12"/>
  <c r="I22" i="12"/>
  <c r="G22" i="12"/>
  <c r="U21" i="12"/>
  <c r="T21" i="12"/>
  <c r="O21" i="12"/>
  <c r="M21" i="12"/>
  <c r="K21" i="12"/>
  <c r="I21" i="12"/>
  <c r="G21" i="12"/>
  <c r="U20" i="12"/>
  <c r="T20" i="12"/>
  <c r="O20" i="12"/>
  <c r="M20" i="12"/>
  <c r="K20" i="12"/>
  <c r="I20" i="12"/>
  <c r="G20" i="12"/>
  <c r="T19" i="12"/>
  <c r="S19" i="12"/>
  <c r="R19" i="12"/>
  <c r="Q19" i="12"/>
  <c r="P19" i="12"/>
  <c r="U19" i="12" s="1"/>
  <c r="L19" i="12"/>
  <c r="K19" i="12"/>
  <c r="J19" i="12"/>
  <c r="H19" i="12"/>
  <c r="F19" i="12"/>
  <c r="E19" i="12"/>
  <c r="D19" i="12"/>
  <c r="O19" i="12" s="1"/>
  <c r="U18" i="12"/>
  <c r="T18" i="12"/>
  <c r="O18" i="12"/>
  <c r="M18" i="12"/>
  <c r="K18" i="12"/>
  <c r="I18" i="12"/>
  <c r="G18" i="12"/>
  <c r="U17" i="12"/>
  <c r="T17" i="12"/>
  <c r="O17" i="12"/>
  <c r="M17" i="12"/>
  <c r="K17" i="12"/>
  <c r="I17" i="12"/>
  <c r="G17" i="12"/>
  <c r="U16" i="12"/>
  <c r="T16" i="12"/>
  <c r="O16" i="12"/>
  <c r="M16" i="12"/>
  <c r="K16" i="12"/>
  <c r="I16" i="12"/>
  <c r="G16" i="12"/>
  <c r="U15" i="12"/>
  <c r="T15" i="12"/>
  <c r="O15" i="12"/>
  <c r="M15" i="12"/>
  <c r="K15" i="12"/>
  <c r="I15" i="12"/>
  <c r="G15" i="12"/>
  <c r="U14" i="12"/>
  <c r="T14" i="12"/>
  <c r="O14" i="12"/>
  <c r="M14" i="12"/>
  <c r="K14" i="12"/>
  <c r="I14" i="12"/>
  <c r="G14" i="12"/>
  <c r="U13" i="12"/>
  <c r="T13" i="12"/>
  <c r="O13" i="12"/>
  <c r="M13" i="12"/>
  <c r="K13" i="12"/>
  <c r="I13" i="12"/>
  <c r="G13" i="12"/>
  <c r="U12" i="12"/>
  <c r="T12" i="12"/>
  <c r="O12" i="12"/>
  <c r="M12" i="12"/>
  <c r="K12" i="12"/>
  <c r="I12" i="12"/>
  <c r="G12" i="12"/>
  <c r="U11" i="12"/>
  <c r="T11" i="12"/>
  <c r="O11" i="12"/>
  <c r="M11" i="12"/>
  <c r="K11" i="12"/>
  <c r="I11" i="12"/>
  <c r="G11" i="12"/>
  <c r="S10" i="12"/>
  <c r="R10" i="12"/>
  <c r="Q10" i="12"/>
  <c r="P10" i="12"/>
  <c r="U10" i="12" s="1"/>
  <c r="L10" i="12"/>
  <c r="J10" i="12"/>
  <c r="H10" i="12"/>
  <c r="F10" i="12"/>
  <c r="E10" i="12"/>
  <c r="M10" i="12" s="1"/>
  <c r="D10" i="12"/>
  <c r="G10" i="12" s="1"/>
  <c r="U9" i="12"/>
  <c r="T9" i="12"/>
  <c r="O9" i="12"/>
  <c r="M9" i="12"/>
  <c r="K9" i="12"/>
  <c r="I9" i="12"/>
  <c r="G9" i="12"/>
  <c r="U8" i="12"/>
  <c r="T8" i="12"/>
  <c r="O8" i="12"/>
  <c r="M8" i="12"/>
  <c r="K8" i="12"/>
  <c r="I8" i="12"/>
  <c r="G8" i="12"/>
  <c r="S339" i="11"/>
  <c r="R339" i="11"/>
  <c r="Q339" i="11"/>
  <c r="P339" i="11"/>
  <c r="L339" i="11"/>
  <c r="J339" i="11"/>
  <c r="H339" i="11"/>
  <c r="F339" i="11"/>
  <c r="E339" i="11"/>
  <c r="M339" i="11" s="1"/>
  <c r="D339" i="11"/>
  <c r="O339" i="11" s="1"/>
  <c r="S338" i="11"/>
  <c r="R338" i="11"/>
  <c r="Q338" i="11"/>
  <c r="P338" i="11"/>
  <c r="U338" i="11" s="1"/>
  <c r="L338" i="11"/>
  <c r="J338" i="11"/>
  <c r="H338" i="11"/>
  <c r="I338" i="11" s="1"/>
  <c r="F338" i="11"/>
  <c r="G338" i="11" s="1"/>
  <c r="E338" i="11"/>
  <c r="D338" i="11"/>
  <c r="O338" i="11" s="1"/>
  <c r="S337" i="11"/>
  <c r="R337" i="11"/>
  <c r="Q337" i="11"/>
  <c r="T337" i="11" s="1"/>
  <c r="P337" i="11"/>
  <c r="U337" i="11" s="1"/>
  <c r="L337" i="11"/>
  <c r="J337" i="11"/>
  <c r="H337" i="11"/>
  <c r="F337" i="11"/>
  <c r="E337" i="11"/>
  <c r="M337" i="11" s="1"/>
  <c r="D337" i="11"/>
  <c r="G337" i="11" s="1"/>
  <c r="U336" i="11"/>
  <c r="T336" i="11"/>
  <c r="O336" i="11"/>
  <c r="M336" i="11"/>
  <c r="K336" i="11"/>
  <c r="I336" i="11"/>
  <c r="G336" i="11"/>
  <c r="U335" i="11"/>
  <c r="T335" i="11"/>
  <c r="O335" i="11"/>
  <c r="M335" i="11"/>
  <c r="K335" i="11"/>
  <c r="I335" i="11"/>
  <c r="G335" i="11"/>
  <c r="U334" i="11"/>
  <c r="T334" i="11"/>
  <c r="O334" i="11"/>
  <c r="M334" i="11"/>
  <c r="K334" i="11"/>
  <c r="I334" i="11"/>
  <c r="G334" i="11"/>
  <c r="U333" i="11"/>
  <c r="T333" i="11"/>
  <c r="O333" i="11"/>
  <c r="M333" i="11"/>
  <c r="K333" i="11"/>
  <c r="I333" i="11"/>
  <c r="G333" i="11"/>
  <c r="T332" i="11"/>
  <c r="S332" i="11"/>
  <c r="R332" i="11"/>
  <c r="Q332" i="11"/>
  <c r="P332" i="11"/>
  <c r="L332" i="11"/>
  <c r="J332" i="11"/>
  <c r="H332" i="11"/>
  <c r="I332" i="11" s="1"/>
  <c r="F332" i="11"/>
  <c r="G332" i="11" s="1"/>
  <c r="E332" i="11"/>
  <c r="D332" i="11"/>
  <c r="O332" i="11" s="1"/>
  <c r="U331" i="11"/>
  <c r="T331" i="11"/>
  <c r="O331" i="11"/>
  <c r="M331" i="11"/>
  <c r="K331" i="11"/>
  <c r="I331" i="11"/>
  <c r="G331" i="11"/>
  <c r="U330" i="11"/>
  <c r="T330" i="11"/>
  <c r="O330" i="11"/>
  <c r="M330" i="11"/>
  <c r="K330" i="11"/>
  <c r="I330" i="11"/>
  <c r="G330" i="11"/>
  <c r="U329" i="11"/>
  <c r="T329" i="11"/>
  <c r="O329" i="11"/>
  <c r="M329" i="11"/>
  <c r="K329" i="11"/>
  <c r="I329" i="11"/>
  <c r="G329" i="11"/>
  <c r="U328" i="11"/>
  <c r="T328" i="11"/>
  <c r="O328" i="11"/>
  <c r="M328" i="11"/>
  <c r="K328" i="11"/>
  <c r="I328" i="11"/>
  <c r="G328" i="11"/>
  <c r="U327" i="11"/>
  <c r="T327" i="11"/>
  <c r="O327" i="11"/>
  <c r="M327" i="11"/>
  <c r="K327" i="11"/>
  <c r="I327" i="11"/>
  <c r="G327" i="11"/>
  <c r="U326" i="11"/>
  <c r="T326" i="11"/>
  <c r="O326" i="11"/>
  <c r="M326" i="11"/>
  <c r="K326" i="11"/>
  <c r="I326" i="11"/>
  <c r="G326" i="11"/>
  <c r="U325" i="11"/>
  <c r="T325" i="11"/>
  <c r="O325" i="11"/>
  <c r="M325" i="11"/>
  <c r="K325" i="11"/>
  <c r="I325" i="11"/>
  <c r="G325" i="11"/>
  <c r="U324" i="11"/>
  <c r="T324" i="11"/>
  <c r="O324" i="11"/>
  <c r="M324" i="11"/>
  <c r="K324" i="11"/>
  <c r="I324" i="11"/>
  <c r="G324" i="11"/>
  <c r="S323" i="11"/>
  <c r="R323" i="11"/>
  <c r="Q323" i="11"/>
  <c r="T323" i="11" s="1"/>
  <c r="P323" i="11"/>
  <c r="U323" i="11" s="1"/>
  <c r="L323" i="11"/>
  <c r="J323" i="11"/>
  <c r="H323" i="11"/>
  <c r="F323" i="11"/>
  <c r="E323" i="11"/>
  <c r="D323" i="11"/>
  <c r="O323" i="11" s="1"/>
  <c r="U322" i="11"/>
  <c r="T322" i="11"/>
  <c r="O322" i="11"/>
  <c r="M322" i="11"/>
  <c r="K322" i="11"/>
  <c r="I322" i="11"/>
  <c r="G322" i="11"/>
  <c r="U321" i="11"/>
  <c r="T321" i="11"/>
  <c r="O321" i="11"/>
  <c r="M321" i="11"/>
  <c r="K321" i="11"/>
  <c r="I321" i="11"/>
  <c r="G321" i="11"/>
  <c r="U320" i="11"/>
  <c r="T320" i="11"/>
  <c r="O320" i="11"/>
  <c r="M320" i="11"/>
  <c r="K320" i="11"/>
  <c r="I320" i="11"/>
  <c r="G320" i="11"/>
  <c r="U319" i="11"/>
  <c r="T319" i="11"/>
  <c r="O319" i="11"/>
  <c r="M319" i="11"/>
  <c r="K319" i="11"/>
  <c r="I319" i="11"/>
  <c r="G319" i="11"/>
  <c r="U318" i="11"/>
  <c r="T318" i="11"/>
  <c r="O318" i="11"/>
  <c r="M318" i="11"/>
  <c r="K318" i="11"/>
  <c r="I318" i="11"/>
  <c r="G318" i="11"/>
  <c r="S317" i="11"/>
  <c r="R317" i="11"/>
  <c r="Q317" i="11"/>
  <c r="T317" i="11" s="1"/>
  <c r="P317" i="11"/>
  <c r="U317" i="11" s="1"/>
  <c r="L317" i="11"/>
  <c r="K317" i="11"/>
  <c r="J317" i="11"/>
  <c r="H317" i="11"/>
  <c r="F317" i="11"/>
  <c r="E317" i="11"/>
  <c r="D317" i="11"/>
  <c r="I317" i="11" s="1"/>
  <c r="U316" i="11"/>
  <c r="T316" i="11"/>
  <c r="O316" i="11"/>
  <c r="M316" i="11"/>
  <c r="K316" i="11"/>
  <c r="I316" i="11"/>
  <c r="G316" i="11"/>
  <c r="U315" i="11"/>
  <c r="T315" i="11"/>
  <c r="O315" i="11"/>
  <c r="M315" i="11"/>
  <c r="K315" i="11"/>
  <c r="I315" i="11"/>
  <c r="G315" i="11"/>
  <c r="U314" i="11"/>
  <c r="T314" i="11"/>
  <c r="O314" i="11"/>
  <c r="M314" i="11"/>
  <c r="K314" i="11"/>
  <c r="I314" i="11"/>
  <c r="G314" i="11"/>
  <c r="U313" i="11"/>
  <c r="T313" i="11"/>
  <c r="O313" i="11"/>
  <c r="M313" i="11"/>
  <c r="K313" i="11"/>
  <c r="I313" i="11"/>
  <c r="G313" i="11"/>
  <c r="U312" i="11"/>
  <c r="T312" i="11"/>
  <c r="O312" i="11"/>
  <c r="M312" i="11"/>
  <c r="K312" i="11"/>
  <c r="I312" i="11"/>
  <c r="G312" i="11"/>
  <c r="U311" i="11"/>
  <c r="T311" i="11"/>
  <c r="O311" i="11"/>
  <c r="M311" i="11"/>
  <c r="K311" i="11"/>
  <c r="I311" i="11"/>
  <c r="G311" i="11"/>
  <c r="S310" i="11"/>
  <c r="R310" i="11"/>
  <c r="Q310" i="11"/>
  <c r="T310" i="11" s="1"/>
  <c r="P310" i="11"/>
  <c r="U310" i="11" s="1"/>
  <c r="O310" i="11"/>
  <c r="L310" i="11"/>
  <c r="J310" i="11"/>
  <c r="H310" i="11"/>
  <c r="F310" i="11"/>
  <c r="E310" i="11"/>
  <c r="M310" i="11" s="1"/>
  <c r="D310" i="11"/>
  <c r="G310" i="11" s="1"/>
  <c r="U309" i="11"/>
  <c r="T309" i="11"/>
  <c r="O309" i="11"/>
  <c r="M309" i="11"/>
  <c r="K309" i="11"/>
  <c r="I309" i="11"/>
  <c r="G309" i="11"/>
  <c r="U308" i="11"/>
  <c r="T308" i="11"/>
  <c r="O308" i="11"/>
  <c r="M308" i="11"/>
  <c r="K308" i="11"/>
  <c r="I308" i="11"/>
  <c r="G308" i="11"/>
  <c r="U307" i="11"/>
  <c r="T307" i="11"/>
  <c r="O307" i="11"/>
  <c r="M307" i="11"/>
  <c r="K307" i="11"/>
  <c r="I307" i="11"/>
  <c r="G307" i="11"/>
  <c r="U306" i="11"/>
  <c r="T306" i="11"/>
  <c r="O306" i="11"/>
  <c r="M306" i="11"/>
  <c r="K306" i="11"/>
  <c r="I306" i="11"/>
  <c r="G306" i="11"/>
  <c r="U305" i="11"/>
  <c r="T305" i="11"/>
  <c r="O305" i="11"/>
  <c r="M305" i="11"/>
  <c r="K305" i="11"/>
  <c r="I305" i="11"/>
  <c r="G305" i="11"/>
  <c r="U304" i="11"/>
  <c r="T304" i="11"/>
  <c r="O304" i="11"/>
  <c r="M304" i="11"/>
  <c r="K304" i="11"/>
  <c r="I304" i="11"/>
  <c r="G304" i="11"/>
  <c r="S303" i="11"/>
  <c r="R303" i="11"/>
  <c r="Q303" i="11"/>
  <c r="T303" i="11" s="1"/>
  <c r="P303" i="11"/>
  <c r="O303" i="11"/>
  <c r="L303" i="11"/>
  <c r="J303" i="11"/>
  <c r="K303" i="11" s="1"/>
  <c r="I303" i="11"/>
  <c r="H303" i="11"/>
  <c r="F303" i="11"/>
  <c r="U303" i="11" s="1"/>
  <c r="E303" i="11"/>
  <c r="D303" i="11"/>
  <c r="U302" i="11"/>
  <c r="T302" i="11"/>
  <c r="O302" i="1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U299" i="11" s="1"/>
  <c r="E299" i="11"/>
  <c r="M299" i="11" s="1"/>
  <c r="D299" i="11"/>
  <c r="O299" i="11" s="1"/>
  <c r="S298" i="11"/>
  <c r="T298" i="11" s="1"/>
  <c r="R298" i="11"/>
  <c r="Q298" i="11"/>
  <c r="P298" i="11"/>
  <c r="U298" i="11" s="1"/>
  <c r="L298" i="11"/>
  <c r="J298" i="11"/>
  <c r="H298" i="11"/>
  <c r="I298" i="11" s="1"/>
  <c r="G298" i="11"/>
  <c r="F298" i="11"/>
  <c r="E298" i="11"/>
  <c r="D298" i="11"/>
  <c r="O298" i="11" s="1"/>
  <c r="U297" i="11"/>
  <c r="T297" i="11"/>
  <c r="O297" i="11"/>
  <c r="M297" i="11"/>
  <c r="K297" i="11"/>
  <c r="I297" i="11"/>
  <c r="G297" i="11"/>
  <c r="U296" i="11"/>
  <c r="T296" i="11"/>
  <c r="O296" i="11"/>
  <c r="M296" i="11"/>
  <c r="K296" i="11"/>
  <c r="I296" i="11"/>
  <c r="G296" i="11"/>
  <c r="U295" i="11"/>
  <c r="T295" i="11"/>
  <c r="O295" i="11"/>
  <c r="M295" i="11"/>
  <c r="K295" i="11"/>
  <c r="I295" i="11"/>
  <c r="G295" i="11"/>
  <c r="U294" i="11"/>
  <c r="T294" i="11"/>
  <c r="O294" i="11"/>
  <c r="M294" i="11"/>
  <c r="K294" i="11"/>
  <c r="I294" i="11"/>
  <c r="G294" i="11"/>
  <c r="U293" i="11"/>
  <c r="T293" i="11"/>
  <c r="O293" i="11"/>
  <c r="M293" i="11"/>
  <c r="K293" i="11"/>
  <c r="I293" i="11"/>
  <c r="G293" i="11"/>
  <c r="T292" i="11"/>
  <c r="S292" i="11"/>
  <c r="R292" i="11"/>
  <c r="Q292" i="11"/>
  <c r="P292" i="11"/>
  <c r="U292" i="11" s="1"/>
  <c r="O292" i="11"/>
  <c r="L292" i="11"/>
  <c r="K292" i="11"/>
  <c r="J292" i="11"/>
  <c r="I292" i="11"/>
  <c r="H292" i="11"/>
  <c r="F292" i="11"/>
  <c r="E292" i="11"/>
  <c r="M292" i="11" s="1"/>
  <c r="D292" i="11"/>
  <c r="G292" i="11" s="1"/>
  <c r="U291" i="11"/>
  <c r="T291" i="11"/>
  <c r="O291" i="11"/>
  <c r="M291" i="11"/>
  <c r="K291" i="11"/>
  <c r="I291" i="11"/>
  <c r="G291" i="11"/>
  <c r="U290" i="11"/>
  <c r="T290" i="11"/>
  <c r="O290" i="11"/>
  <c r="M290" i="11"/>
  <c r="K290" i="11"/>
  <c r="I290" i="11"/>
  <c r="G290" i="11"/>
  <c r="U289" i="11"/>
  <c r="T289" i="11"/>
  <c r="O289" i="11"/>
  <c r="M289" i="11"/>
  <c r="K289" i="11"/>
  <c r="I289" i="11"/>
  <c r="G289" i="11"/>
  <c r="U288" i="11"/>
  <c r="T288" i="11"/>
  <c r="O288" i="11"/>
  <c r="M288" i="11"/>
  <c r="K288" i="11"/>
  <c r="I288" i="11"/>
  <c r="G288" i="11"/>
  <c r="U287" i="11"/>
  <c r="T287" i="11"/>
  <c r="O287" i="11"/>
  <c r="M287" i="11"/>
  <c r="K287" i="11"/>
  <c r="I287" i="11"/>
  <c r="G287" i="11"/>
  <c r="U286" i="11"/>
  <c r="T286" i="11"/>
  <c r="O286" i="11"/>
  <c r="M286" i="11"/>
  <c r="K286" i="11"/>
  <c r="I286" i="11"/>
  <c r="G286" i="11"/>
  <c r="U285" i="11"/>
  <c r="S285" i="11"/>
  <c r="R285" i="11"/>
  <c r="Q285" i="11"/>
  <c r="P285" i="11"/>
  <c r="L285" i="11"/>
  <c r="J285" i="11"/>
  <c r="I285" i="11"/>
  <c r="H285" i="11"/>
  <c r="F285" i="11"/>
  <c r="E285" i="11"/>
  <c r="D285" i="11"/>
  <c r="G285" i="11" s="1"/>
  <c r="U284" i="11"/>
  <c r="T284" i="11"/>
  <c r="O284" i="11"/>
  <c r="M284" i="11"/>
  <c r="K284" i="11"/>
  <c r="I284" i="11"/>
  <c r="G284" i="11"/>
  <c r="U283" i="11"/>
  <c r="T283" i="11"/>
  <c r="O283" i="11"/>
  <c r="M283" i="11"/>
  <c r="K283" i="11"/>
  <c r="I283" i="11"/>
  <c r="G283" i="11"/>
  <c r="U282" i="11"/>
  <c r="T282" i="11"/>
  <c r="O282" i="11"/>
  <c r="M282" i="11"/>
  <c r="K282" i="11"/>
  <c r="I282" i="11"/>
  <c r="G282" i="11"/>
  <c r="U281" i="11"/>
  <c r="T281" i="11"/>
  <c r="O281" i="11"/>
  <c r="M281" i="11"/>
  <c r="K281" i="11"/>
  <c r="I281" i="11"/>
  <c r="G281" i="11"/>
  <c r="U280" i="11"/>
  <c r="T280" i="11"/>
  <c r="O280" i="11"/>
  <c r="M280" i="11"/>
  <c r="K280" i="11"/>
  <c r="I280" i="11"/>
  <c r="G280" i="11"/>
  <c r="U279" i="11"/>
  <c r="T279" i="11"/>
  <c r="O279" i="11"/>
  <c r="M279" i="11"/>
  <c r="K279" i="11"/>
  <c r="I279" i="11"/>
  <c r="G279" i="11"/>
  <c r="U278" i="11"/>
  <c r="T278" i="11"/>
  <c r="O278" i="11"/>
  <c r="M278" i="11"/>
  <c r="K278" i="11"/>
  <c r="I278" i="11"/>
  <c r="G278" i="11"/>
  <c r="U277" i="11"/>
  <c r="T277" i="11"/>
  <c r="O277" i="11"/>
  <c r="M277" i="11"/>
  <c r="K277" i="11"/>
  <c r="I277" i="11"/>
  <c r="G277" i="11"/>
  <c r="U276" i="11"/>
  <c r="T276" i="11"/>
  <c r="O276" i="11"/>
  <c r="M276" i="11"/>
  <c r="K276" i="11"/>
  <c r="I276" i="11"/>
  <c r="G276" i="11"/>
  <c r="S275" i="11"/>
  <c r="R275" i="11"/>
  <c r="Q275" i="11"/>
  <c r="T275" i="11" s="1"/>
  <c r="P275" i="11"/>
  <c r="O275" i="11"/>
  <c r="L275" i="11"/>
  <c r="J275" i="11"/>
  <c r="H275" i="11"/>
  <c r="F275" i="11"/>
  <c r="E275" i="11"/>
  <c r="M275" i="11" s="1"/>
  <c r="D275" i="11"/>
  <c r="G275" i="11" s="1"/>
  <c r="U274" i="11"/>
  <c r="T274" i="11"/>
  <c r="O274" i="11"/>
  <c r="M274" i="11"/>
  <c r="K274" i="11"/>
  <c r="I274" i="11"/>
  <c r="G274" i="11"/>
  <c r="U273" i="11"/>
  <c r="T273" i="11"/>
  <c r="O273" i="11"/>
  <c r="M273" i="11"/>
  <c r="K273" i="11"/>
  <c r="I273" i="11"/>
  <c r="G273" i="11"/>
  <c r="U272" i="11"/>
  <c r="T272" i="11"/>
  <c r="O272" i="11"/>
  <c r="M272" i="11"/>
  <c r="K272" i="11"/>
  <c r="I272" i="11"/>
  <c r="G272" i="11"/>
  <c r="U271" i="11"/>
  <c r="T271" i="11"/>
  <c r="O271" i="11"/>
  <c r="M271" i="11"/>
  <c r="K271" i="11"/>
  <c r="I271" i="11"/>
  <c r="G271" i="11"/>
  <c r="U270" i="11"/>
  <c r="T270" i="11"/>
  <c r="O270" i="11"/>
  <c r="M270" i="11"/>
  <c r="K270" i="11"/>
  <c r="I270" i="11"/>
  <c r="G270" i="11"/>
  <c r="U269" i="11"/>
  <c r="T269" i="11"/>
  <c r="O269" i="11"/>
  <c r="M269" i="11"/>
  <c r="K269" i="11"/>
  <c r="I269" i="11"/>
  <c r="G269" i="11"/>
  <c r="U268" i="11"/>
  <c r="T268" i="11"/>
  <c r="O268" i="11"/>
  <c r="M268" i="11"/>
  <c r="K268" i="11"/>
  <c r="I268" i="11"/>
  <c r="G268" i="11"/>
  <c r="S267" i="11"/>
  <c r="R267" i="11"/>
  <c r="Q267" i="11"/>
  <c r="T267" i="11" s="1"/>
  <c r="P267" i="11"/>
  <c r="O267" i="11"/>
  <c r="L267" i="11"/>
  <c r="K267" i="11"/>
  <c r="J267" i="11"/>
  <c r="H267" i="11"/>
  <c r="F267" i="11"/>
  <c r="E267" i="11"/>
  <c r="D267" i="11"/>
  <c r="I267" i="11" s="1"/>
  <c r="U266" i="11"/>
  <c r="T266" i="11"/>
  <c r="O266" i="11"/>
  <c r="M266" i="11"/>
  <c r="K266" i="11"/>
  <c r="I266" i="11"/>
  <c r="G266" i="11"/>
  <c r="U265" i="11"/>
  <c r="T265" i="11"/>
  <c r="O265" i="11"/>
  <c r="M265" i="11"/>
  <c r="K265" i="11"/>
  <c r="I265" i="11"/>
  <c r="G265" i="11"/>
  <c r="U264" i="11"/>
  <c r="T264" i="11"/>
  <c r="O264" i="11"/>
  <c r="M264" i="11"/>
  <c r="K264" i="11"/>
  <c r="I264" i="11"/>
  <c r="G264" i="11"/>
  <c r="U263" i="11"/>
  <c r="T263" i="11"/>
  <c r="O263" i="11"/>
  <c r="M263" i="11"/>
  <c r="K263" i="11"/>
  <c r="I263" i="11"/>
  <c r="G263" i="11"/>
  <c r="S260" i="11"/>
  <c r="R260" i="11"/>
  <c r="Q260" i="11"/>
  <c r="T260" i="11" s="1"/>
  <c r="P260" i="11"/>
  <c r="U260" i="11" s="1"/>
  <c r="O260" i="11"/>
  <c r="L260" i="11"/>
  <c r="J260" i="11"/>
  <c r="H260" i="11"/>
  <c r="F260" i="11"/>
  <c r="E260" i="11"/>
  <c r="D260" i="11"/>
  <c r="S259" i="11"/>
  <c r="R259" i="11"/>
  <c r="Q259" i="11"/>
  <c r="T259" i="11" s="1"/>
  <c r="P259" i="11"/>
  <c r="L259" i="11"/>
  <c r="J259" i="11"/>
  <c r="H259" i="11"/>
  <c r="F259" i="11"/>
  <c r="G259" i="11" s="1"/>
  <c r="E259" i="11"/>
  <c r="M259" i="11" s="1"/>
  <c r="D259" i="11"/>
  <c r="I259" i="11" s="1"/>
  <c r="U258" i="11"/>
  <c r="T258" i="11"/>
  <c r="O258" i="11"/>
  <c r="M258" i="11"/>
  <c r="K258" i="11"/>
  <c r="I258" i="11"/>
  <c r="G258" i="11"/>
  <c r="U257" i="11"/>
  <c r="T257" i="11"/>
  <c r="O257" i="11"/>
  <c r="M257" i="11"/>
  <c r="K257" i="11"/>
  <c r="I257" i="11"/>
  <c r="G257" i="11"/>
  <c r="U256" i="11"/>
  <c r="T256" i="11"/>
  <c r="O256" i="11"/>
  <c r="M256" i="11"/>
  <c r="K256" i="11"/>
  <c r="I256" i="11"/>
  <c r="G256" i="11"/>
  <c r="U255" i="11"/>
  <c r="T255" i="11"/>
  <c r="O255" i="11"/>
  <c r="M255" i="11"/>
  <c r="K255" i="11"/>
  <c r="I255" i="11"/>
  <c r="G255" i="11"/>
  <c r="S254" i="11"/>
  <c r="R254" i="11"/>
  <c r="Q254" i="11"/>
  <c r="T254" i="11" s="1"/>
  <c r="P254" i="11"/>
  <c r="L254" i="11"/>
  <c r="J254" i="11"/>
  <c r="H254" i="11"/>
  <c r="F254" i="11"/>
  <c r="U254" i="11" s="1"/>
  <c r="E254" i="11"/>
  <c r="M254" i="11" s="1"/>
  <c r="D254" i="11"/>
  <c r="O254" i="11" s="1"/>
  <c r="U253" i="11"/>
  <c r="T253" i="11"/>
  <c r="O253" i="11"/>
  <c r="M253" i="11"/>
  <c r="K253" i="11"/>
  <c r="I253" i="11"/>
  <c r="G253" i="11"/>
  <c r="U252" i="11"/>
  <c r="T252" i="11"/>
  <c r="O252" i="11"/>
  <c r="M252" i="11"/>
  <c r="K252" i="11"/>
  <c r="I252" i="11"/>
  <c r="G252" i="11"/>
  <c r="U251" i="11"/>
  <c r="T251" i="11"/>
  <c r="O251" i="11"/>
  <c r="M251" i="11"/>
  <c r="K251" i="11"/>
  <c r="I251" i="11"/>
  <c r="G251" i="11"/>
  <c r="U250" i="11"/>
  <c r="T250" i="11"/>
  <c r="O250" i="11"/>
  <c r="M250" i="11"/>
  <c r="K250" i="11"/>
  <c r="I250" i="11"/>
  <c r="G250" i="11"/>
  <c r="U249" i="11"/>
  <c r="T249" i="11"/>
  <c r="O249" i="11"/>
  <c r="M249" i="11"/>
  <c r="K249" i="11"/>
  <c r="I249" i="11"/>
  <c r="G249" i="11"/>
  <c r="U248" i="11"/>
  <c r="T248" i="11"/>
  <c r="O248" i="11"/>
  <c r="M248" i="11"/>
  <c r="K248" i="11"/>
  <c r="I248" i="11"/>
  <c r="G248" i="11"/>
  <c r="S247" i="11"/>
  <c r="R247" i="11"/>
  <c r="Q247" i="11"/>
  <c r="T247" i="11" s="1"/>
  <c r="P247" i="11"/>
  <c r="U247" i="11" s="1"/>
  <c r="O247" i="11"/>
  <c r="L247" i="11"/>
  <c r="J247" i="11"/>
  <c r="H247" i="11"/>
  <c r="F247" i="11"/>
  <c r="E247" i="11"/>
  <c r="M247" i="11" s="1"/>
  <c r="D247" i="11"/>
  <c r="I247" i="11" s="1"/>
  <c r="U246" i="11"/>
  <c r="T246" i="11"/>
  <c r="O246" i="11"/>
  <c r="M246" i="11"/>
  <c r="K246" i="11"/>
  <c r="I246" i="11"/>
  <c r="G246" i="11"/>
  <c r="U245" i="11"/>
  <c r="T245" i="11"/>
  <c r="O245" i="11"/>
  <c r="M245" i="11"/>
  <c r="K245" i="11"/>
  <c r="I245" i="11"/>
  <c r="G245" i="11"/>
  <c r="U244" i="11"/>
  <c r="T244" i="11"/>
  <c r="O244" i="11"/>
  <c r="M244" i="11"/>
  <c r="K244" i="11"/>
  <c r="I244" i="11"/>
  <c r="G244" i="11"/>
  <c r="U243" i="11"/>
  <c r="T243" i="11"/>
  <c r="O243" i="11"/>
  <c r="M243" i="11"/>
  <c r="K243" i="11"/>
  <c r="I243" i="11"/>
  <c r="G243" i="11"/>
  <c r="U242" i="11"/>
  <c r="T242" i="11"/>
  <c r="O242" i="11"/>
  <c r="M242" i="11"/>
  <c r="K242" i="11"/>
  <c r="I242" i="11"/>
  <c r="G242" i="11"/>
  <c r="U241" i="11"/>
  <c r="T241" i="11"/>
  <c r="O241" i="11"/>
  <c r="M241" i="11"/>
  <c r="K241" i="11"/>
  <c r="I241" i="11"/>
  <c r="G241" i="11"/>
  <c r="S240" i="11"/>
  <c r="R240" i="11"/>
  <c r="Q240" i="11"/>
  <c r="T240" i="11" s="1"/>
  <c r="P240" i="11"/>
  <c r="U240" i="11" s="1"/>
  <c r="L240" i="11"/>
  <c r="J240" i="11"/>
  <c r="H240" i="11"/>
  <c r="F240" i="11"/>
  <c r="E240" i="11"/>
  <c r="D240" i="11"/>
  <c r="I240" i="11" s="1"/>
  <c r="U239" i="11"/>
  <c r="T239" i="11"/>
  <c r="O239" i="11"/>
  <c r="M239" i="11"/>
  <c r="K239" i="11"/>
  <c r="I239" i="11"/>
  <c r="G239" i="11"/>
  <c r="U238" i="11"/>
  <c r="T238" i="11"/>
  <c r="O238" i="11"/>
  <c r="M238" i="11"/>
  <c r="K238" i="11"/>
  <c r="I238" i="11"/>
  <c r="G238" i="11"/>
  <c r="U237" i="11"/>
  <c r="T237" i="11"/>
  <c r="O237" i="11"/>
  <c r="M237" i="11"/>
  <c r="K237" i="11"/>
  <c r="I237" i="11"/>
  <c r="G237" i="11"/>
  <c r="U236" i="11"/>
  <c r="T236" i="11"/>
  <c r="O236" i="11"/>
  <c r="M236" i="11"/>
  <c r="K236" i="11"/>
  <c r="I236" i="11"/>
  <c r="G236" i="11"/>
  <c r="U235" i="11"/>
  <c r="T235" i="11"/>
  <c r="O235" i="11"/>
  <c r="M235" i="11"/>
  <c r="K235" i="11"/>
  <c r="I235" i="11"/>
  <c r="G235" i="11"/>
  <c r="U234" i="11"/>
  <c r="T234" i="11"/>
  <c r="O234" i="11"/>
  <c r="M234" i="11"/>
  <c r="K234" i="11"/>
  <c r="I234" i="11"/>
  <c r="G234" i="11"/>
  <c r="S231" i="11"/>
  <c r="R231" i="11"/>
  <c r="Q231" i="11"/>
  <c r="P231" i="11"/>
  <c r="L231" i="11"/>
  <c r="J231" i="11"/>
  <c r="H231" i="11"/>
  <c r="G231" i="11"/>
  <c r="F231" i="11"/>
  <c r="E231" i="11"/>
  <c r="M231" i="11" s="1"/>
  <c r="D231" i="11"/>
  <c r="O231" i="11" s="1"/>
  <c r="S230" i="11"/>
  <c r="R230" i="11"/>
  <c r="Q230" i="11"/>
  <c r="T230" i="11" s="1"/>
  <c r="P230" i="11"/>
  <c r="O230" i="11"/>
  <c r="L230" i="11"/>
  <c r="J230" i="11"/>
  <c r="H230" i="11"/>
  <c r="F230" i="11"/>
  <c r="E230" i="11"/>
  <c r="D230" i="11"/>
  <c r="G230" i="11" s="1"/>
  <c r="U229" i="11"/>
  <c r="T229" i="11"/>
  <c r="O229" i="11"/>
  <c r="M229" i="11"/>
  <c r="K229" i="11"/>
  <c r="I229" i="11"/>
  <c r="G229" i="11"/>
  <c r="U228" i="11"/>
  <c r="T228" i="11"/>
  <c r="O228" i="11"/>
  <c r="M228" i="11"/>
  <c r="K228" i="11"/>
  <c r="I228" i="11"/>
  <c r="G228" i="11"/>
  <c r="U227" i="11"/>
  <c r="T227" i="11"/>
  <c r="O227" i="11"/>
  <c r="M227" i="11"/>
  <c r="K227" i="11"/>
  <c r="I227" i="11"/>
  <c r="G227" i="11"/>
  <c r="U226" i="11"/>
  <c r="T226" i="11"/>
  <c r="O226" i="11"/>
  <c r="M226" i="11"/>
  <c r="K226" i="11"/>
  <c r="I226" i="11"/>
  <c r="G226" i="11"/>
  <c r="U225" i="11"/>
  <c r="T225" i="11"/>
  <c r="O225" i="1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U224" i="11" s="1"/>
  <c r="E224" i="11"/>
  <c r="D224" i="11"/>
  <c r="U223" i="11"/>
  <c r="T223" i="11"/>
  <c r="O223" i="11"/>
  <c r="M223" i="11"/>
  <c r="K223" i="11"/>
  <c r="I223" i="11"/>
  <c r="G223" i="11"/>
  <c r="U222" i="11"/>
  <c r="T222" i="11"/>
  <c r="O222" i="11"/>
  <c r="M222" i="11"/>
  <c r="K222" i="11"/>
  <c r="I222" i="11"/>
  <c r="G222" i="11"/>
  <c r="U221" i="11"/>
  <c r="T221" i="11"/>
  <c r="O221" i="11"/>
  <c r="M221" i="11"/>
  <c r="K221" i="11"/>
  <c r="I221" i="11"/>
  <c r="G221" i="11"/>
  <c r="U220" i="11"/>
  <c r="T220" i="11"/>
  <c r="O220" i="11"/>
  <c r="M220" i="11"/>
  <c r="K220" i="11"/>
  <c r="I220" i="11"/>
  <c r="G220" i="11"/>
  <c r="U219" i="11"/>
  <c r="T219" i="11"/>
  <c r="O219" i="11"/>
  <c r="M219" i="11"/>
  <c r="K219" i="11"/>
  <c r="I219" i="11"/>
  <c r="G219" i="11"/>
  <c r="U218" i="11"/>
  <c r="T218" i="11"/>
  <c r="O218" i="11"/>
  <c r="M218" i="11"/>
  <c r="K218" i="11"/>
  <c r="I218" i="11"/>
  <c r="G218" i="11"/>
  <c r="U217" i="11"/>
  <c r="T217" i="11"/>
  <c r="O217" i="11"/>
  <c r="M217" i="11"/>
  <c r="K217" i="11"/>
  <c r="I217" i="11"/>
  <c r="G217" i="11"/>
  <c r="U216" i="11"/>
  <c r="S216" i="11"/>
  <c r="R216" i="11"/>
  <c r="Q216" i="11"/>
  <c r="T216" i="11" s="1"/>
  <c r="P216" i="11"/>
  <c r="L216" i="11"/>
  <c r="J216" i="11"/>
  <c r="H216" i="11"/>
  <c r="F216" i="11"/>
  <c r="E216" i="11"/>
  <c r="M216" i="11" s="1"/>
  <c r="D216" i="11"/>
  <c r="I216" i="11" s="1"/>
  <c r="U215" i="11"/>
  <c r="T215" i="11"/>
  <c r="O215" i="11"/>
  <c r="M215" i="11"/>
  <c r="K215" i="11"/>
  <c r="I215" i="11"/>
  <c r="G215" i="11"/>
  <c r="U214" i="11"/>
  <c r="T214" i="11"/>
  <c r="O214" i="11"/>
  <c r="M214" i="11"/>
  <c r="K214" i="11"/>
  <c r="I214" i="11"/>
  <c r="G214" i="11"/>
  <c r="U213" i="11"/>
  <c r="T213" i="11"/>
  <c r="O213" i="11"/>
  <c r="M213" i="11"/>
  <c r="K213" i="11"/>
  <c r="I213" i="11"/>
  <c r="G213" i="11"/>
  <c r="U212" i="11"/>
  <c r="T212" i="11"/>
  <c r="O212" i="11"/>
  <c r="M212" i="11"/>
  <c r="K212" i="11"/>
  <c r="I212" i="11"/>
  <c r="G212" i="11"/>
  <c r="U211" i="11"/>
  <c r="T211" i="11"/>
  <c r="O211" i="11"/>
  <c r="M211" i="11"/>
  <c r="K211" i="11"/>
  <c r="I211" i="11"/>
  <c r="G211" i="11"/>
  <c r="U210" i="11"/>
  <c r="T210" i="11"/>
  <c r="O210" i="11"/>
  <c r="M210" i="11"/>
  <c r="K210" i="11"/>
  <c r="I210" i="11"/>
  <c r="G210" i="11"/>
  <c r="U209" i="11"/>
  <c r="T209" i="11"/>
  <c r="O209" i="11"/>
  <c r="M209" i="11"/>
  <c r="K209" i="11"/>
  <c r="I209" i="11"/>
  <c r="G209" i="11"/>
  <c r="U208" i="11"/>
  <c r="T208" i="11"/>
  <c r="O208" i="11"/>
  <c r="M208" i="11"/>
  <c r="K208" i="11"/>
  <c r="I208" i="11"/>
  <c r="G208" i="11"/>
  <c r="S205" i="11"/>
  <c r="R205" i="11"/>
  <c r="Q205" i="11"/>
  <c r="T205" i="11" s="1"/>
  <c r="P205" i="11"/>
  <c r="U205" i="11" s="1"/>
  <c r="L205" i="11"/>
  <c r="J205" i="11"/>
  <c r="H205" i="11"/>
  <c r="F205" i="11"/>
  <c r="E205" i="11"/>
  <c r="D205" i="11"/>
  <c r="O205" i="11" s="1"/>
  <c r="S204" i="11"/>
  <c r="R204" i="11"/>
  <c r="Q204" i="11"/>
  <c r="T204" i="11" s="1"/>
  <c r="P204" i="11"/>
  <c r="L204" i="11"/>
  <c r="J204" i="11"/>
  <c r="H204" i="11"/>
  <c r="I204" i="11" s="1"/>
  <c r="F204" i="11"/>
  <c r="E204" i="11"/>
  <c r="M204" i="11" s="1"/>
  <c r="D204" i="11"/>
  <c r="G204" i="11" s="1"/>
  <c r="U203" i="11"/>
  <c r="T203" i="11"/>
  <c r="O203" i="11"/>
  <c r="M203" i="11"/>
  <c r="K203" i="11"/>
  <c r="I203" i="11"/>
  <c r="G203" i="11"/>
  <c r="U202" i="11"/>
  <c r="T202" i="11"/>
  <c r="O202" i="11"/>
  <c r="M202" i="11"/>
  <c r="K202" i="11"/>
  <c r="I202" i="11"/>
  <c r="G202" i="11"/>
  <c r="U201" i="11"/>
  <c r="T201" i="11"/>
  <c r="O201" i="11"/>
  <c r="M201" i="11"/>
  <c r="K201" i="11"/>
  <c r="I201" i="11"/>
  <c r="G201" i="11"/>
  <c r="U200" i="11"/>
  <c r="T200" i="11"/>
  <c r="O200" i="11"/>
  <c r="M200" i="11"/>
  <c r="K200" i="11"/>
  <c r="I200" i="11"/>
  <c r="G200" i="11"/>
  <c r="U199" i="11"/>
  <c r="T199" i="11"/>
  <c r="O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F198" i="11"/>
  <c r="E198" i="11"/>
  <c r="K198" i="11" s="1"/>
  <c r="D198" i="11"/>
  <c r="I198" i="11" s="1"/>
  <c r="U197" i="11"/>
  <c r="T197" i="11"/>
  <c r="O197" i="11"/>
  <c r="M197" i="11"/>
  <c r="K197" i="11"/>
  <c r="I197" i="11"/>
  <c r="G197" i="11"/>
  <c r="U196" i="11"/>
  <c r="T196" i="11"/>
  <c r="O196" i="11"/>
  <c r="M196" i="11"/>
  <c r="K196" i="11"/>
  <c r="I196" i="11"/>
  <c r="G196" i="11"/>
  <c r="U195" i="11"/>
  <c r="T195" i="11"/>
  <c r="O195" i="11"/>
  <c r="M195" i="11"/>
  <c r="K195" i="11"/>
  <c r="I195" i="11"/>
  <c r="G195" i="11"/>
  <c r="U194" i="11"/>
  <c r="T194" i="11"/>
  <c r="O194" i="11"/>
  <c r="M194" i="11"/>
  <c r="K194" i="11"/>
  <c r="I194" i="11"/>
  <c r="G194" i="11"/>
  <c r="U193" i="11"/>
  <c r="T193" i="11"/>
  <c r="O193" i="11"/>
  <c r="M193" i="11"/>
  <c r="K193" i="11"/>
  <c r="I193" i="11"/>
  <c r="G193" i="11"/>
  <c r="U192" i="11"/>
  <c r="T192" i="11"/>
  <c r="O192" i="11"/>
  <c r="M192" i="11"/>
  <c r="K192" i="11"/>
  <c r="I192" i="11"/>
  <c r="G192" i="11"/>
  <c r="S191" i="11"/>
  <c r="R191" i="11"/>
  <c r="Q191" i="11"/>
  <c r="P191" i="11"/>
  <c r="L191" i="11"/>
  <c r="J191" i="11"/>
  <c r="H191" i="11"/>
  <c r="F191" i="11"/>
  <c r="G191" i="11" s="1"/>
  <c r="E191" i="11"/>
  <c r="D191" i="11"/>
  <c r="O191" i="11" s="1"/>
  <c r="U190" i="11"/>
  <c r="T190" i="11"/>
  <c r="O190" i="11"/>
  <c r="M190" i="11"/>
  <c r="K190" i="11"/>
  <c r="I190" i="11"/>
  <c r="G190" i="11"/>
  <c r="U189" i="11"/>
  <c r="T189" i="11"/>
  <c r="O189" i="11"/>
  <c r="M189" i="11"/>
  <c r="K189" i="11"/>
  <c r="I189" i="11"/>
  <c r="G189" i="11"/>
  <c r="U188" i="11"/>
  <c r="T188" i="11"/>
  <c r="O188" i="11"/>
  <c r="M188" i="11"/>
  <c r="K188" i="11"/>
  <c r="I188" i="11"/>
  <c r="G188" i="11"/>
  <c r="U187" i="11"/>
  <c r="T187" i="11"/>
  <c r="O187" i="11"/>
  <c r="M187" i="11"/>
  <c r="K187" i="11"/>
  <c r="I187" i="11"/>
  <c r="G187" i="11"/>
  <c r="U186" i="11"/>
  <c r="T186" i="11"/>
  <c r="O186" i="11"/>
  <c r="M186" i="11"/>
  <c r="K186" i="11"/>
  <c r="I186" i="11"/>
  <c r="G186" i="11"/>
  <c r="T185" i="11"/>
  <c r="S185" i="11"/>
  <c r="R185" i="11"/>
  <c r="Q185" i="11"/>
  <c r="P185" i="11"/>
  <c r="L185" i="11"/>
  <c r="J185" i="11"/>
  <c r="H185" i="11"/>
  <c r="I185" i="11" s="1"/>
  <c r="F185" i="11"/>
  <c r="U185" i="11" s="1"/>
  <c r="E185" i="11"/>
  <c r="D185" i="11"/>
  <c r="O185" i="11" s="1"/>
  <c r="U184" i="11"/>
  <c r="T184" i="11"/>
  <c r="O184" i="11"/>
  <c r="M184" i="11"/>
  <c r="K184" i="11"/>
  <c r="I184" i="11"/>
  <c r="G184" i="11"/>
  <c r="U183" i="11"/>
  <c r="T183" i="11"/>
  <c r="O183" i="11"/>
  <c r="M183" i="11"/>
  <c r="K183" i="11"/>
  <c r="I183" i="11"/>
  <c r="G183" i="11"/>
  <c r="U182" i="11"/>
  <c r="T182" i="11"/>
  <c r="O182" i="11"/>
  <c r="M182" i="11"/>
  <c r="K182" i="11"/>
  <c r="I182" i="11"/>
  <c r="G182" i="11"/>
  <c r="U181" i="11"/>
  <c r="T181" i="11"/>
  <c r="O181" i="11"/>
  <c r="M181" i="11"/>
  <c r="K181" i="11"/>
  <c r="I181" i="11"/>
  <c r="G181" i="11"/>
  <c r="U180" i="11"/>
  <c r="T180" i="11"/>
  <c r="O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F179" i="11"/>
  <c r="E179" i="11"/>
  <c r="M179" i="11" s="1"/>
  <c r="D179" i="11"/>
  <c r="O179" i="11" s="1"/>
  <c r="U178" i="11"/>
  <c r="T178" i="11"/>
  <c r="O178" i="11"/>
  <c r="M178" i="11"/>
  <c r="K178" i="11"/>
  <c r="I178" i="11"/>
  <c r="G178" i="11"/>
  <c r="U177" i="11"/>
  <c r="T177" i="11"/>
  <c r="O177" i="11"/>
  <c r="M177" i="11"/>
  <c r="K177" i="11"/>
  <c r="I177" i="11"/>
  <c r="G177" i="11"/>
  <c r="U176" i="11"/>
  <c r="T176" i="11"/>
  <c r="O176" i="11"/>
  <c r="M176" i="11"/>
  <c r="K176" i="11"/>
  <c r="I176" i="11"/>
  <c r="G176" i="11"/>
  <c r="U175" i="11"/>
  <c r="T175" i="11"/>
  <c r="O175" i="11"/>
  <c r="M175" i="11"/>
  <c r="K175" i="11"/>
  <c r="I175" i="11"/>
  <c r="G175" i="11"/>
  <c r="U174" i="11"/>
  <c r="T174" i="11"/>
  <c r="O174" i="11"/>
  <c r="M174" i="11"/>
  <c r="K174" i="11"/>
  <c r="I174" i="11"/>
  <c r="G174" i="11"/>
  <c r="U173" i="11"/>
  <c r="T173" i="11"/>
  <c r="O173" i="11"/>
  <c r="M173" i="11"/>
  <c r="K173" i="11"/>
  <c r="I173" i="11"/>
  <c r="G173" i="11"/>
  <c r="S170" i="11"/>
  <c r="R170" i="11"/>
  <c r="Q170" i="11"/>
  <c r="T170" i="11" s="1"/>
  <c r="P170" i="11"/>
  <c r="U170" i="11" s="1"/>
  <c r="L170" i="11"/>
  <c r="J170" i="11"/>
  <c r="H170" i="11"/>
  <c r="F170" i="11"/>
  <c r="E170" i="11"/>
  <c r="D170" i="11"/>
  <c r="O170" i="11" s="1"/>
  <c r="T169" i="11"/>
  <c r="S169" i="11"/>
  <c r="R169" i="11"/>
  <c r="Q169" i="11"/>
  <c r="P169" i="11"/>
  <c r="U169" i="11" s="1"/>
  <c r="L169" i="11"/>
  <c r="J169" i="11"/>
  <c r="H169" i="11"/>
  <c r="F169" i="11"/>
  <c r="E169" i="11"/>
  <c r="M169" i="11" s="1"/>
  <c r="D169" i="11"/>
  <c r="G169" i="11" s="1"/>
  <c r="U168" i="11"/>
  <c r="T168" i="11"/>
  <c r="O168" i="11"/>
  <c r="M168" i="11"/>
  <c r="K168" i="11"/>
  <c r="I168" i="11"/>
  <c r="G168" i="11"/>
  <c r="U167" i="11"/>
  <c r="T167" i="11"/>
  <c r="O167" i="11"/>
  <c r="M167" i="11"/>
  <c r="K167" i="11"/>
  <c r="I167" i="11"/>
  <c r="G167" i="11"/>
  <c r="U166" i="11"/>
  <c r="T166" i="11"/>
  <c r="O166" i="11"/>
  <c r="M166" i="11"/>
  <c r="K166" i="11"/>
  <c r="I166" i="11"/>
  <c r="G166" i="11"/>
  <c r="U165" i="11"/>
  <c r="T165" i="11"/>
  <c r="O165" i="11"/>
  <c r="M165" i="11"/>
  <c r="K165" i="11"/>
  <c r="I165" i="11"/>
  <c r="G165" i="11"/>
  <c r="U164" i="11"/>
  <c r="T164" i="11"/>
  <c r="O164" i="11"/>
  <c r="M164" i="11"/>
  <c r="K164" i="11"/>
  <c r="I164" i="11"/>
  <c r="G164" i="11"/>
  <c r="S163" i="11"/>
  <c r="T163" i="11" s="1"/>
  <c r="R163" i="11"/>
  <c r="Q163" i="11"/>
  <c r="P163" i="11"/>
  <c r="U163" i="11" s="1"/>
  <c r="L163" i="11"/>
  <c r="J163" i="11"/>
  <c r="H163" i="11"/>
  <c r="G163" i="11"/>
  <c r="F163" i="11"/>
  <c r="E163" i="11"/>
  <c r="D163" i="11"/>
  <c r="O163" i="11" s="1"/>
  <c r="U162" i="11"/>
  <c r="T162" i="11"/>
  <c r="O162" i="11"/>
  <c r="M162" i="11"/>
  <c r="K162" i="11"/>
  <c r="I162" i="11"/>
  <c r="G162" i="11"/>
  <c r="U161" i="11"/>
  <c r="T161" i="11"/>
  <c r="O161" i="11"/>
  <c r="M161" i="11"/>
  <c r="K161" i="11"/>
  <c r="I161" i="11"/>
  <c r="G161" i="11"/>
  <c r="U160" i="11"/>
  <c r="T160" i="11"/>
  <c r="O160" i="11"/>
  <c r="M160" i="11"/>
  <c r="K160" i="11"/>
  <c r="I160" i="11"/>
  <c r="G160" i="11"/>
  <c r="U159" i="11"/>
  <c r="T159" i="11"/>
  <c r="O159" i="11"/>
  <c r="M159" i="11"/>
  <c r="K159" i="11"/>
  <c r="I159" i="11"/>
  <c r="G159" i="11"/>
  <c r="U158" i="11"/>
  <c r="T158" i="11"/>
  <c r="O158" i="11"/>
  <c r="M158" i="11"/>
  <c r="K158" i="11"/>
  <c r="I158" i="11"/>
  <c r="G158" i="11"/>
  <c r="S157" i="11"/>
  <c r="T157" i="11" s="1"/>
  <c r="R157" i="11"/>
  <c r="Q157" i="11"/>
  <c r="P157" i="11"/>
  <c r="O157" i="11"/>
  <c r="L157" i="11"/>
  <c r="K157" i="11"/>
  <c r="J157" i="11"/>
  <c r="H157" i="11"/>
  <c r="I157" i="11" s="1"/>
  <c r="F157" i="11"/>
  <c r="G157" i="11" s="1"/>
  <c r="E157" i="11"/>
  <c r="D157" i="11"/>
  <c r="U156" i="11"/>
  <c r="T156" i="11"/>
  <c r="O156" i="11"/>
  <c r="M156" i="11"/>
  <c r="K156" i="11"/>
  <c r="I156" i="11"/>
  <c r="G156" i="11"/>
  <c r="U155" i="11"/>
  <c r="T155" i="11"/>
  <c r="O155" i="11"/>
  <c r="M155" i="11"/>
  <c r="K155" i="11"/>
  <c r="I155" i="11"/>
  <c r="G155" i="11"/>
  <c r="U154" i="11"/>
  <c r="T154" i="11"/>
  <c r="O154" i="11"/>
  <c r="M154" i="11"/>
  <c r="K154" i="11"/>
  <c r="I154" i="11"/>
  <c r="G154" i="11"/>
  <c r="U153" i="11"/>
  <c r="T153" i="11"/>
  <c r="O153" i="11"/>
  <c r="M153" i="11"/>
  <c r="K153" i="11"/>
  <c r="I153" i="11"/>
  <c r="G153" i="11"/>
  <c r="U152" i="11"/>
  <c r="T152" i="11"/>
  <c r="O152" i="11"/>
  <c r="M152" i="11"/>
  <c r="K152" i="11"/>
  <c r="I152" i="11"/>
  <c r="G152" i="11"/>
  <c r="U151" i="11"/>
  <c r="T151" i="11"/>
  <c r="O151" i="11"/>
  <c r="M151" i="11"/>
  <c r="K151" i="11"/>
  <c r="I151" i="11"/>
  <c r="G151" i="11"/>
  <c r="U150" i="11"/>
  <c r="T150" i="11"/>
  <c r="S150" i="11"/>
  <c r="R150" i="11"/>
  <c r="Q150" i="11"/>
  <c r="P150" i="11"/>
  <c r="O150" i="11"/>
  <c r="L150" i="11"/>
  <c r="K150" i="11"/>
  <c r="J150" i="11"/>
  <c r="H150" i="11"/>
  <c r="F150" i="11"/>
  <c r="E150" i="11"/>
  <c r="M150" i="11" s="1"/>
  <c r="D150" i="11"/>
  <c r="I150" i="11" s="1"/>
  <c r="U149" i="11"/>
  <c r="T149" i="11"/>
  <c r="O149" i="11"/>
  <c r="M149" i="11"/>
  <c r="K149" i="11"/>
  <c r="I149" i="11"/>
  <c r="G149" i="11"/>
  <c r="U148" i="11"/>
  <c r="T148" i="11"/>
  <c r="O148" i="11"/>
  <c r="M148" i="11"/>
  <c r="K148" i="11"/>
  <c r="I148" i="11"/>
  <c r="G148" i="11"/>
  <c r="U147" i="11"/>
  <c r="T147" i="11"/>
  <c r="O147" i="11"/>
  <c r="M147" i="11"/>
  <c r="K147" i="11"/>
  <c r="I147" i="11"/>
  <c r="G147" i="11"/>
  <c r="U146" i="11"/>
  <c r="T146" i="11"/>
  <c r="O146" i="11"/>
  <c r="M146" i="11"/>
  <c r="K146" i="11"/>
  <c r="I146" i="11"/>
  <c r="G146" i="11"/>
  <c r="U145" i="11"/>
  <c r="T145" i="11"/>
  <c r="O145" i="11"/>
  <c r="M145" i="11"/>
  <c r="K145" i="11"/>
  <c r="I145" i="11"/>
  <c r="G145" i="11"/>
  <c r="S144" i="11"/>
  <c r="R144" i="11"/>
  <c r="Q144" i="11"/>
  <c r="T144" i="11" s="1"/>
  <c r="P144" i="11"/>
  <c r="U144" i="11" s="1"/>
  <c r="L144" i="11"/>
  <c r="J144" i="11"/>
  <c r="I144" i="11"/>
  <c r="H144" i="11"/>
  <c r="G144" i="11"/>
  <c r="F144" i="11"/>
  <c r="E144" i="11"/>
  <c r="M144" i="11" s="1"/>
  <c r="D144" i="11"/>
  <c r="O144" i="11" s="1"/>
  <c r="U143" i="11"/>
  <c r="T143" i="11"/>
  <c r="O143" i="11"/>
  <c r="M143" i="11"/>
  <c r="K143" i="11"/>
  <c r="I143" i="11"/>
  <c r="G143" i="11"/>
  <c r="U142" i="11"/>
  <c r="T142" i="11"/>
  <c r="O142" i="11"/>
  <c r="M142" i="11"/>
  <c r="K142" i="11"/>
  <c r="I142" i="11"/>
  <c r="G142" i="11"/>
  <c r="U141" i="11"/>
  <c r="T141" i="11"/>
  <c r="O141" i="11"/>
  <c r="M141" i="11"/>
  <c r="K141" i="11"/>
  <c r="I141" i="11"/>
  <c r="G141" i="11"/>
  <c r="U140" i="11"/>
  <c r="T140" i="11"/>
  <c r="O140" i="11"/>
  <c r="M140" i="11"/>
  <c r="K140" i="11"/>
  <c r="I140" i="11"/>
  <c r="G140" i="11"/>
  <c r="U139" i="11"/>
  <c r="T139" i="11"/>
  <c r="O139" i="11"/>
  <c r="M139" i="11"/>
  <c r="K139" i="11"/>
  <c r="I139" i="11"/>
  <c r="G139" i="11"/>
  <c r="U138" i="11"/>
  <c r="T138" i="11"/>
  <c r="O138" i="11"/>
  <c r="M138" i="11"/>
  <c r="K138" i="11"/>
  <c r="I138" i="11"/>
  <c r="G138" i="11"/>
  <c r="U137" i="11"/>
  <c r="T137" i="11"/>
  <c r="S137" i="11"/>
  <c r="R137" i="11"/>
  <c r="Q137" i="11"/>
  <c r="P137" i="11"/>
  <c r="O137" i="11"/>
  <c r="L137" i="11"/>
  <c r="J137" i="11"/>
  <c r="I137" i="11"/>
  <c r="H137" i="11"/>
  <c r="F137" i="11"/>
  <c r="E137" i="11"/>
  <c r="K137" i="11" s="1"/>
  <c r="D137" i="11"/>
  <c r="G137" i="11" s="1"/>
  <c r="U136" i="11"/>
  <c r="T136" i="11"/>
  <c r="O136" i="11"/>
  <c r="M136" i="11"/>
  <c r="K136" i="11"/>
  <c r="I136" i="11"/>
  <c r="G136" i="11"/>
  <c r="U135" i="11"/>
  <c r="T135" i="11"/>
  <c r="O135" i="11"/>
  <c r="M135" i="11"/>
  <c r="K135" i="11"/>
  <c r="I135" i="11"/>
  <c r="G135" i="11"/>
  <c r="U134" i="11"/>
  <c r="T134" i="11"/>
  <c r="O134" i="11"/>
  <c r="M134" i="11"/>
  <c r="K134" i="11"/>
  <c r="I134" i="11"/>
  <c r="G134" i="11"/>
  <c r="U133" i="11"/>
  <c r="T133" i="11"/>
  <c r="O133" i="11"/>
  <c r="M133" i="11"/>
  <c r="K133" i="11"/>
  <c r="I133" i="11"/>
  <c r="G133" i="11"/>
  <c r="S132" i="11"/>
  <c r="R132" i="11"/>
  <c r="Q132" i="11"/>
  <c r="T132" i="11" s="1"/>
  <c r="P132" i="11"/>
  <c r="U132" i="11" s="1"/>
  <c r="L132" i="11"/>
  <c r="J132" i="11"/>
  <c r="H132" i="11"/>
  <c r="F132" i="11"/>
  <c r="E132" i="11"/>
  <c r="M132" i="11" s="1"/>
  <c r="D132" i="11"/>
  <c r="O132" i="11" s="1"/>
  <c r="U131" i="11"/>
  <c r="T131" i="11"/>
  <c r="O131" i="11"/>
  <c r="M131" i="11"/>
  <c r="K131" i="11"/>
  <c r="I131" i="11"/>
  <c r="G131" i="11"/>
  <c r="U130" i="11"/>
  <c r="T130" i="11"/>
  <c r="O130" i="11"/>
  <c r="M130" i="11"/>
  <c r="K130" i="11"/>
  <c r="I130" i="11"/>
  <c r="G130" i="11"/>
  <c r="U129" i="11"/>
  <c r="T129" i="11"/>
  <c r="O129" i="11"/>
  <c r="M129" i="11"/>
  <c r="K129" i="11"/>
  <c r="I129" i="11"/>
  <c r="G129" i="11"/>
  <c r="U128" i="11"/>
  <c r="T128" i="11"/>
  <c r="O128" i="11"/>
  <c r="M128" i="11"/>
  <c r="K128" i="11"/>
  <c r="I128" i="11"/>
  <c r="G128" i="11"/>
  <c r="U127" i="11"/>
  <c r="T127" i="11"/>
  <c r="O127" i="11"/>
  <c r="M127" i="11"/>
  <c r="K127" i="11"/>
  <c r="I127" i="11"/>
  <c r="G127" i="11"/>
  <c r="U126" i="11"/>
  <c r="S126" i="11"/>
  <c r="R126" i="11"/>
  <c r="Q126" i="11"/>
  <c r="T126" i="11" s="1"/>
  <c r="P126" i="11"/>
  <c r="O126" i="11"/>
  <c r="L126" i="11"/>
  <c r="K126" i="11"/>
  <c r="J126" i="11"/>
  <c r="H126" i="11"/>
  <c r="F126" i="11"/>
  <c r="E126" i="11"/>
  <c r="M126" i="11" s="1"/>
  <c r="D126" i="11"/>
  <c r="I126" i="11" s="1"/>
  <c r="U125" i="11"/>
  <c r="T125" i="11"/>
  <c r="O125" i="11"/>
  <c r="M125" i="11"/>
  <c r="K125" i="11"/>
  <c r="I125" i="11"/>
  <c r="G125" i="11"/>
  <c r="U124" i="11"/>
  <c r="T124" i="11"/>
  <c r="O124" i="11"/>
  <c r="M124" i="11"/>
  <c r="K124" i="11"/>
  <c r="I124" i="11"/>
  <c r="G124" i="11"/>
  <c r="U123" i="11"/>
  <c r="T123" i="11"/>
  <c r="O123" i="11"/>
  <c r="M123" i="11"/>
  <c r="K123" i="11"/>
  <c r="I123" i="11"/>
  <c r="G123" i="11"/>
  <c r="U122" i="11"/>
  <c r="T122" i="11"/>
  <c r="O122" i="11"/>
  <c r="M122" i="11"/>
  <c r="K122" i="11"/>
  <c r="I122" i="11"/>
  <c r="G122" i="11"/>
  <c r="S121" i="11"/>
  <c r="R121" i="11"/>
  <c r="Q121" i="11"/>
  <c r="T121" i="11" s="1"/>
  <c r="P121" i="11"/>
  <c r="U121" i="11" s="1"/>
  <c r="L121" i="11"/>
  <c r="J121" i="11"/>
  <c r="H121" i="11"/>
  <c r="F121" i="11"/>
  <c r="E121" i="11"/>
  <c r="K121" i="11" s="1"/>
  <c r="D121" i="11"/>
  <c r="O121" i="11" s="1"/>
  <c r="U120" i="11"/>
  <c r="T120" i="11"/>
  <c r="O120" i="11"/>
  <c r="M120" i="11"/>
  <c r="K120" i="11"/>
  <c r="I120" i="11"/>
  <c r="G120" i="11"/>
  <c r="U119" i="11"/>
  <c r="T119" i="11"/>
  <c r="O119" i="11"/>
  <c r="M119" i="11"/>
  <c r="K119" i="11"/>
  <c r="I119" i="11"/>
  <c r="G119" i="11"/>
  <c r="U118" i="11"/>
  <c r="T118" i="11"/>
  <c r="O118" i="11"/>
  <c r="M118" i="11"/>
  <c r="K118" i="11"/>
  <c r="I118" i="11"/>
  <c r="G118" i="11"/>
  <c r="U117" i="11"/>
  <c r="T117" i="11"/>
  <c r="O117" i="11"/>
  <c r="M117" i="11"/>
  <c r="K117" i="11"/>
  <c r="I117" i="11"/>
  <c r="G117" i="11"/>
  <c r="U116" i="11"/>
  <c r="T116" i="11"/>
  <c r="O116" i="11"/>
  <c r="M116" i="11"/>
  <c r="K116" i="11"/>
  <c r="I116" i="11"/>
  <c r="G116" i="11"/>
  <c r="U115" i="11"/>
  <c r="T115" i="11"/>
  <c r="O115" i="11"/>
  <c r="M115" i="11"/>
  <c r="K115" i="11"/>
  <c r="I115" i="11"/>
  <c r="G115" i="11"/>
  <c r="U114" i="11"/>
  <c r="T114" i="11"/>
  <c r="O114" i="11"/>
  <c r="M114" i="11"/>
  <c r="K114" i="11"/>
  <c r="I114" i="11"/>
  <c r="G114" i="11"/>
  <c r="U113" i="11"/>
  <c r="T113" i="11"/>
  <c r="O113" i="11"/>
  <c r="M113" i="11"/>
  <c r="K113" i="11"/>
  <c r="I113" i="11"/>
  <c r="G113" i="11"/>
  <c r="S112" i="11"/>
  <c r="R112" i="11"/>
  <c r="Q112" i="11"/>
  <c r="P112" i="11"/>
  <c r="L112" i="11"/>
  <c r="J112" i="11"/>
  <c r="H112" i="11"/>
  <c r="F112" i="11"/>
  <c r="U112" i="11" s="1"/>
  <c r="E112" i="11"/>
  <c r="K112" i="11" s="1"/>
  <c r="D112" i="11"/>
  <c r="U111" i="11"/>
  <c r="T111" i="11"/>
  <c r="O111" i="11"/>
  <c r="M111" i="11"/>
  <c r="K111" i="11"/>
  <c r="I111" i="11"/>
  <c r="G111" i="11"/>
  <c r="U110" i="11"/>
  <c r="T110" i="11"/>
  <c r="O110" i="11"/>
  <c r="M110" i="11"/>
  <c r="K110" i="11"/>
  <c r="I110" i="11"/>
  <c r="G110" i="11"/>
  <c r="U109" i="11"/>
  <c r="T109" i="11"/>
  <c r="O109" i="11"/>
  <c r="M109" i="11"/>
  <c r="K109" i="11"/>
  <c r="I109" i="11"/>
  <c r="G109" i="11"/>
  <c r="U108" i="11"/>
  <c r="T108" i="11"/>
  <c r="O108" i="11"/>
  <c r="M108" i="11"/>
  <c r="K108" i="11"/>
  <c r="I108" i="11"/>
  <c r="G108" i="11"/>
  <c r="U107" i="11"/>
  <c r="T107" i="11"/>
  <c r="O107" i="11"/>
  <c r="M107" i="11"/>
  <c r="K107" i="11"/>
  <c r="I107" i="11"/>
  <c r="G107" i="11"/>
  <c r="S106" i="11"/>
  <c r="R106" i="11"/>
  <c r="Q106" i="11"/>
  <c r="T106" i="11" s="1"/>
  <c r="P106" i="11"/>
  <c r="L106" i="11"/>
  <c r="J106" i="11"/>
  <c r="H106" i="11"/>
  <c r="F106" i="11"/>
  <c r="E106" i="11"/>
  <c r="M106" i="11" s="1"/>
  <c r="D106" i="11"/>
  <c r="G106" i="11" s="1"/>
  <c r="U105" i="11"/>
  <c r="T105" i="11"/>
  <c r="O105" i="11"/>
  <c r="M105" i="11"/>
  <c r="K105" i="11"/>
  <c r="I105" i="11"/>
  <c r="G105" i="11"/>
  <c r="S102" i="11"/>
  <c r="R102" i="11"/>
  <c r="Q102" i="11"/>
  <c r="P102" i="11"/>
  <c r="L102" i="11"/>
  <c r="J102" i="11"/>
  <c r="H102" i="11"/>
  <c r="F102" i="11"/>
  <c r="U102" i="11" s="1"/>
  <c r="E102" i="11"/>
  <c r="M102" i="11" s="1"/>
  <c r="D102" i="11"/>
  <c r="O102" i="11" s="1"/>
  <c r="S101" i="11"/>
  <c r="R101" i="11"/>
  <c r="Q101" i="11"/>
  <c r="T101" i="11" s="1"/>
  <c r="P101" i="11"/>
  <c r="U101" i="11" s="1"/>
  <c r="O101" i="11"/>
  <c r="L101" i="11"/>
  <c r="J101" i="11"/>
  <c r="I101" i="11"/>
  <c r="H101" i="11"/>
  <c r="F101" i="11"/>
  <c r="E101" i="11"/>
  <c r="M101" i="11" s="1"/>
  <c r="D101" i="11"/>
  <c r="U100" i="11"/>
  <c r="T100" i="11"/>
  <c r="O100" i="11"/>
  <c r="M100" i="11"/>
  <c r="K100" i="11"/>
  <c r="I100" i="11"/>
  <c r="G100" i="11"/>
  <c r="U99" i="11"/>
  <c r="T99" i="11"/>
  <c r="O99" i="11"/>
  <c r="M99" i="11"/>
  <c r="K99" i="11"/>
  <c r="I99" i="11"/>
  <c r="G99" i="11"/>
  <c r="U98" i="11"/>
  <c r="T98" i="11"/>
  <c r="O98" i="11"/>
  <c r="M98" i="11"/>
  <c r="K98" i="11"/>
  <c r="I98" i="11"/>
  <c r="G98" i="11"/>
  <c r="U97" i="11"/>
  <c r="T97" i="11"/>
  <c r="O97" i="11"/>
  <c r="M97" i="11"/>
  <c r="K97" i="11"/>
  <c r="I97" i="11"/>
  <c r="G97" i="11"/>
  <c r="S96" i="11"/>
  <c r="R96" i="11"/>
  <c r="Q96" i="11"/>
  <c r="T96" i="11" s="1"/>
  <c r="P96" i="11"/>
  <c r="L96" i="11"/>
  <c r="K96" i="11"/>
  <c r="J96" i="11"/>
  <c r="H96" i="11"/>
  <c r="F96" i="11"/>
  <c r="E96" i="11"/>
  <c r="D96" i="11"/>
  <c r="I96" i="11" s="1"/>
  <c r="U95" i="11"/>
  <c r="T95" i="11"/>
  <c r="O95" i="11"/>
  <c r="M95" i="11"/>
  <c r="K95" i="11"/>
  <c r="I95" i="11"/>
  <c r="G95" i="11"/>
  <c r="U94" i="11"/>
  <c r="T94" i="11"/>
  <c r="O94" i="11"/>
  <c r="M94" i="11"/>
  <c r="K94" i="11"/>
  <c r="I94" i="11"/>
  <c r="G94" i="11"/>
  <c r="U93" i="11"/>
  <c r="T93" i="11"/>
  <c r="O93" i="11"/>
  <c r="M93" i="11"/>
  <c r="K93" i="11"/>
  <c r="I93" i="11"/>
  <c r="G93" i="11"/>
  <c r="U92" i="11"/>
  <c r="T92" i="11"/>
  <c r="O92" i="11"/>
  <c r="M92" i="11"/>
  <c r="K92" i="11"/>
  <c r="I92" i="11"/>
  <c r="G92" i="11"/>
  <c r="S91" i="11"/>
  <c r="R91" i="11"/>
  <c r="Q91" i="11"/>
  <c r="T91" i="11" s="1"/>
  <c r="P91" i="11"/>
  <c r="U91" i="11" s="1"/>
  <c r="O91" i="11"/>
  <c r="L91" i="11"/>
  <c r="J91" i="11"/>
  <c r="H91" i="11"/>
  <c r="I91" i="11" s="1"/>
  <c r="F91" i="11"/>
  <c r="E91" i="11"/>
  <c r="M91" i="11" s="1"/>
  <c r="D91" i="11"/>
  <c r="U90" i="11"/>
  <c r="T90" i="11"/>
  <c r="O90" i="11"/>
  <c r="M90" i="11"/>
  <c r="K90" i="11"/>
  <c r="I90" i="11"/>
  <c r="G90" i="11"/>
  <c r="U89" i="11"/>
  <c r="T89" i="11"/>
  <c r="O89" i="11"/>
  <c r="M89" i="11"/>
  <c r="K89" i="11"/>
  <c r="I89" i="11"/>
  <c r="G89" i="11"/>
  <c r="U88" i="11"/>
  <c r="T88" i="11"/>
  <c r="O88" i="11"/>
  <c r="M88" i="11"/>
  <c r="K88" i="11"/>
  <c r="I88" i="11"/>
  <c r="G88" i="11"/>
  <c r="S85" i="11"/>
  <c r="R85" i="11"/>
  <c r="Q85" i="11"/>
  <c r="T85" i="11" s="1"/>
  <c r="P85" i="11"/>
  <c r="L85" i="11"/>
  <c r="J85" i="11"/>
  <c r="H85" i="11"/>
  <c r="F85" i="11"/>
  <c r="G85" i="11" s="1"/>
  <c r="E85" i="11"/>
  <c r="M85" i="11" s="1"/>
  <c r="D85" i="11"/>
  <c r="I85" i="11" s="1"/>
  <c r="S84" i="11"/>
  <c r="R84" i="11"/>
  <c r="Q84" i="11"/>
  <c r="P84" i="11"/>
  <c r="U84" i="11" s="1"/>
  <c r="L84" i="11"/>
  <c r="J84" i="11"/>
  <c r="H84" i="11"/>
  <c r="I84" i="11" s="1"/>
  <c r="F84" i="11"/>
  <c r="E84" i="11"/>
  <c r="D84" i="11"/>
  <c r="O84" i="11" s="1"/>
  <c r="U83" i="11"/>
  <c r="T83" i="11"/>
  <c r="O83" i="11"/>
  <c r="M83" i="11"/>
  <c r="K83" i="11"/>
  <c r="I83" i="11"/>
  <c r="G83" i="11"/>
  <c r="U82" i="11"/>
  <c r="T82" i="11"/>
  <c r="O82" i="11"/>
  <c r="M82" i="11"/>
  <c r="K82" i="11"/>
  <c r="I82" i="11"/>
  <c r="G82" i="11"/>
  <c r="U81" i="11"/>
  <c r="T81" i="11"/>
  <c r="O81" i="11"/>
  <c r="M81" i="11"/>
  <c r="K81" i="11"/>
  <c r="I81" i="11"/>
  <c r="G81" i="11"/>
  <c r="U80" i="11"/>
  <c r="T80" i="11"/>
  <c r="O80" i="11"/>
  <c r="M80" i="11"/>
  <c r="K80" i="11"/>
  <c r="I80" i="11"/>
  <c r="G80" i="11"/>
  <c r="U79" i="11"/>
  <c r="T79" i="11"/>
  <c r="O79" i="11"/>
  <c r="M79" i="11"/>
  <c r="K79" i="11"/>
  <c r="I79" i="11"/>
  <c r="G79" i="11"/>
  <c r="T78" i="11"/>
  <c r="S78" i="11"/>
  <c r="R78" i="11"/>
  <c r="Q78" i="11"/>
  <c r="P78" i="11"/>
  <c r="L78" i="11"/>
  <c r="J78" i="11"/>
  <c r="K78" i="11" s="1"/>
  <c r="H78" i="11"/>
  <c r="F78" i="11"/>
  <c r="E78" i="11"/>
  <c r="D78" i="11"/>
  <c r="I78" i="11" s="1"/>
  <c r="U77" i="11"/>
  <c r="T77" i="11"/>
  <c r="O77" i="11"/>
  <c r="M77" i="11"/>
  <c r="K77" i="11"/>
  <c r="I77" i="11"/>
  <c r="G77" i="11"/>
  <c r="U76" i="11"/>
  <c r="T76" i="11"/>
  <c r="O76" i="11"/>
  <c r="M76" i="11"/>
  <c r="K76" i="11"/>
  <c r="I76" i="11"/>
  <c r="G76" i="11"/>
  <c r="U75" i="11"/>
  <c r="T75" i="11"/>
  <c r="O75" i="11"/>
  <c r="M75" i="11"/>
  <c r="K75" i="11"/>
  <c r="I75" i="11"/>
  <c r="G75" i="11"/>
  <c r="U74" i="11"/>
  <c r="T74" i="11"/>
  <c r="O74" i="11"/>
  <c r="M74" i="11"/>
  <c r="K74" i="11"/>
  <c r="I74" i="11"/>
  <c r="G74" i="11"/>
  <c r="U73" i="11"/>
  <c r="T73" i="11"/>
  <c r="O73" i="11"/>
  <c r="M73" i="11"/>
  <c r="K73" i="11"/>
  <c r="I73" i="11"/>
  <c r="G73" i="11"/>
  <c r="U72" i="11"/>
  <c r="T72" i="11"/>
  <c r="O72" i="11"/>
  <c r="M72" i="11"/>
  <c r="K72" i="11"/>
  <c r="I72" i="11"/>
  <c r="G72" i="11"/>
  <c r="U71" i="11"/>
  <c r="T71" i="11"/>
  <c r="O71" i="11"/>
  <c r="M71" i="11"/>
  <c r="K71" i="11"/>
  <c r="I71" i="11"/>
  <c r="G71" i="11"/>
  <c r="U70" i="11"/>
  <c r="S70" i="11"/>
  <c r="R70" i="11"/>
  <c r="Q70" i="11"/>
  <c r="T70" i="11" s="1"/>
  <c r="P70" i="11"/>
  <c r="L70" i="11"/>
  <c r="J70" i="11"/>
  <c r="H70" i="11"/>
  <c r="F70" i="11"/>
  <c r="E70" i="11"/>
  <c r="M70" i="11" s="1"/>
  <c r="D70" i="11"/>
  <c r="G70" i="11" s="1"/>
  <c r="U69" i="11"/>
  <c r="T69" i="11"/>
  <c r="O69" i="11"/>
  <c r="M69" i="11"/>
  <c r="K69" i="11"/>
  <c r="I69" i="11"/>
  <c r="G69" i="11"/>
  <c r="U68" i="11"/>
  <c r="T68" i="11"/>
  <c r="O68" i="11"/>
  <c r="M68" i="11"/>
  <c r="K68" i="11"/>
  <c r="I68" i="11"/>
  <c r="G68" i="11"/>
  <c r="U67" i="11"/>
  <c r="T67" i="11"/>
  <c r="O67" i="11"/>
  <c r="M67" i="11"/>
  <c r="K67" i="11"/>
  <c r="I67" i="11"/>
  <c r="G67" i="11"/>
  <c r="U66" i="11"/>
  <c r="T66" i="11"/>
  <c r="O66" i="11"/>
  <c r="M66" i="11"/>
  <c r="K66" i="11"/>
  <c r="I66" i="11"/>
  <c r="G66" i="11"/>
  <c r="U65" i="11"/>
  <c r="T65" i="11"/>
  <c r="O65" i="11"/>
  <c r="M65" i="11"/>
  <c r="K65" i="11"/>
  <c r="I65" i="11"/>
  <c r="G65" i="11"/>
  <c r="U64" i="11"/>
  <c r="T64" i="11"/>
  <c r="O64" i="11"/>
  <c r="M64" i="11"/>
  <c r="K64" i="11"/>
  <c r="I64" i="11"/>
  <c r="G64" i="11"/>
  <c r="T63" i="11"/>
  <c r="S63" i="11"/>
  <c r="R63" i="11"/>
  <c r="Q63" i="11"/>
  <c r="P63" i="11"/>
  <c r="U63" i="11" s="1"/>
  <c r="O63" i="11"/>
  <c r="L63" i="11"/>
  <c r="J63" i="11"/>
  <c r="I63" i="11"/>
  <c r="H63" i="11"/>
  <c r="G63" i="11"/>
  <c r="F63" i="11"/>
  <c r="E63" i="11"/>
  <c r="M63" i="11" s="1"/>
  <c r="D63" i="11"/>
  <c r="U62" i="11"/>
  <c r="T62" i="11"/>
  <c r="O62" i="11"/>
  <c r="M62" i="11"/>
  <c r="K62" i="11"/>
  <c r="I62" i="11"/>
  <c r="G62" i="11"/>
  <c r="U61" i="11"/>
  <c r="T61" i="11"/>
  <c r="O61" i="11"/>
  <c r="M61" i="11"/>
  <c r="K61" i="11"/>
  <c r="I61" i="11"/>
  <c r="G61" i="11"/>
  <c r="U60" i="11"/>
  <c r="T60" i="11"/>
  <c r="O60" i="11"/>
  <c r="M60" i="11"/>
  <c r="K60" i="11"/>
  <c r="I60" i="11"/>
  <c r="G60" i="11"/>
  <c r="U59" i="11"/>
  <c r="T59" i="11"/>
  <c r="O59" i="11"/>
  <c r="M59" i="11"/>
  <c r="K59" i="11"/>
  <c r="I59" i="11"/>
  <c r="G59" i="11"/>
  <c r="S58" i="11"/>
  <c r="R58" i="11"/>
  <c r="Q58" i="11"/>
  <c r="P58" i="11"/>
  <c r="L58" i="11"/>
  <c r="J58" i="11"/>
  <c r="H58" i="11"/>
  <c r="F58" i="11"/>
  <c r="U58" i="11" s="1"/>
  <c r="E58" i="11"/>
  <c r="M58" i="11" s="1"/>
  <c r="D58" i="11"/>
  <c r="O58" i="11" s="1"/>
  <c r="U57" i="11"/>
  <c r="T57" i="11"/>
  <c r="O57" i="11"/>
  <c r="M57" i="11"/>
  <c r="K57" i="11"/>
  <c r="I57" i="11"/>
  <c r="G57" i="11"/>
  <c r="S54" i="11"/>
  <c r="R54" i="11"/>
  <c r="Q54" i="11"/>
  <c r="P54" i="11"/>
  <c r="O54" i="11"/>
  <c r="L54" i="11"/>
  <c r="J54" i="11"/>
  <c r="H54" i="11"/>
  <c r="F54" i="11"/>
  <c r="E54" i="11"/>
  <c r="D54" i="11"/>
  <c r="S53" i="11"/>
  <c r="R53" i="11"/>
  <c r="Q53" i="11"/>
  <c r="T53" i="11" s="1"/>
  <c r="P53" i="11"/>
  <c r="U53" i="11" s="1"/>
  <c r="L53" i="11"/>
  <c r="J53" i="11"/>
  <c r="H53" i="11"/>
  <c r="F53" i="11"/>
  <c r="E53" i="11"/>
  <c r="M53" i="11" s="1"/>
  <c r="D53" i="11"/>
  <c r="G53" i="11" s="1"/>
  <c r="U52" i="11"/>
  <c r="T52" i="11"/>
  <c r="O52" i="11"/>
  <c r="M52" i="11"/>
  <c r="K52" i="11"/>
  <c r="I52" i="11"/>
  <c r="G52" i="11"/>
  <c r="U51" i="11"/>
  <c r="T51" i="11"/>
  <c r="O51" i="11"/>
  <c r="M51" i="11"/>
  <c r="K51" i="11"/>
  <c r="I51" i="11"/>
  <c r="G51" i="11"/>
  <c r="U50" i="11"/>
  <c r="T50" i="11"/>
  <c r="O50" i="11"/>
  <c r="M50" i="11"/>
  <c r="K50" i="11"/>
  <c r="I50" i="11"/>
  <c r="G50" i="11"/>
  <c r="U49" i="11"/>
  <c r="T49" i="11"/>
  <c r="O49" i="11"/>
  <c r="M49" i="11"/>
  <c r="K49" i="11"/>
  <c r="I49" i="11"/>
  <c r="G49" i="11"/>
  <c r="U48" i="11"/>
  <c r="T48" i="11"/>
  <c r="O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E47" i="11"/>
  <c r="K47" i="11" s="1"/>
  <c r="D47" i="11"/>
  <c r="O47" i="11" s="1"/>
  <c r="U46" i="11"/>
  <c r="T46" i="11"/>
  <c r="O46" i="11"/>
  <c r="M46" i="11"/>
  <c r="K46" i="11"/>
  <c r="I46" i="11"/>
  <c r="G46" i="11"/>
  <c r="U45" i="11"/>
  <c r="T45" i="11"/>
  <c r="O45" i="11"/>
  <c r="M45" i="11"/>
  <c r="K45" i="11"/>
  <c r="I45" i="11"/>
  <c r="G45" i="11"/>
  <c r="U44" i="11"/>
  <c r="T44" i="11"/>
  <c r="O44" i="11"/>
  <c r="M44" i="11"/>
  <c r="K44" i="11"/>
  <c r="I44" i="11"/>
  <c r="G44" i="11"/>
  <c r="U43" i="11"/>
  <c r="T43" i="11"/>
  <c r="O43" i="11"/>
  <c r="M43" i="11"/>
  <c r="K43" i="11"/>
  <c r="I43" i="11"/>
  <c r="G43" i="11"/>
  <c r="U42" i="11"/>
  <c r="T42" i="11"/>
  <c r="O42" i="11"/>
  <c r="M42" i="11"/>
  <c r="K42" i="11"/>
  <c r="I42" i="11"/>
  <c r="G42" i="11"/>
  <c r="U41" i="11"/>
  <c r="T41" i="11"/>
  <c r="O41" i="11"/>
  <c r="M41" i="11"/>
  <c r="K41" i="11"/>
  <c r="I41" i="11"/>
  <c r="G41" i="11"/>
  <c r="S40" i="11"/>
  <c r="R40" i="11"/>
  <c r="Q40" i="11"/>
  <c r="T40" i="11" s="1"/>
  <c r="P40" i="11"/>
  <c r="U40" i="11" s="1"/>
  <c r="L40" i="11"/>
  <c r="J40" i="11"/>
  <c r="H40" i="11"/>
  <c r="F40" i="11"/>
  <c r="E40" i="11"/>
  <c r="D40" i="11"/>
  <c r="G40" i="11" s="1"/>
  <c r="U39" i="11"/>
  <c r="T39" i="11"/>
  <c r="O39" i="11"/>
  <c r="M39" i="11"/>
  <c r="K39" i="11"/>
  <c r="I39" i="11"/>
  <c r="G39" i="11"/>
  <c r="U38" i="11"/>
  <c r="T38" i="11"/>
  <c r="O38" i="11"/>
  <c r="M38" i="11"/>
  <c r="K38" i="11"/>
  <c r="I38" i="11"/>
  <c r="G38" i="11"/>
  <c r="U37" i="11"/>
  <c r="T37" i="11"/>
  <c r="O37" i="11"/>
  <c r="M37" i="11"/>
  <c r="K37" i="11"/>
  <c r="I37" i="11"/>
  <c r="G37" i="11"/>
  <c r="U36" i="11"/>
  <c r="T36" i="11"/>
  <c r="O36" i="11"/>
  <c r="M36" i="11"/>
  <c r="K36" i="11"/>
  <c r="I36" i="11"/>
  <c r="G36" i="11"/>
  <c r="S35" i="11"/>
  <c r="R35" i="11"/>
  <c r="Q35" i="11"/>
  <c r="P35" i="11"/>
  <c r="L35" i="11"/>
  <c r="J35" i="11"/>
  <c r="H35" i="11"/>
  <c r="F35" i="11"/>
  <c r="E35" i="11"/>
  <c r="K35" i="11" s="1"/>
  <c r="D35" i="11"/>
  <c r="G35" i="11" s="1"/>
  <c r="U34" i="11"/>
  <c r="T34" i="11"/>
  <c r="O34" i="11"/>
  <c r="M34" i="11"/>
  <c r="K34" i="11"/>
  <c r="I34" i="11"/>
  <c r="G34" i="11"/>
  <c r="U33" i="11"/>
  <c r="T33" i="11"/>
  <c r="O33" i="11"/>
  <c r="M33" i="11"/>
  <c r="K33" i="11"/>
  <c r="I33" i="11"/>
  <c r="G33" i="11"/>
  <c r="U32" i="11"/>
  <c r="T32" i="11"/>
  <c r="O32" i="11"/>
  <c r="M32" i="11"/>
  <c r="K32" i="11"/>
  <c r="I32" i="11"/>
  <c r="G32" i="11"/>
  <c r="U31" i="11"/>
  <c r="T31" i="11"/>
  <c r="O31" i="11"/>
  <c r="M31" i="11"/>
  <c r="K31" i="11"/>
  <c r="I31" i="11"/>
  <c r="G31" i="11"/>
  <c r="U30" i="11"/>
  <c r="T30" i="11"/>
  <c r="O30" i="11"/>
  <c r="M30" i="11"/>
  <c r="K30" i="11"/>
  <c r="I30" i="11"/>
  <c r="G30" i="11"/>
  <c r="U29" i="11"/>
  <c r="T29" i="11"/>
  <c r="O29" i="11"/>
  <c r="M29" i="11"/>
  <c r="K29" i="11"/>
  <c r="I29" i="11"/>
  <c r="G29" i="11"/>
  <c r="U28" i="11"/>
  <c r="T28" i="11"/>
  <c r="O28" i="11"/>
  <c r="M28" i="11"/>
  <c r="K28" i="11"/>
  <c r="I28" i="11"/>
  <c r="G28" i="11"/>
  <c r="S27" i="11"/>
  <c r="R27" i="11"/>
  <c r="Q27" i="11"/>
  <c r="T27" i="11" s="1"/>
  <c r="P27" i="11"/>
  <c r="U27" i="11" s="1"/>
  <c r="L27" i="11"/>
  <c r="J27" i="11"/>
  <c r="H27" i="11"/>
  <c r="F27" i="11"/>
  <c r="E27" i="11"/>
  <c r="D27" i="11"/>
  <c r="O27" i="11" s="1"/>
  <c r="U26" i="11"/>
  <c r="T26" i="11"/>
  <c r="O26" i="11"/>
  <c r="M26" i="11"/>
  <c r="K26" i="11"/>
  <c r="I26" i="11"/>
  <c r="G26" i="11"/>
  <c r="U25" i="11"/>
  <c r="T25" i="11"/>
  <c r="O25" i="11"/>
  <c r="M25" i="11"/>
  <c r="K25" i="11"/>
  <c r="I25" i="11"/>
  <c r="G25" i="11"/>
  <c r="U24" i="11"/>
  <c r="T24" i="11"/>
  <c r="O24" i="11"/>
  <c r="M24" i="11"/>
  <c r="K24" i="11"/>
  <c r="I24" i="11"/>
  <c r="G24" i="11"/>
  <c r="U23" i="11"/>
  <c r="T23" i="11"/>
  <c r="O23" i="11"/>
  <c r="M23" i="11"/>
  <c r="K23" i="11"/>
  <c r="I23" i="11"/>
  <c r="G23" i="11"/>
  <c r="U22" i="11"/>
  <c r="T22" i="11"/>
  <c r="O22" i="11"/>
  <c r="M22" i="11"/>
  <c r="K22" i="11"/>
  <c r="I22" i="11"/>
  <c r="G22" i="11"/>
  <c r="U21" i="11"/>
  <c r="T21" i="11"/>
  <c r="O21" i="11"/>
  <c r="M21" i="11"/>
  <c r="K21" i="11"/>
  <c r="I21" i="11"/>
  <c r="G21" i="11"/>
  <c r="U20" i="11"/>
  <c r="T20" i="11"/>
  <c r="O20" i="11"/>
  <c r="M20" i="11"/>
  <c r="K20" i="11"/>
  <c r="I20" i="11"/>
  <c r="G20" i="11"/>
  <c r="S19" i="11"/>
  <c r="R19" i="11"/>
  <c r="Q19" i="11"/>
  <c r="P19" i="11"/>
  <c r="L19" i="11"/>
  <c r="J19" i="11"/>
  <c r="H19" i="11"/>
  <c r="F19" i="11"/>
  <c r="G19" i="11" s="1"/>
  <c r="E19" i="11"/>
  <c r="M19" i="11" s="1"/>
  <c r="D19" i="11"/>
  <c r="I19" i="11" s="1"/>
  <c r="U18" i="11"/>
  <c r="T18" i="11"/>
  <c r="O18" i="11"/>
  <c r="M18" i="11"/>
  <c r="K18" i="11"/>
  <c r="I18" i="11"/>
  <c r="G18" i="11"/>
  <c r="U17" i="11"/>
  <c r="T17" i="11"/>
  <c r="O17" i="11"/>
  <c r="M17" i="11"/>
  <c r="K17" i="11"/>
  <c r="I17" i="11"/>
  <c r="G17" i="11"/>
  <c r="U16" i="11"/>
  <c r="T16" i="11"/>
  <c r="O16" i="11"/>
  <c r="M16" i="11"/>
  <c r="K16" i="11"/>
  <c r="I16" i="11"/>
  <c r="G16" i="11"/>
  <c r="U15" i="11"/>
  <c r="T15" i="11"/>
  <c r="O15" i="11"/>
  <c r="M15" i="11"/>
  <c r="K15" i="11"/>
  <c r="I15" i="11"/>
  <c r="G15" i="11"/>
  <c r="U14" i="11"/>
  <c r="T14" i="11"/>
  <c r="O14" i="11"/>
  <c r="M14" i="11"/>
  <c r="K14" i="11"/>
  <c r="I14" i="11"/>
  <c r="G14" i="11"/>
  <c r="U13" i="11"/>
  <c r="T13" i="11"/>
  <c r="O13" i="11"/>
  <c r="M13" i="11"/>
  <c r="K13" i="11"/>
  <c r="I13" i="11"/>
  <c r="G13" i="11"/>
  <c r="U12" i="11"/>
  <c r="T12" i="11"/>
  <c r="O12" i="11"/>
  <c r="M12" i="11"/>
  <c r="K12" i="11"/>
  <c r="I12" i="11"/>
  <c r="G12" i="11"/>
  <c r="U11" i="11"/>
  <c r="T11" i="11"/>
  <c r="O11" i="11"/>
  <c r="M11" i="11"/>
  <c r="K11" i="11"/>
  <c r="I11" i="11"/>
  <c r="G11" i="11"/>
  <c r="S10" i="11"/>
  <c r="R10" i="11"/>
  <c r="Q10" i="11"/>
  <c r="T10" i="11" s="1"/>
  <c r="P10" i="11"/>
  <c r="U10" i="11" s="1"/>
  <c r="O10" i="11"/>
  <c r="L10" i="11"/>
  <c r="J10" i="11"/>
  <c r="H10" i="11"/>
  <c r="I10" i="11" s="1"/>
  <c r="F10" i="11"/>
  <c r="E10" i="11"/>
  <c r="M10" i="11" s="1"/>
  <c r="D10" i="11"/>
  <c r="G10" i="11" s="1"/>
  <c r="U9" i="11"/>
  <c r="T9" i="11"/>
  <c r="O9" i="11"/>
  <c r="M9" i="11"/>
  <c r="K9" i="11"/>
  <c r="I9" i="11"/>
  <c r="G9" i="11"/>
  <c r="U8" i="11"/>
  <c r="T8" i="11"/>
  <c r="O8" i="11"/>
  <c r="M8" i="11"/>
  <c r="K8" i="11"/>
  <c r="I8" i="11"/>
  <c r="G8" i="11"/>
  <c r="S339" i="10"/>
  <c r="R339" i="10"/>
  <c r="Q339" i="10"/>
  <c r="T339" i="10" s="1"/>
  <c r="P339" i="10"/>
  <c r="L339" i="10"/>
  <c r="J339" i="10"/>
  <c r="H339" i="10"/>
  <c r="F339" i="10"/>
  <c r="E339" i="10"/>
  <c r="D339" i="10"/>
  <c r="G339" i="10" s="1"/>
  <c r="S338" i="10"/>
  <c r="T338" i="10" s="1"/>
  <c r="R338" i="10"/>
  <c r="Q338" i="10"/>
  <c r="P338" i="10"/>
  <c r="O338" i="10"/>
  <c r="L338" i="10"/>
  <c r="J338" i="10"/>
  <c r="K338" i="10" s="1"/>
  <c r="I338" i="10"/>
  <c r="H338" i="10"/>
  <c r="F338" i="10"/>
  <c r="G338" i="10" s="1"/>
  <c r="E338" i="10"/>
  <c r="D338" i="10"/>
  <c r="T337" i="10"/>
  <c r="S337" i="10"/>
  <c r="R337" i="10"/>
  <c r="Q337" i="10"/>
  <c r="P337" i="10"/>
  <c r="U337" i="10" s="1"/>
  <c r="L337" i="10"/>
  <c r="J337" i="10"/>
  <c r="H337" i="10"/>
  <c r="F337" i="10"/>
  <c r="E337" i="10"/>
  <c r="M337" i="10" s="1"/>
  <c r="D337" i="10"/>
  <c r="U336" i="10"/>
  <c r="T336" i="10"/>
  <c r="O336" i="10"/>
  <c r="M336" i="10"/>
  <c r="K336" i="10"/>
  <c r="I336" i="10"/>
  <c r="G336" i="10"/>
  <c r="U335" i="10"/>
  <c r="T335" i="10"/>
  <c r="O335" i="10"/>
  <c r="M335" i="10"/>
  <c r="K335" i="10"/>
  <c r="I335" i="10"/>
  <c r="G335" i="10"/>
  <c r="U334" i="10"/>
  <c r="T334" i="10"/>
  <c r="O334" i="10"/>
  <c r="M334" i="10"/>
  <c r="K334" i="10"/>
  <c r="I334" i="10"/>
  <c r="G334" i="10"/>
  <c r="U333" i="10"/>
  <c r="T333" i="10"/>
  <c r="O333" i="10"/>
  <c r="M333" i="10"/>
  <c r="K333" i="10"/>
  <c r="I333" i="10"/>
  <c r="G333" i="10"/>
  <c r="S332" i="10"/>
  <c r="R332" i="10"/>
  <c r="Q332" i="10"/>
  <c r="T332" i="10" s="1"/>
  <c r="P332" i="10"/>
  <c r="U332" i="10" s="1"/>
  <c r="L332" i="10"/>
  <c r="J332" i="10"/>
  <c r="H332" i="10"/>
  <c r="G332" i="10"/>
  <c r="F332" i="10"/>
  <c r="E332" i="10"/>
  <c r="M332" i="10" s="1"/>
  <c r="D332" i="10"/>
  <c r="O332" i="10" s="1"/>
  <c r="U331" i="10"/>
  <c r="T331" i="10"/>
  <c r="O331" i="10"/>
  <c r="M331" i="10"/>
  <c r="K331" i="10"/>
  <c r="I331" i="10"/>
  <c r="G331" i="10"/>
  <c r="U330" i="10"/>
  <c r="T330" i="10"/>
  <c r="O330" i="10"/>
  <c r="M330" i="10"/>
  <c r="K330" i="10"/>
  <c r="I330" i="10"/>
  <c r="G330" i="10"/>
  <c r="U329" i="10"/>
  <c r="T329" i="10"/>
  <c r="O329" i="10"/>
  <c r="M329" i="10"/>
  <c r="K329" i="10"/>
  <c r="I329" i="10"/>
  <c r="G329" i="10"/>
  <c r="U328" i="10"/>
  <c r="T328" i="10"/>
  <c r="O328" i="10"/>
  <c r="M328" i="10"/>
  <c r="K328" i="10"/>
  <c r="I328" i="10"/>
  <c r="G328" i="10"/>
  <c r="U327" i="10"/>
  <c r="T327" i="10"/>
  <c r="O327" i="10"/>
  <c r="M327" i="10"/>
  <c r="K327" i="10"/>
  <c r="I327" i="10"/>
  <c r="G327" i="10"/>
  <c r="U326" i="10"/>
  <c r="T326" i="10"/>
  <c r="O326" i="10"/>
  <c r="M326" i="10"/>
  <c r="K326" i="10"/>
  <c r="I326" i="10"/>
  <c r="G326" i="10"/>
  <c r="U325" i="10"/>
  <c r="T325" i="10"/>
  <c r="O325" i="10"/>
  <c r="M325" i="10"/>
  <c r="K325" i="10"/>
  <c r="I325" i="10"/>
  <c r="G325" i="10"/>
  <c r="U324" i="10"/>
  <c r="T324" i="10"/>
  <c r="O324" i="10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I323" i="10" s="1"/>
  <c r="F323" i="10"/>
  <c r="E323" i="10"/>
  <c r="D323" i="10"/>
  <c r="U322" i="10"/>
  <c r="T322" i="10"/>
  <c r="O322" i="10"/>
  <c r="M322" i="10"/>
  <c r="K322" i="10"/>
  <c r="I322" i="10"/>
  <c r="G322" i="10"/>
  <c r="U321" i="10"/>
  <c r="T321" i="10"/>
  <c r="O321" i="10"/>
  <c r="M321" i="10"/>
  <c r="K321" i="10"/>
  <c r="I321" i="10"/>
  <c r="G321" i="10"/>
  <c r="U320" i="10"/>
  <c r="T320" i="10"/>
  <c r="O320" i="10"/>
  <c r="M320" i="10"/>
  <c r="K320" i="10"/>
  <c r="I320" i="10"/>
  <c r="G320" i="10"/>
  <c r="U319" i="10"/>
  <c r="T319" i="10"/>
  <c r="O319" i="10"/>
  <c r="M319" i="10"/>
  <c r="K319" i="10"/>
  <c r="I319" i="10"/>
  <c r="G319" i="10"/>
  <c r="U318" i="10"/>
  <c r="T318" i="10"/>
  <c r="O318" i="10"/>
  <c r="M318" i="10"/>
  <c r="K318" i="10"/>
  <c r="I318" i="10"/>
  <c r="G318" i="10"/>
  <c r="S317" i="10"/>
  <c r="R317" i="10"/>
  <c r="Q317" i="10"/>
  <c r="P317" i="10"/>
  <c r="L317" i="10"/>
  <c r="J317" i="10"/>
  <c r="H317" i="10"/>
  <c r="F317" i="10"/>
  <c r="U317" i="10" s="1"/>
  <c r="E317" i="10"/>
  <c r="D317" i="10"/>
  <c r="I317" i="10" s="1"/>
  <c r="U316" i="10"/>
  <c r="T316" i="10"/>
  <c r="O316" i="10"/>
  <c r="M316" i="10"/>
  <c r="K316" i="10"/>
  <c r="I316" i="10"/>
  <c r="G316" i="10"/>
  <c r="U315" i="10"/>
  <c r="T315" i="10"/>
  <c r="O315" i="10"/>
  <c r="M315" i="10"/>
  <c r="K315" i="10"/>
  <c r="I315" i="10"/>
  <c r="G315" i="10"/>
  <c r="U314" i="10"/>
  <c r="T314" i="10"/>
  <c r="O314" i="10"/>
  <c r="M314" i="10"/>
  <c r="K314" i="10"/>
  <c r="I314" i="10"/>
  <c r="G314" i="10"/>
  <c r="U313" i="10"/>
  <c r="T313" i="10"/>
  <c r="O313" i="10"/>
  <c r="M313" i="10"/>
  <c r="K313" i="10"/>
  <c r="I313" i="10"/>
  <c r="G313" i="10"/>
  <c r="U312" i="10"/>
  <c r="T312" i="10"/>
  <c r="O312" i="10"/>
  <c r="M312" i="10"/>
  <c r="K312" i="10"/>
  <c r="I312" i="10"/>
  <c r="G312" i="10"/>
  <c r="U311" i="10"/>
  <c r="T311" i="10"/>
  <c r="O311" i="10"/>
  <c r="M311" i="10"/>
  <c r="K311" i="10"/>
  <c r="I311" i="10"/>
  <c r="G311" i="10"/>
  <c r="S310" i="10"/>
  <c r="R310" i="10"/>
  <c r="Q310" i="10"/>
  <c r="T310" i="10" s="1"/>
  <c r="P310" i="10"/>
  <c r="U310" i="10" s="1"/>
  <c r="O310" i="10"/>
  <c r="L310" i="10"/>
  <c r="J310" i="10"/>
  <c r="H310" i="10"/>
  <c r="F310" i="10"/>
  <c r="E310" i="10"/>
  <c r="M310" i="10" s="1"/>
  <c r="D310" i="10"/>
  <c r="U309" i="10"/>
  <c r="T309" i="10"/>
  <c r="O309" i="10"/>
  <c r="M309" i="10"/>
  <c r="K309" i="10"/>
  <c r="I309" i="10"/>
  <c r="G309" i="10"/>
  <c r="U308" i="10"/>
  <c r="T308" i="10"/>
  <c r="O308" i="10"/>
  <c r="M308" i="10"/>
  <c r="K308" i="10"/>
  <c r="I308" i="10"/>
  <c r="G308" i="10"/>
  <c r="U307" i="10"/>
  <c r="T307" i="10"/>
  <c r="O307" i="10"/>
  <c r="M307" i="10"/>
  <c r="K307" i="10"/>
  <c r="I307" i="10"/>
  <c r="G307" i="10"/>
  <c r="U306" i="10"/>
  <c r="T306" i="10"/>
  <c r="O306" i="10"/>
  <c r="M306" i="10"/>
  <c r="K306" i="10"/>
  <c r="I306" i="10"/>
  <c r="G306" i="10"/>
  <c r="U305" i="10"/>
  <c r="T305" i="10"/>
  <c r="O305" i="10"/>
  <c r="M305" i="10"/>
  <c r="K305" i="10"/>
  <c r="I305" i="10"/>
  <c r="G305" i="10"/>
  <c r="U304" i="10"/>
  <c r="T304" i="10"/>
  <c r="O304" i="10"/>
  <c r="M304" i="10"/>
  <c r="K304" i="10"/>
  <c r="I304" i="10"/>
  <c r="G304" i="10"/>
  <c r="T303" i="10"/>
  <c r="S303" i="10"/>
  <c r="R303" i="10"/>
  <c r="Q303" i="10"/>
  <c r="P303" i="10"/>
  <c r="L303" i="10"/>
  <c r="K303" i="10"/>
  <c r="J303" i="10"/>
  <c r="H303" i="10"/>
  <c r="F303" i="10"/>
  <c r="E303" i="10"/>
  <c r="D303" i="10"/>
  <c r="G303" i="10" s="1"/>
  <c r="U302" i="10"/>
  <c r="T302" i="10"/>
  <c r="O302" i="10"/>
  <c r="M302" i="10"/>
  <c r="K302" i="10"/>
  <c r="I302" i="10"/>
  <c r="G302" i="10"/>
  <c r="T299" i="10"/>
  <c r="S299" i="10"/>
  <c r="R299" i="10"/>
  <c r="Q299" i="10"/>
  <c r="P299" i="10"/>
  <c r="L299" i="10"/>
  <c r="J299" i="10"/>
  <c r="H299" i="10"/>
  <c r="F299" i="10"/>
  <c r="E299" i="10"/>
  <c r="M299" i="10" s="1"/>
  <c r="D299" i="10"/>
  <c r="U298" i="10"/>
  <c r="S298" i="10"/>
  <c r="R298" i="10"/>
  <c r="Q298" i="10"/>
  <c r="T298" i="10" s="1"/>
  <c r="P298" i="10"/>
  <c r="L298" i="10"/>
  <c r="J298" i="10"/>
  <c r="K298" i="10" s="1"/>
  <c r="H298" i="10"/>
  <c r="F298" i="10"/>
  <c r="E298" i="10"/>
  <c r="D298" i="10"/>
  <c r="U297" i="10"/>
  <c r="T297" i="10"/>
  <c r="O297" i="10"/>
  <c r="M297" i="10"/>
  <c r="K297" i="10"/>
  <c r="I297" i="10"/>
  <c r="G297" i="10"/>
  <c r="U296" i="10"/>
  <c r="T296" i="10"/>
  <c r="O296" i="10"/>
  <c r="M296" i="10"/>
  <c r="K296" i="10"/>
  <c r="I296" i="10"/>
  <c r="G296" i="10"/>
  <c r="U295" i="10"/>
  <c r="T295" i="10"/>
  <c r="O295" i="10"/>
  <c r="M295" i="10"/>
  <c r="K295" i="10"/>
  <c r="I295" i="10"/>
  <c r="G295" i="10"/>
  <c r="U294" i="10"/>
  <c r="T294" i="10"/>
  <c r="O294" i="10"/>
  <c r="M294" i="10"/>
  <c r="K294" i="10"/>
  <c r="I294" i="10"/>
  <c r="G294" i="10"/>
  <c r="U293" i="10"/>
  <c r="T293" i="10"/>
  <c r="O293" i="10"/>
  <c r="M293" i="10"/>
  <c r="K293" i="10"/>
  <c r="I293" i="10"/>
  <c r="G293" i="10"/>
  <c r="S292" i="10"/>
  <c r="R292" i="10"/>
  <c r="Q292" i="10"/>
  <c r="P292" i="10"/>
  <c r="L292" i="10"/>
  <c r="J292" i="10"/>
  <c r="H292" i="10"/>
  <c r="I292" i="10" s="1"/>
  <c r="F292" i="10"/>
  <c r="G292" i="10" s="1"/>
  <c r="E292" i="10"/>
  <c r="D292" i="10"/>
  <c r="O292" i="10" s="1"/>
  <c r="U291" i="10"/>
  <c r="T291" i="10"/>
  <c r="O291" i="10"/>
  <c r="M291" i="10"/>
  <c r="K291" i="10"/>
  <c r="I291" i="10"/>
  <c r="G291" i="10"/>
  <c r="U290" i="10"/>
  <c r="T290" i="10"/>
  <c r="O290" i="10"/>
  <c r="M290" i="10"/>
  <c r="K290" i="10"/>
  <c r="I290" i="10"/>
  <c r="G290" i="10"/>
  <c r="U289" i="10"/>
  <c r="T289" i="10"/>
  <c r="O289" i="10"/>
  <c r="M289" i="10"/>
  <c r="K289" i="10"/>
  <c r="I289" i="10"/>
  <c r="G289" i="10"/>
  <c r="U288" i="10"/>
  <c r="T288" i="10"/>
  <c r="O288" i="10"/>
  <c r="M288" i="10"/>
  <c r="K288" i="10"/>
  <c r="I288" i="10"/>
  <c r="G288" i="10"/>
  <c r="U287" i="10"/>
  <c r="T287" i="10"/>
  <c r="O287" i="10"/>
  <c r="M287" i="10"/>
  <c r="K287" i="10"/>
  <c r="I287" i="10"/>
  <c r="G287" i="10"/>
  <c r="U286" i="10"/>
  <c r="T286" i="10"/>
  <c r="O286" i="10"/>
  <c r="M286" i="10"/>
  <c r="K286" i="10"/>
  <c r="I286" i="10"/>
  <c r="G286" i="10"/>
  <c r="T285" i="10"/>
  <c r="S285" i="10"/>
  <c r="R285" i="10"/>
  <c r="Q285" i="10"/>
  <c r="P285" i="10"/>
  <c r="L285" i="10"/>
  <c r="J285" i="10"/>
  <c r="H285" i="10"/>
  <c r="F285" i="10"/>
  <c r="U285" i="10" s="1"/>
  <c r="E285" i="10"/>
  <c r="M285" i="10" s="1"/>
  <c r="D285" i="10"/>
  <c r="O285" i="10" s="1"/>
  <c r="U284" i="10"/>
  <c r="T284" i="10"/>
  <c r="O284" i="10"/>
  <c r="M284" i="10"/>
  <c r="K284" i="10"/>
  <c r="I284" i="10"/>
  <c r="G284" i="10"/>
  <c r="U283" i="10"/>
  <c r="T283" i="10"/>
  <c r="O283" i="10"/>
  <c r="M283" i="10"/>
  <c r="K283" i="10"/>
  <c r="I283" i="10"/>
  <c r="G283" i="10"/>
  <c r="U282" i="10"/>
  <c r="T282" i="10"/>
  <c r="O282" i="10"/>
  <c r="M282" i="10"/>
  <c r="K282" i="10"/>
  <c r="I282" i="10"/>
  <c r="G282" i="10"/>
  <c r="U281" i="10"/>
  <c r="T281" i="10"/>
  <c r="O281" i="10"/>
  <c r="M281" i="10"/>
  <c r="K281" i="10"/>
  <c r="I281" i="10"/>
  <c r="G281" i="10"/>
  <c r="U280" i="10"/>
  <c r="T280" i="10"/>
  <c r="O280" i="10"/>
  <c r="M280" i="10"/>
  <c r="K280" i="10"/>
  <c r="I280" i="10"/>
  <c r="G280" i="10"/>
  <c r="U279" i="10"/>
  <c r="T279" i="10"/>
  <c r="O279" i="10"/>
  <c r="M279" i="10"/>
  <c r="K279" i="10"/>
  <c r="I279" i="10"/>
  <c r="G279" i="10"/>
  <c r="U278" i="10"/>
  <c r="T278" i="10"/>
  <c r="O278" i="10"/>
  <c r="M278" i="10"/>
  <c r="K278" i="10"/>
  <c r="I278" i="10"/>
  <c r="G278" i="10"/>
  <c r="U277" i="10"/>
  <c r="T277" i="10"/>
  <c r="O277" i="10"/>
  <c r="M277" i="10"/>
  <c r="K277" i="10"/>
  <c r="I277" i="10"/>
  <c r="G277" i="10"/>
  <c r="U276" i="10"/>
  <c r="T276" i="10"/>
  <c r="O276" i="10"/>
  <c r="M276" i="10"/>
  <c r="K276" i="10"/>
  <c r="I276" i="10"/>
  <c r="G276" i="10"/>
  <c r="T275" i="10"/>
  <c r="S275" i="10"/>
  <c r="R275" i="10"/>
  <c r="Q275" i="10"/>
  <c r="P275" i="10"/>
  <c r="L275" i="10"/>
  <c r="K275" i="10"/>
  <c r="J275" i="10"/>
  <c r="H275" i="10"/>
  <c r="F275" i="10"/>
  <c r="E275" i="10"/>
  <c r="D275" i="10"/>
  <c r="G275" i="10" s="1"/>
  <c r="U274" i="10"/>
  <c r="T274" i="10"/>
  <c r="O274" i="10"/>
  <c r="M274" i="10"/>
  <c r="K274" i="10"/>
  <c r="I274" i="10"/>
  <c r="G274" i="10"/>
  <c r="U273" i="10"/>
  <c r="T273" i="10"/>
  <c r="O273" i="10"/>
  <c r="M273" i="10"/>
  <c r="K273" i="10"/>
  <c r="I273" i="10"/>
  <c r="G273" i="10"/>
  <c r="U272" i="10"/>
  <c r="T272" i="10"/>
  <c r="O272" i="10"/>
  <c r="M272" i="10"/>
  <c r="K272" i="10"/>
  <c r="I272" i="10"/>
  <c r="G272" i="10"/>
  <c r="U271" i="10"/>
  <c r="T271" i="10"/>
  <c r="O271" i="10"/>
  <c r="M271" i="10"/>
  <c r="K271" i="10"/>
  <c r="I271" i="10"/>
  <c r="G271" i="10"/>
  <c r="U270" i="10"/>
  <c r="T270" i="10"/>
  <c r="O270" i="10"/>
  <c r="M270" i="10"/>
  <c r="K270" i="10"/>
  <c r="I270" i="10"/>
  <c r="G270" i="10"/>
  <c r="U269" i="10"/>
  <c r="T269" i="10"/>
  <c r="O269" i="10"/>
  <c r="M269" i="10"/>
  <c r="K269" i="10"/>
  <c r="I269" i="10"/>
  <c r="G269" i="10"/>
  <c r="U268" i="10"/>
  <c r="T268" i="10"/>
  <c r="O268" i="10"/>
  <c r="M268" i="10"/>
  <c r="K268" i="10"/>
  <c r="I268" i="10"/>
  <c r="G268" i="10"/>
  <c r="U267" i="10"/>
  <c r="T267" i="10"/>
  <c r="S267" i="10"/>
  <c r="R267" i="10"/>
  <c r="Q267" i="10"/>
  <c r="P267" i="10"/>
  <c r="L267" i="10"/>
  <c r="J267" i="10"/>
  <c r="H267" i="10"/>
  <c r="F267" i="10"/>
  <c r="E267" i="10"/>
  <c r="K267" i="10" s="1"/>
  <c r="D267" i="10"/>
  <c r="U266" i="10"/>
  <c r="T266" i="10"/>
  <c r="O266" i="10"/>
  <c r="M266" i="10"/>
  <c r="K266" i="10"/>
  <c r="I266" i="10"/>
  <c r="G266" i="10"/>
  <c r="U265" i="10"/>
  <c r="T265" i="10"/>
  <c r="O265" i="10"/>
  <c r="M265" i="10"/>
  <c r="K265" i="10"/>
  <c r="I265" i="10"/>
  <c r="G265" i="10"/>
  <c r="U264" i="10"/>
  <c r="T264" i="10"/>
  <c r="O264" i="10"/>
  <c r="M264" i="10"/>
  <c r="K264" i="10"/>
  <c r="I264" i="10"/>
  <c r="G264" i="10"/>
  <c r="U263" i="10"/>
  <c r="T263" i="10"/>
  <c r="O263" i="10"/>
  <c r="M263" i="10"/>
  <c r="K263" i="10"/>
  <c r="I263" i="10"/>
  <c r="G263" i="10"/>
  <c r="S260" i="10"/>
  <c r="R260" i="10"/>
  <c r="Q260" i="10"/>
  <c r="P260" i="10"/>
  <c r="L260" i="10"/>
  <c r="J260" i="10"/>
  <c r="H260" i="10"/>
  <c r="I260" i="10" s="1"/>
  <c r="G260" i="10"/>
  <c r="F260" i="10"/>
  <c r="E260" i="10"/>
  <c r="M260" i="10" s="1"/>
  <c r="D260" i="10"/>
  <c r="O260" i="10" s="1"/>
  <c r="S259" i="10"/>
  <c r="R259" i="10"/>
  <c r="Q259" i="10"/>
  <c r="T259" i="10" s="1"/>
  <c r="P259" i="10"/>
  <c r="L259" i="10"/>
  <c r="J259" i="10"/>
  <c r="H259" i="10"/>
  <c r="F259" i="10"/>
  <c r="E259" i="10"/>
  <c r="M259" i="10" s="1"/>
  <c r="D259" i="10"/>
  <c r="G259" i="10" s="1"/>
  <c r="U258" i="10"/>
  <c r="T258" i="10"/>
  <c r="O258" i="10"/>
  <c r="M258" i="10"/>
  <c r="K258" i="10"/>
  <c r="I258" i="10"/>
  <c r="G258" i="10"/>
  <c r="U257" i="10"/>
  <c r="T257" i="10"/>
  <c r="O257" i="10"/>
  <c r="M257" i="10"/>
  <c r="K257" i="10"/>
  <c r="I257" i="10"/>
  <c r="G257" i="10"/>
  <c r="U256" i="10"/>
  <c r="T256" i="10"/>
  <c r="O256" i="10"/>
  <c r="M256" i="10"/>
  <c r="K256" i="10"/>
  <c r="I256" i="10"/>
  <c r="G256" i="10"/>
  <c r="U255" i="10"/>
  <c r="T255" i="10"/>
  <c r="O255" i="10"/>
  <c r="M255" i="10"/>
  <c r="K255" i="10"/>
  <c r="I255" i="10"/>
  <c r="G255" i="10"/>
  <c r="S254" i="10"/>
  <c r="R254" i="10"/>
  <c r="Q254" i="10"/>
  <c r="T254" i="10" s="1"/>
  <c r="P254" i="10"/>
  <c r="L254" i="10"/>
  <c r="J254" i="10"/>
  <c r="H254" i="10"/>
  <c r="F254" i="10"/>
  <c r="E254" i="10"/>
  <c r="M254" i="10" s="1"/>
  <c r="D254" i="10"/>
  <c r="O254" i="10" s="1"/>
  <c r="U253" i="10"/>
  <c r="T253" i="10"/>
  <c r="O253" i="10"/>
  <c r="M253" i="10"/>
  <c r="K253" i="10"/>
  <c r="I253" i="10"/>
  <c r="G253" i="10"/>
  <c r="U252" i="10"/>
  <c r="T252" i="10"/>
  <c r="O252" i="10"/>
  <c r="M252" i="10"/>
  <c r="K252" i="10"/>
  <c r="I252" i="10"/>
  <c r="G252" i="10"/>
  <c r="U251" i="10"/>
  <c r="T251" i="10"/>
  <c r="O251" i="10"/>
  <c r="M251" i="10"/>
  <c r="K251" i="10"/>
  <c r="I251" i="10"/>
  <c r="G251" i="10"/>
  <c r="U250" i="10"/>
  <c r="T250" i="10"/>
  <c r="O250" i="10"/>
  <c r="M250" i="10"/>
  <c r="K250" i="10"/>
  <c r="I250" i="10"/>
  <c r="G250" i="10"/>
  <c r="U249" i="10"/>
  <c r="T249" i="10"/>
  <c r="O249" i="10"/>
  <c r="M249" i="10"/>
  <c r="K249" i="10"/>
  <c r="I249" i="10"/>
  <c r="G249" i="10"/>
  <c r="U248" i="10"/>
  <c r="T248" i="10"/>
  <c r="O248" i="10"/>
  <c r="M248" i="10"/>
  <c r="K248" i="10"/>
  <c r="I248" i="10"/>
  <c r="G248" i="10"/>
  <c r="S247" i="10"/>
  <c r="R247" i="10"/>
  <c r="Q247" i="10"/>
  <c r="T247" i="10" s="1"/>
  <c r="P247" i="10"/>
  <c r="O247" i="10"/>
  <c r="L247" i="10"/>
  <c r="J247" i="10"/>
  <c r="H247" i="10"/>
  <c r="F247" i="10"/>
  <c r="E247" i="10"/>
  <c r="M247" i="10" s="1"/>
  <c r="D247" i="10"/>
  <c r="G247" i="10" s="1"/>
  <c r="U246" i="10"/>
  <c r="T246" i="10"/>
  <c r="O246" i="10"/>
  <c r="M246" i="10"/>
  <c r="K246" i="10"/>
  <c r="I246" i="10"/>
  <c r="G246" i="10"/>
  <c r="U245" i="10"/>
  <c r="T245" i="10"/>
  <c r="O245" i="10"/>
  <c r="M245" i="10"/>
  <c r="K245" i="10"/>
  <c r="I245" i="10"/>
  <c r="G245" i="10"/>
  <c r="U244" i="10"/>
  <c r="T244" i="10"/>
  <c r="O244" i="10"/>
  <c r="M244" i="10"/>
  <c r="K244" i="10"/>
  <c r="I244" i="10"/>
  <c r="G244" i="10"/>
  <c r="U243" i="10"/>
  <c r="T243" i="10"/>
  <c r="O243" i="10"/>
  <c r="M243" i="10"/>
  <c r="K243" i="10"/>
  <c r="I243" i="10"/>
  <c r="G243" i="10"/>
  <c r="U242" i="10"/>
  <c r="T242" i="10"/>
  <c r="O242" i="10"/>
  <c r="M242" i="10"/>
  <c r="K242" i="10"/>
  <c r="I242" i="10"/>
  <c r="G242" i="10"/>
  <c r="U241" i="10"/>
  <c r="T241" i="10"/>
  <c r="O241" i="10"/>
  <c r="M241" i="10"/>
  <c r="K241" i="10"/>
  <c r="I241" i="10"/>
  <c r="G241" i="10"/>
  <c r="T240" i="10"/>
  <c r="S240" i="10"/>
  <c r="R240" i="10"/>
  <c r="Q240" i="10"/>
  <c r="P240" i="10"/>
  <c r="O240" i="10"/>
  <c r="L240" i="10"/>
  <c r="J240" i="10"/>
  <c r="H240" i="10"/>
  <c r="F240" i="10"/>
  <c r="E240" i="10"/>
  <c r="D240" i="10"/>
  <c r="U239" i="10"/>
  <c r="T239" i="10"/>
  <c r="O239" i="10"/>
  <c r="M239" i="10"/>
  <c r="K239" i="10"/>
  <c r="I239" i="10"/>
  <c r="G239" i="10"/>
  <c r="U238" i="10"/>
  <c r="T238" i="10"/>
  <c r="O238" i="10"/>
  <c r="M238" i="10"/>
  <c r="K238" i="10"/>
  <c r="I238" i="10"/>
  <c r="G238" i="10"/>
  <c r="U237" i="10"/>
  <c r="T237" i="10"/>
  <c r="O237" i="10"/>
  <c r="M237" i="10"/>
  <c r="K237" i="10"/>
  <c r="I237" i="10"/>
  <c r="G237" i="10"/>
  <c r="U236" i="10"/>
  <c r="T236" i="10"/>
  <c r="O236" i="10"/>
  <c r="M236" i="10"/>
  <c r="K236" i="10"/>
  <c r="I236" i="10"/>
  <c r="G236" i="10"/>
  <c r="U235" i="10"/>
  <c r="T235" i="10"/>
  <c r="O235" i="10"/>
  <c r="M235" i="10"/>
  <c r="K235" i="10"/>
  <c r="I235" i="10"/>
  <c r="G235" i="10"/>
  <c r="U234" i="10"/>
  <c r="T234" i="10"/>
  <c r="O234" i="10"/>
  <c r="M234" i="10"/>
  <c r="K234" i="10"/>
  <c r="I234" i="10"/>
  <c r="G234" i="10"/>
  <c r="S231" i="10"/>
  <c r="R231" i="10"/>
  <c r="Q231" i="10"/>
  <c r="P231" i="10"/>
  <c r="L231" i="10"/>
  <c r="J231" i="10"/>
  <c r="H231" i="10"/>
  <c r="I231" i="10" s="1"/>
  <c r="G231" i="10"/>
  <c r="F231" i="10"/>
  <c r="E231" i="10"/>
  <c r="M231" i="10" s="1"/>
  <c r="D231" i="10"/>
  <c r="O231" i="10" s="1"/>
  <c r="S230" i="10"/>
  <c r="R230" i="10"/>
  <c r="Q230" i="10"/>
  <c r="T230" i="10" s="1"/>
  <c r="P230" i="10"/>
  <c r="U230" i="10" s="1"/>
  <c r="L230" i="10"/>
  <c r="J230" i="10"/>
  <c r="H230" i="10"/>
  <c r="F230" i="10"/>
  <c r="E230" i="10"/>
  <c r="D230" i="10"/>
  <c r="O230" i="10" s="1"/>
  <c r="U229" i="10"/>
  <c r="T229" i="10"/>
  <c r="O229" i="10"/>
  <c r="M229" i="10"/>
  <c r="K229" i="10"/>
  <c r="I229" i="10"/>
  <c r="G229" i="10"/>
  <c r="U228" i="10"/>
  <c r="T228" i="10"/>
  <c r="O228" i="10"/>
  <c r="M228" i="10"/>
  <c r="K228" i="10"/>
  <c r="I228" i="10"/>
  <c r="G228" i="10"/>
  <c r="U227" i="10"/>
  <c r="T227" i="10"/>
  <c r="O227" i="10"/>
  <c r="M227" i="10"/>
  <c r="K227" i="10"/>
  <c r="I227" i="10"/>
  <c r="G227" i="10"/>
  <c r="U226" i="10"/>
  <c r="T226" i="10"/>
  <c r="O226" i="10"/>
  <c r="M226" i="10"/>
  <c r="K226" i="10"/>
  <c r="I226" i="10"/>
  <c r="G226" i="10"/>
  <c r="U225" i="10"/>
  <c r="T225" i="10"/>
  <c r="O225" i="10"/>
  <c r="M225" i="10"/>
  <c r="K225" i="10"/>
  <c r="I225" i="10"/>
  <c r="G225" i="10"/>
  <c r="S224" i="10"/>
  <c r="R224" i="10"/>
  <c r="Q224" i="10"/>
  <c r="T224" i="10" s="1"/>
  <c r="P224" i="10"/>
  <c r="L224" i="10"/>
  <c r="J224" i="10"/>
  <c r="H224" i="10"/>
  <c r="F224" i="10"/>
  <c r="E224" i="10"/>
  <c r="K224" i="10" s="1"/>
  <c r="D224" i="10"/>
  <c r="I224" i="10" s="1"/>
  <c r="U223" i="10"/>
  <c r="T223" i="10"/>
  <c r="O223" i="10"/>
  <c r="M223" i="10"/>
  <c r="K223" i="10"/>
  <c r="I223" i="10"/>
  <c r="G223" i="10"/>
  <c r="U222" i="10"/>
  <c r="T222" i="10"/>
  <c r="O222" i="10"/>
  <c r="M222" i="10"/>
  <c r="K222" i="10"/>
  <c r="I222" i="10"/>
  <c r="G222" i="10"/>
  <c r="U221" i="10"/>
  <c r="T221" i="10"/>
  <c r="O221" i="10"/>
  <c r="M221" i="10"/>
  <c r="K221" i="10"/>
  <c r="I221" i="10"/>
  <c r="G221" i="10"/>
  <c r="U220" i="10"/>
  <c r="T220" i="10"/>
  <c r="O220" i="10"/>
  <c r="M220" i="10"/>
  <c r="K220" i="10"/>
  <c r="I220" i="10"/>
  <c r="G220" i="10"/>
  <c r="U219" i="10"/>
  <c r="T219" i="10"/>
  <c r="O219" i="10"/>
  <c r="M219" i="10"/>
  <c r="K219" i="10"/>
  <c r="I219" i="10"/>
  <c r="G219" i="10"/>
  <c r="U218" i="10"/>
  <c r="T218" i="10"/>
  <c r="O218" i="10"/>
  <c r="M218" i="10"/>
  <c r="K218" i="10"/>
  <c r="I218" i="10"/>
  <c r="G218" i="10"/>
  <c r="U217" i="10"/>
  <c r="T217" i="10"/>
  <c r="O217" i="10"/>
  <c r="M217" i="10"/>
  <c r="K217" i="10"/>
  <c r="I217" i="10"/>
  <c r="G217" i="10"/>
  <c r="S216" i="10"/>
  <c r="R216" i="10"/>
  <c r="Q216" i="10"/>
  <c r="P216" i="10"/>
  <c r="O216" i="10"/>
  <c r="L216" i="10"/>
  <c r="J216" i="10"/>
  <c r="H216" i="10"/>
  <c r="I216" i="10" s="1"/>
  <c r="F216" i="10"/>
  <c r="G216" i="10" s="1"/>
  <c r="E216" i="10"/>
  <c r="D216" i="10"/>
  <c r="U215" i="10"/>
  <c r="T215" i="10"/>
  <c r="O215" i="10"/>
  <c r="M215" i="10"/>
  <c r="K215" i="10"/>
  <c r="I215" i="10"/>
  <c r="G215" i="10"/>
  <c r="U214" i="10"/>
  <c r="T214" i="10"/>
  <c r="O214" i="10"/>
  <c r="M214" i="10"/>
  <c r="K214" i="10"/>
  <c r="I214" i="10"/>
  <c r="G214" i="10"/>
  <c r="U213" i="10"/>
  <c r="T213" i="10"/>
  <c r="O213" i="10"/>
  <c r="M213" i="10"/>
  <c r="K213" i="10"/>
  <c r="I213" i="10"/>
  <c r="G213" i="10"/>
  <c r="U212" i="10"/>
  <c r="T212" i="10"/>
  <c r="O212" i="10"/>
  <c r="M212" i="10"/>
  <c r="K212" i="10"/>
  <c r="I212" i="10"/>
  <c r="G212" i="10"/>
  <c r="U211" i="10"/>
  <c r="T211" i="10"/>
  <c r="O211" i="10"/>
  <c r="M211" i="10"/>
  <c r="K211" i="10"/>
  <c r="I211" i="10"/>
  <c r="G211" i="10"/>
  <c r="U210" i="10"/>
  <c r="T210" i="10"/>
  <c r="O210" i="10"/>
  <c r="M210" i="10"/>
  <c r="K210" i="10"/>
  <c r="I210" i="10"/>
  <c r="G210" i="10"/>
  <c r="U209" i="10"/>
  <c r="T209" i="10"/>
  <c r="O209" i="10"/>
  <c r="M209" i="10"/>
  <c r="K209" i="10"/>
  <c r="I209" i="10"/>
  <c r="G209" i="10"/>
  <c r="U208" i="10"/>
  <c r="T208" i="10"/>
  <c r="O208" i="10"/>
  <c r="M208" i="10"/>
  <c r="K208" i="10"/>
  <c r="I208" i="10"/>
  <c r="G208" i="10"/>
  <c r="S205" i="10"/>
  <c r="R205" i="10"/>
  <c r="Q205" i="10"/>
  <c r="T205" i="10" s="1"/>
  <c r="P205" i="10"/>
  <c r="U205" i="10" s="1"/>
  <c r="L205" i="10"/>
  <c r="J205" i="10"/>
  <c r="H205" i="10"/>
  <c r="G205" i="10"/>
  <c r="F205" i="10"/>
  <c r="E205" i="10"/>
  <c r="M205" i="10" s="1"/>
  <c r="D205" i="10"/>
  <c r="O205" i="10" s="1"/>
  <c r="S204" i="10"/>
  <c r="R204" i="10"/>
  <c r="Q204" i="10"/>
  <c r="P204" i="10"/>
  <c r="O204" i="10"/>
  <c r="L204" i="10"/>
  <c r="J204" i="10"/>
  <c r="H204" i="10"/>
  <c r="I204" i="10" s="1"/>
  <c r="G204" i="10"/>
  <c r="F204" i="10"/>
  <c r="E204" i="10"/>
  <c r="D204" i="10"/>
  <c r="U203" i="10"/>
  <c r="T203" i="10"/>
  <c r="O203" i="10"/>
  <c r="M203" i="10"/>
  <c r="K203" i="10"/>
  <c r="I203" i="10"/>
  <c r="G203" i="10"/>
  <c r="U202" i="10"/>
  <c r="T202" i="10"/>
  <c r="O202" i="10"/>
  <c r="M202" i="10"/>
  <c r="K202" i="10"/>
  <c r="I202" i="10"/>
  <c r="G202" i="10"/>
  <c r="U201" i="10"/>
  <c r="T201" i="10"/>
  <c r="O201" i="10"/>
  <c r="M201" i="10"/>
  <c r="K201" i="10"/>
  <c r="I201" i="10"/>
  <c r="G201" i="10"/>
  <c r="U200" i="10"/>
  <c r="T200" i="10"/>
  <c r="O200" i="10"/>
  <c r="M200" i="10"/>
  <c r="K200" i="10"/>
  <c r="I200" i="10"/>
  <c r="G200" i="10"/>
  <c r="U199" i="10"/>
  <c r="T199" i="10"/>
  <c r="O199" i="10"/>
  <c r="M199" i="10"/>
  <c r="K199" i="10"/>
  <c r="I199" i="10"/>
  <c r="G199" i="10"/>
  <c r="T198" i="10"/>
  <c r="S198" i="10"/>
  <c r="R198" i="10"/>
  <c r="Q198" i="10"/>
  <c r="P198" i="10"/>
  <c r="O198" i="10"/>
  <c r="L198" i="10"/>
  <c r="K198" i="10"/>
  <c r="J198" i="10"/>
  <c r="H198" i="10"/>
  <c r="F198" i="10"/>
  <c r="U198" i="10" s="1"/>
  <c r="E198" i="10"/>
  <c r="D198" i="10"/>
  <c r="U197" i="10"/>
  <c r="T197" i="10"/>
  <c r="O197" i="10"/>
  <c r="M197" i="10"/>
  <c r="K197" i="10"/>
  <c r="I197" i="10"/>
  <c r="G197" i="10"/>
  <c r="U196" i="10"/>
  <c r="T196" i="10"/>
  <c r="O196" i="10"/>
  <c r="M196" i="10"/>
  <c r="K196" i="10"/>
  <c r="I196" i="10"/>
  <c r="G196" i="10"/>
  <c r="U195" i="10"/>
  <c r="T195" i="10"/>
  <c r="O195" i="10"/>
  <c r="M195" i="10"/>
  <c r="K195" i="10"/>
  <c r="I195" i="10"/>
  <c r="G195" i="10"/>
  <c r="U194" i="10"/>
  <c r="T194" i="10"/>
  <c r="O194" i="10"/>
  <c r="M194" i="10"/>
  <c r="K194" i="10"/>
  <c r="I194" i="10"/>
  <c r="G194" i="10"/>
  <c r="U193" i="10"/>
  <c r="T193" i="10"/>
  <c r="O193" i="10"/>
  <c r="M193" i="10"/>
  <c r="K193" i="10"/>
  <c r="I193" i="10"/>
  <c r="G193" i="10"/>
  <c r="U192" i="10"/>
  <c r="T192" i="10"/>
  <c r="O192" i="10"/>
  <c r="M192" i="10"/>
  <c r="K192" i="10"/>
  <c r="I192" i="10"/>
  <c r="G192" i="10"/>
  <c r="S191" i="10"/>
  <c r="R191" i="10"/>
  <c r="Q191" i="10"/>
  <c r="P191" i="10"/>
  <c r="L191" i="10"/>
  <c r="J191" i="10"/>
  <c r="H191" i="10"/>
  <c r="I191" i="10" s="1"/>
  <c r="G191" i="10"/>
  <c r="F191" i="10"/>
  <c r="E191" i="10"/>
  <c r="M191" i="10" s="1"/>
  <c r="D191" i="10"/>
  <c r="O191" i="10" s="1"/>
  <c r="U190" i="10"/>
  <c r="T190" i="10"/>
  <c r="O190" i="10"/>
  <c r="M190" i="10"/>
  <c r="K190" i="10"/>
  <c r="I190" i="10"/>
  <c r="G190" i="10"/>
  <c r="U189" i="10"/>
  <c r="T189" i="10"/>
  <c r="O189" i="10"/>
  <c r="M189" i="10"/>
  <c r="K189" i="10"/>
  <c r="I189" i="10"/>
  <c r="G189" i="10"/>
  <c r="U188" i="10"/>
  <c r="T188" i="10"/>
  <c r="O188" i="10"/>
  <c r="M188" i="10"/>
  <c r="K188" i="10"/>
  <c r="I188" i="10"/>
  <c r="G188" i="10"/>
  <c r="U187" i="10"/>
  <c r="T187" i="10"/>
  <c r="O187" i="10"/>
  <c r="M187" i="10"/>
  <c r="K187" i="10"/>
  <c r="I187" i="10"/>
  <c r="G187" i="10"/>
  <c r="U186" i="10"/>
  <c r="T186" i="10"/>
  <c r="O186" i="10"/>
  <c r="M186" i="10"/>
  <c r="K186" i="10"/>
  <c r="I186" i="10"/>
  <c r="G186" i="10"/>
  <c r="U185" i="10"/>
  <c r="T185" i="10"/>
  <c r="S185" i="10"/>
  <c r="R185" i="10"/>
  <c r="Q185" i="10"/>
  <c r="P185" i="10"/>
  <c r="M185" i="10"/>
  <c r="L185" i="10"/>
  <c r="J185" i="10"/>
  <c r="H185" i="10"/>
  <c r="F185" i="10"/>
  <c r="E185" i="10"/>
  <c r="D185" i="10"/>
  <c r="U184" i="10"/>
  <c r="T184" i="10"/>
  <c r="O184" i="10"/>
  <c r="M184" i="10"/>
  <c r="K184" i="10"/>
  <c r="I184" i="10"/>
  <c r="G184" i="10"/>
  <c r="U183" i="10"/>
  <c r="T183" i="10"/>
  <c r="O183" i="10"/>
  <c r="M183" i="10"/>
  <c r="K183" i="10"/>
  <c r="I183" i="10"/>
  <c r="G183" i="10"/>
  <c r="U182" i="10"/>
  <c r="T182" i="10"/>
  <c r="O182" i="10"/>
  <c r="M182" i="10"/>
  <c r="K182" i="10"/>
  <c r="I182" i="10"/>
  <c r="G182" i="10"/>
  <c r="U181" i="10"/>
  <c r="T181" i="10"/>
  <c r="O181" i="10"/>
  <c r="M181" i="10"/>
  <c r="K181" i="10"/>
  <c r="I181" i="10"/>
  <c r="G181" i="10"/>
  <c r="U180" i="10"/>
  <c r="T180" i="10"/>
  <c r="O180" i="10"/>
  <c r="M180" i="10"/>
  <c r="K180" i="10"/>
  <c r="I180" i="10"/>
  <c r="G180" i="10"/>
  <c r="S179" i="10"/>
  <c r="R179" i="10"/>
  <c r="Q179" i="10"/>
  <c r="P179" i="10"/>
  <c r="L179" i="10"/>
  <c r="J179" i="10"/>
  <c r="H179" i="10"/>
  <c r="F179" i="10"/>
  <c r="G179" i="10" s="1"/>
  <c r="E179" i="10"/>
  <c r="M179" i="10" s="1"/>
  <c r="D179" i="10"/>
  <c r="U178" i="10"/>
  <c r="T178" i="10"/>
  <c r="O178" i="10"/>
  <c r="M178" i="10"/>
  <c r="K178" i="10"/>
  <c r="I178" i="10"/>
  <c r="G178" i="10"/>
  <c r="U177" i="10"/>
  <c r="T177" i="10"/>
  <c r="O177" i="10"/>
  <c r="M177" i="10"/>
  <c r="K177" i="10"/>
  <c r="I177" i="10"/>
  <c r="G177" i="10"/>
  <c r="U176" i="10"/>
  <c r="T176" i="10"/>
  <c r="O176" i="10"/>
  <c r="M176" i="10"/>
  <c r="K176" i="10"/>
  <c r="I176" i="10"/>
  <c r="G176" i="10"/>
  <c r="U175" i="10"/>
  <c r="T175" i="10"/>
  <c r="O175" i="10"/>
  <c r="M175" i="10"/>
  <c r="K175" i="10"/>
  <c r="I175" i="10"/>
  <c r="G175" i="10"/>
  <c r="U174" i="10"/>
  <c r="T174" i="10"/>
  <c r="O174" i="10"/>
  <c r="M174" i="10"/>
  <c r="K174" i="10"/>
  <c r="I174" i="10"/>
  <c r="G174" i="10"/>
  <c r="U173" i="10"/>
  <c r="T173" i="10"/>
  <c r="O173" i="10"/>
  <c r="M173" i="10"/>
  <c r="K173" i="10"/>
  <c r="I173" i="10"/>
  <c r="G173" i="10"/>
  <c r="S170" i="10"/>
  <c r="R170" i="10"/>
  <c r="Q170" i="10"/>
  <c r="P170" i="10"/>
  <c r="U170" i="10" s="1"/>
  <c r="L170" i="10"/>
  <c r="J170" i="10"/>
  <c r="H170" i="10"/>
  <c r="F170" i="10"/>
  <c r="E170" i="10"/>
  <c r="M170" i="10" s="1"/>
  <c r="D170" i="10"/>
  <c r="I170" i="10" s="1"/>
  <c r="T169" i="10"/>
  <c r="S169" i="10"/>
  <c r="R169" i="10"/>
  <c r="Q169" i="10"/>
  <c r="P169" i="10"/>
  <c r="U169" i="10" s="1"/>
  <c r="L169" i="10"/>
  <c r="J169" i="10"/>
  <c r="H169" i="10"/>
  <c r="F169" i="10"/>
  <c r="E169" i="10"/>
  <c r="D169" i="10"/>
  <c r="U168" i="10"/>
  <c r="T168" i="10"/>
  <c r="O168" i="10"/>
  <c r="M168" i="10"/>
  <c r="K168" i="10"/>
  <c r="I168" i="10"/>
  <c r="G168" i="10"/>
  <c r="U167" i="10"/>
  <c r="T167" i="10"/>
  <c r="O167" i="10"/>
  <c r="M167" i="10"/>
  <c r="K167" i="10"/>
  <c r="I167" i="10"/>
  <c r="G167" i="10"/>
  <c r="U166" i="10"/>
  <c r="T166" i="10"/>
  <c r="O166" i="10"/>
  <c r="M166" i="10"/>
  <c r="K166" i="10"/>
  <c r="I166" i="10"/>
  <c r="G166" i="10"/>
  <c r="U165" i="10"/>
  <c r="T165" i="10"/>
  <c r="O165" i="10"/>
  <c r="M165" i="10"/>
  <c r="K165" i="10"/>
  <c r="I165" i="10"/>
  <c r="G165" i="10"/>
  <c r="U164" i="10"/>
  <c r="T164" i="10"/>
  <c r="O164" i="10"/>
  <c r="M164" i="10"/>
  <c r="K164" i="10"/>
  <c r="I164" i="10"/>
  <c r="G164" i="10"/>
  <c r="S163" i="10"/>
  <c r="R163" i="10"/>
  <c r="Q163" i="10"/>
  <c r="T163" i="10" s="1"/>
  <c r="P163" i="10"/>
  <c r="L163" i="10"/>
  <c r="J163" i="10"/>
  <c r="H163" i="10"/>
  <c r="I163" i="10" s="1"/>
  <c r="F163" i="10"/>
  <c r="G163" i="10" s="1"/>
  <c r="E163" i="10"/>
  <c r="M163" i="10" s="1"/>
  <c r="D163" i="10"/>
  <c r="O163" i="10" s="1"/>
  <c r="U162" i="10"/>
  <c r="T162" i="10"/>
  <c r="O162" i="10"/>
  <c r="M162" i="10"/>
  <c r="K162" i="10"/>
  <c r="I162" i="10"/>
  <c r="G162" i="10"/>
  <c r="U161" i="10"/>
  <c r="T161" i="10"/>
  <c r="O161" i="10"/>
  <c r="M161" i="10"/>
  <c r="K161" i="10"/>
  <c r="I161" i="10"/>
  <c r="G161" i="10"/>
  <c r="U160" i="10"/>
  <c r="T160" i="10"/>
  <c r="O160" i="10"/>
  <c r="M160" i="10"/>
  <c r="K160" i="10"/>
  <c r="I160" i="10"/>
  <c r="G160" i="10"/>
  <c r="U159" i="10"/>
  <c r="T159" i="10"/>
  <c r="O159" i="10"/>
  <c r="M159" i="10"/>
  <c r="K159" i="10"/>
  <c r="I159" i="10"/>
  <c r="G159" i="10"/>
  <c r="U158" i="10"/>
  <c r="T158" i="10"/>
  <c r="O158" i="10"/>
  <c r="M158" i="10"/>
  <c r="K158" i="10"/>
  <c r="I158" i="10"/>
  <c r="G158" i="10"/>
  <c r="U157" i="10"/>
  <c r="S157" i="10"/>
  <c r="T157" i="10" s="1"/>
  <c r="R157" i="10"/>
  <c r="Q157" i="10"/>
  <c r="P157" i="10"/>
  <c r="L157" i="10"/>
  <c r="J157" i="10"/>
  <c r="H157" i="10"/>
  <c r="F157" i="10"/>
  <c r="E157" i="10"/>
  <c r="D157" i="10"/>
  <c r="U156" i="10"/>
  <c r="T156" i="10"/>
  <c r="O156" i="10"/>
  <c r="M156" i="10"/>
  <c r="K156" i="10"/>
  <c r="I156" i="10"/>
  <c r="G156" i="10"/>
  <c r="U155" i="10"/>
  <c r="T155" i="10"/>
  <c r="O155" i="10"/>
  <c r="M155" i="10"/>
  <c r="K155" i="10"/>
  <c r="I155" i="10"/>
  <c r="G155" i="10"/>
  <c r="U154" i="10"/>
  <c r="T154" i="10"/>
  <c r="O154" i="10"/>
  <c r="M154" i="10"/>
  <c r="K154" i="10"/>
  <c r="I154" i="10"/>
  <c r="G154" i="10"/>
  <c r="U153" i="10"/>
  <c r="T153" i="10"/>
  <c r="O153" i="10"/>
  <c r="M153" i="10"/>
  <c r="K153" i="10"/>
  <c r="I153" i="10"/>
  <c r="G153" i="10"/>
  <c r="U152" i="10"/>
  <c r="T152" i="10"/>
  <c r="O152" i="10"/>
  <c r="M152" i="10"/>
  <c r="K152" i="10"/>
  <c r="I152" i="10"/>
  <c r="G152" i="10"/>
  <c r="U151" i="10"/>
  <c r="T151" i="10"/>
  <c r="O151" i="10"/>
  <c r="M151" i="10"/>
  <c r="K151" i="10"/>
  <c r="I151" i="10"/>
  <c r="G151" i="10"/>
  <c r="S150" i="10"/>
  <c r="R150" i="10"/>
  <c r="Q150" i="10"/>
  <c r="T150" i="10" s="1"/>
  <c r="P150" i="10"/>
  <c r="L150" i="10"/>
  <c r="J150" i="10"/>
  <c r="H150" i="10"/>
  <c r="F150" i="10"/>
  <c r="E150" i="10"/>
  <c r="D150" i="10"/>
  <c r="I150" i="10" s="1"/>
  <c r="U149" i="10"/>
  <c r="T149" i="10"/>
  <c r="O149" i="10"/>
  <c r="M149" i="10"/>
  <c r="K149" i="10"/>
  <c r="I149" i="10"/>
  <c r="G149" i="10"/>
  <c r="U148" i="10"/>
  <c r="T148" i="10"/>
  <c r="O148" i="10"/>
  <c r="M148" i="10"/>
  <c r="K148" i="10"/>
  <c r="I148" i="10"/>
  <c r="G148" i="10"/>
  <c r="U147" i="10"/>
  <c r="T147" i="10"/>
  <c r="O147" i="10"/>
  <c r="M147" i="10"/>
  <c r="K147" i="10"/>
  <c r="I147" i="10"/>
  <c r="G147" i="10"/>
  <c r="U146" i="10"/>
  <c r="T146" i="10"/>
  <c r="O146" i="10"/>
  <c r="M146" i="10"/>
  <c r="K146" i="10"/>
  <c r="I146" i="10"/>
  <c r="G146" i="10"/>
  <c r="U145" i="10"/>
  <c r="T145" i="10"/>
  <c r="O145" i="10"/>
  <c r="M145" i="10"/>
  <c r="K145" i="10"/>
  <c r="I145" i="10"/>
  <c r="G145" i="10"/>
  <c r="S144" i="10"/>
  <c r="R144" i="10"/>
  <c r="Q144" i="10"/>
  <c r="P144" i="10"/>
  <c r="U144" i="10" s="1"/>
  <c r="L144" i="10"/>
  <c r="J144" i="10"/>
  <c r="K144" i="10" s="1"/>
  <c r="H144" i="10"/>
  <c r="F144" i="10"/>
  <c r="E144" i="10"/>
  <c r="D144" i="10"/>
  <c r="I144" i="10" s="1"/>
  <c r="U143" i="10"/>
  <c r="T143" i="10"/>
  <c r="O143" i="10"/>
  <c r="M143" i="10"/>
  <c r="K143" i="10"/>
  <c r="I143" i="10"/>
  <c r="G143" i="10"/>
  <c r="U142" i="10"/>
  <c r="T142" i="10"/>
  <c r="O142" i="10"/>
  <c r="M142" i="10"/>
  <c r="K142" i="10"/>
  <c r="I142" i="10"/>
  <c r="G142" i="10"/>
  <c r="U141" i="10"/>
  <c r="T141" i="10"/>
  <c r="O141" i="10"/>
  <c r="M141" i="10"/>
  <c r="K141" i="10"/>
  <c r="I141" i="10"/>
  <c r="G141" i="10"/>
  <c r="U140" i="10"/>
  <c r="T140" i="10"/>
  <c r="O140" i="10"/>
  <c r="M140" i="10"/>
  <c r="K140" i="10"/>
  <c r="I140" i="10"/>
  <c r="G140" i="10"/>
  <c r="U139" i="10"/>
  <c r="T139" i="10"/>
  <c r="O139" i="10"/>
  <c r="M139" i="10"/>
  <c r="K139" i="10"/>
  <c r="I139" i="10"/>
  <c r="G139" i="10"/>
  <c r="U138" i="10"/>
  <c r="T138" i="10"/>
  <c r="O138" i="10"/>
  <c r="M138" i="10"/>
  <c r="K138" i="10"/>
  <c r="I138" i="10"/>
  <c r="G138" i="10"/>
  <c r="S137" i="10"/>
  <c r="T137" i="10" s="1"/>
  <c r="R137" i="10"/>
  <c r="Q137" i="10"/>
  <c r="P137" i="10"/>
  <c r="L137" i="10"/>
  <c r="J137" i="10"/>
  <c r="H137" i="10"/>
  <c r="F137" i="10"/>
  <c r="G137" i="10" s="1"/>
  <c r="E137" i="10"/>
  <c r="M137" i="10" s="1"/>
  <c r="D137" i="10"/>
  <c r="O137" i="10" s="1"/>
  <c r="U136" i="10"/>
  <c r="T136" i="10"/>
  <c r="O136" i="10"/>
  <c r="M136" i="10"/>
  <c r="K136" i="10"/>
  <c r="I136" i="10"/>
  <c r="G136" i="10"/>
  <c r="U135" i="10"/>
  <c r="T135" i="10"/>
  <c r="O135" i="10"/>
  <c r="M135" i="10"/>
  <c r="K135" i="10"/>
  <c r="I135" i="10"/>
  <c r="G135" i="10"/>
  <c r="U134" i="10"/>
  <c r="T134" i="10"/>
  <c r="O134" i="10"/>
  <c r="M134" i="10"/>
  <c r="K134" i="10"/>
  <c r="I134" i="10"/>
  <c r="G134" i="10"/>
  <c r="U133" i="10"/>
  <c r="T133" i="10"/>
  <c r="O133" i="10"/>
  <c r="M133" i="10"/>
  <c r="K133" i="10"/>
  <c r="I133" i="10"/>
  <c r="G133" i="10"/>
  <c r="S132" i="10"/>
  <c r="T132" i="10" s="1"/>
  <c r="R132" i="10"/>
  <c r="Q132" i="10"/>
  <c r="P132" i="10"/>
  <c r="L132" i="10"/>
  <c r="J132" i="10"/>
  <c r="H132" i="10"/>
  <c r="F132" i="10"/>
  <c r="U132" i="10" s="1"/>
  <c r="E132" i="10"/>
  <c r="M132" i="10" s="1"/>
  <c r="D132" i="10"/>
  <c r="I132" i="10" s="1"/>
  <c r="U131" i="10"/>
  <c r="T131" i="10"/>
  <c r="O131" i="10"/>
  <c r="M131" i="10"/>
  <c r="K131" i="10"/>
  <c r="I131" i="10"/>
  <c r="G131" i="10"/>
  <c r="U130" i="10"/>
  <c r="T130" i="10"/>
  <c r="O130" i="10"/>
  <c r="M130" i="10"/>
  <c r="K130" i="10"/>
  <c r="I130" i="10"/>
  <c r="G130" i="10"/>
  <c r="U129" i="10"/>
  <c r="T129" i="10"/>
  <c r="O129" i="10"/>
  <c r="M129" i="10"/>
  <c r="K129" i="10"/>
  <c r="I129" i="10"/>
  <c r="G129" i="10"/>
  <c r="U128" i="10"/>
  <c r="T128" i="10"/>
  <c r="O128" i="10"/>
  <c r="M128" i="10"/>
  <c r="K128" i="10"/>
  <c r="I128" i="10"/>
  <c r="G128" i="10"/>
  <c r="U127" i="10"/>
  <c r="T127" i="10"/>
  <c r="O127" i="10"/>
  <c r="M127" i="10"/>
  <c r="K127" i="10"/>
  <c r="I127" i="10"/>
  <c r="G127" i="10"/>
  <c r="S126" i="10"/>
  <c r="R126" i="10"/>
  <c r="Q126" i="10"/>
  <c r="T126" i="10" s="1"/>
  <c r="P126" i="10"/>
  <c r="U126" i="10" s="1"/>
  <c r="O126" i="10"/>
  <c r="L126" i="10"/>
  <c r="J126" i="10"/>
  <c r="H126" i="10"/>
  <c r="F126" i="10"/>
  <c r="E126" i="10"/>
  <c r="M126" i="10" s="1"/>
  <c r="D126" i="10"/>
  <c r="I126" i="10" s="1"/>
  <c r="U125" i="10"/>
  <c r="T125" i="10"/>
  <c r="O125" i="10"/>
  <c r="M125" i="10"/>
  <c r="K125" i="10"/>
  <c r="I125" i="10"/>
  <c r="G125" i="10"/>
  <c r="U124" i="10"/>
  <c r="T124" i="10"/>
  <c r="O124" i="10"/>
  <c r="M124" i="10"/>
  <c r="K124" i="10"/>
  <c r="I124" i="10"/>
  <c r="G124" i="10"/>
  <c r="U123" i="10"/>
  <c r="T123" i="10"/>
  <c r="O123" i="10"/>
  <c r="M123" i="10"/>
  <c r="K123" i="10"/>
  <c r="I123" i="10"/>
  <c r="G123" i="10"/>
  <c r="U122" i="10"/>
  <c r="T122" i="10"/>
  <c r="O122" i="10"/>
  <c r="M122" i="10"/>
  <c r="K122" i="10"/>
  <c r="I122" i="10"/>
  <c r="G122" i="10"/>
  <c r="S121" i="10"/>
  <c r="R121" i="10"/>
  <c r="Q121" i="10"/>
  <c r="P121" i="10"/>
  <c r="U121" i="10" s="1"/>
  <c r="M121" i="10"/>
  <c r="L121" i="10"/>
  <c r="J121" i="10"/>
  <c r="H121" i="10"/>
  <c r="F121" i="10"/>
  <c r="E121" i="10"/>
  <c r="K121" i="10" s="1"/>
  <c r="D121" i="10"/>
  <c r="I121" i="10" s="1"/>
  <c r="U120" i="10"/>
  <c r="T120" i="10"/>
  <c r="O120" i="10"/>
  <c r="M120" i="10"/>
  <c r="K120" i="10"/>
  <c r="I120" i="10"/>
  <c r="G120" i="10"/>
  <c r="U119" i="10"/>
  <c r="T119" i="10"/>
  <c r="O119" i="10"/>
  <c r="M119" i="10"/>
  <c r="K119" i="10"/>
  <c r="I119" i="10"/>
  <c r="G119" i="10"/>
  <c r="U118" i="10"/>
  <c r="T118" i="10"/>
  <c r="O118" i="10"/>
  <c r="M118" i="10"/>
  <c r="K118" i="10"/>
  <c r="I118" i="10"/>
  <c r="G118" i="10"/>
  <c r="U117" i="10"/>
  <c r="T117" i="10"/>
  <c r="O117" i="10"/>
  <c r="M117" i="10"/>
  <c r="K117" i="10"/>
  <c r="I117" i="10"/>
  <c r="G117" i="10"/>
  <c r="U116" i="10"/>
  <c r="T116" i="10"/>
  <c r="O116" i="10"/>
  <c r="M116" i="10"/>
  <c r="K116" i="10"/>
  <c r="I116" i="10"/>
  <c r="G116" i="10"/>
  <c r="U115" i="10"/>
  <c r="T115" i="10"/>
  <c r="O115" i="10"/>
  <c r="M115" i="10"/>
  <c r="K115" i="10"/>
  <c r="I115" i="10"/>
  <c r="G115" i="10"/>
  <c r="U114" i="10"/>
  <c r="T114" i="10"/>
  <c r="O114" i="10"/>
  <c r="M114" i="10"/>
  <c r="K114" i="10"/>
  <c r="I114" i="10"/>
  <c r="G114" i="10"/>
  <c r="U113" i="10"/>
  <c r="T113" i="10"/>
  <c r="O113" i="10"/>
  <c r="M113" i="10"/>
  <c r="K113" i="10"/>
  <c r="I113" i="10"/>
  <c r="G113" i="10"/>
  <c r="S112" i="10"/>
  <c r="T112" i="10" s="1"/>
  <c r="R112" i="10"/>
  <c r="Q112" i="10"/>
  <c r="P112" i="10"/>
  <c r="O112" i="10"/>
  <c r="L112" i="10"/>
  <c r="K112" i="10"/>
  <c r="J112" i="10"/>
  <c r="H112" i="10"/>
  <c r="F112" i="10"/>
  <c r="U112" i="10" s="1"/>
  <c r="E112" i="10"/>
  <c r="D112" i="10"/>
  <c r="U111" i="10"/>
  <c r="T111" i="10"/>
  <c r="O111" i="10"/>
  <c r="M111" i="10"/>
  <c r="K111" i="10"/>
  <c r="I111" i="10"/>
  <c r="G111" i="10"/>
  <c r="U110" i="10"/>
  <c r="T110" i="10"/>
  <c r="O110" i="10"/>
  <c r="M110" i="10"/>
  <c r="K110" i="10"/>
  <c r="I110" i="10"/>
  <c r="G110" i="10"/>
  <c r="U109" i="10"/>
  <c r="T109" i="10"/>
  <c r="O109" i="10"/>
  <c r="M109" i="10"/>
  <c r="K109" i="10"/>
  <c r="I109" i="10"/>
  <c r="G109" i="10"/>
  <c r="U108" i="10"/>
  <c r="T108" i="10"/>
  <c r="O108" i="10"/>
  <c r="M108" i="10"/>
  <c r="K108" i="10"/>
  <c r="I108" i="10"/>
  <c r="G108" i="10"/>
  <c r="U107" i="10"/>
  <c r="T107" i="10"/>
  <c r="O107" i="10"/>
  <c r="M107" i="10"/>
  <c r="K107" i="10"/>
  <c r="I107" i="10"/>
  <c r="G107" i="10"/>
  <c r="S106" i="10"/>
  <c r="R106" i="10"/>
  <c r="Q106" i="10"/>
  <c r="P106" i="10"/>
  <c r="L106" i="10"/>
  <c r="J106" i="10"/>
  <c r="H106" i="10"/>
  <c r="I106" i="10" s="1"/>
  <c r="G106" i="10"/>
  <c r="F106" i="10"/>
  <c r="E106" i="10"/>
  <c r="D106" i="10"/>
  <c r="O106" i="10" s="1"/>
  <c r="U105" i="10"/>
  <c r="T105" i="10"/>
  <c r="O105" i="10"/>
  <c r="M105" i="10"/>
  <c r="K105" i="10"/>
  <c r="I105" i="10"/>
  <c r="G105" i="10"/>
  <c r="S102" i="10"/>
  <c r="R102" i="10"/>
  <c r="Q102" i="10"/>
  <c r="T102" i="10" s="1"/>
  <c r="P102" i="10"/>
  <c r="U102" i="10" s="1"/>
  <c r="O102" i="10"/>
  <c r="L102" i="10"/>
  <c r="J102" i="10"/>
  <c r="H102" i="10"/>
  <c r="I102" i="10" s="1"/>
  <c r="F102" i="10"/>
  <c r="E102" i="10"/>
  <c r="D102" i="10"/>
  <c r="G102" i="10" s="1"/>
  <c r="T101" i="10"/>
  <c r="S101" i="10"/>
  <c r="R101" i="10"/>
  <c r="Q101" i="10"/>
  <c r="P101" i="10"/>
  <c r="L101" i="10"/>
  <c r="J101" i="10"/>
  <c r="K101" i="10" s="1"/>
  <c r="H101" i="10"/>
  <c r="I101" i="10" s="1"/>
  <c r="F101" i="10"/>
  <c r="G101" i="10" s="1"/>
  <c r="E101" i="10"/>
  <c r="D101" i="10"/>
  <c r="O101" i="10" s="1"/>
  <c r="U100" i="10"/>
  <c r="T100" i="10"/>
  <c r="O100" i="10"/>
  <c r="M100" i="10"/>
  <c r="K100" i="10"/>
  <c r="I100" i="10"/>
  <c r="G100" i="10"/>
  <c r="U99" i="10"/>
  <c r="T99" i="10"/>
  <c r="O99" i="10"/>
  <c r="M99" i="10"/>
  <c r="K99" i="10"/>
  <c r="I99" i="10"/>
  <c r="G99" i="10"/>
  <c r="U98" i="10"/>
  <c r="T98" i="10"/>
  <c r="O98" i="10"/>
  <c r="M98" i="10"/>
  <c r="K98" i="10"/>
  <c r="I98" i="10"/>
  <c r="G98" i="10"/>
  <c r="U97" i="10"/>
  <c r="T97" i="10"/>
  <c r="O97" i="10"/>
  <c r="M97" i="10"/>
  <c r="K97" i="10"/>
  <c r="I97" i="10"/>
  <c r="G97" i="10"/>
  <c r="S96" i="10"/>
  <c r="R96" i="10"/>
  <c r="Q96" i="10"/>
  <c r="P96" i="10"/>
  <c r="O96" i="10"/>
  <c r="L96" i="10"/>
  <c r="J96" i="10"/>
  <c r="H96" i="10"/>
  <c r="F96" i="10"/>
  <c r="G96" i="10" s="1"/>
  <c r="E96" i="10"/>
  <c r="M96" i="10" s="1"/>
  <c r="D96" i="10"/>
  <c r="U95" i="10"/>
  <c r="T95" i="10"/>
  <c r="O95" i="10"/>
  <c r="M95" i="10"/>
  <c r="K95" i="10"/>
  <c r="I95" i="10"/>
  <c r="G95" i="10"/>
  <c r="U94" i="10"/>
  <c r="T94" i="10"/>
  <c r="O94" i="10"/>
  <c r="M94" i="10"/>
  <c r="K94" i="10"/>
  <c r="I94" i="10"/>
  <c r="G94" i="10"/>
  <c r="U93" i="10"/>
  <c r="T93" i="10"/>
  <c r="O93" i="10"/>
  <c r="M93" i="10"/>
  <c r="K93" i="10"/>
  <c r="I93" i="10"/>
  <c r="G93" i="10"/>
  <c r="U92" i="10"/>
  <c r="T92" i="10"/>
  <c r="O92" i="10"/>
  <c r="M92" i="10"/>
  <c r="K92" i="10"/>
  <c r="I92" i="10"/>
  <c r="G92" i="10"/>
  <c r="T91" i="10"/>
  <c r="S91" i="10"/>
  <c r="R91" i="10"/>
  <c r="Q91" i="10"/>
  <c r="P91" i="10"/>
  <c r="U91" i="10" s="1"/>
  <c r="L91" i="10"/>
  <c r="J91" i="10"/>
  <c r="H91" i="10"/>
  <c r="F91" i="10"/>
  <c r="E91" i="10"/>
  <c r="D91" i="10"/>
  <c r="U90" i="10"/>
  <c r="T90" i="10"/>
  <c r="O90" i="10"/>
  <c r="M90" i="10"/>
  <c r="K90" i="10"/>
  <c r="I90" i="10"/>
  <c r="G90" i="10"/>
  <c r="U89" i="10"/>
  <c r="T89" i="10"/>
  <c r="O89" i="10"/>
  <c r="M89" i="10"/>
  <c r="K89" i="10"/>
  <c r="I89" i="10"/>
  <c r="G89" i="10"/>
  <c r="U88" i="10"/>
  <c r="T88" i="10"/>
  <c r="O88" i="10"/>
  <c r="M88" i="10"/>
  <c r="K88" i="10"/>
  <c r="I88" i="10"/>
  <c r="G88" i="10"/>
  <c r="T85" i="10"/>
  <c r="S85" i="10"/>
  <c r="R85" i="10"/>
  <c r="Q85" i="10"/>
  <c r="P85" i="10"/>
  <c r="U85" i="10" s="1"/>
  <c r="L85" i="10"/>
  <c r="K85" i="10"/>
  <c r="J85" i="10"/>
  <c r="H85" i="10"/>
  <c r="F85" i="10"/>
  <c r="E85" i="10"/>
  <c r="D85" i="10"/>
  <c r="O85" i="10" s="1"/>
  <c r="S84" i="10"/>
  <c r="T84" i="10" s="1"/>
  <c r="R84" i="10"/>
  <c r="Q84" i="10"/>
  <c r="P84" i="10"/>
  <c r="U84" i="10" s="1"/>
  <c r="L84" i="10"/>
  <c r="J84" i="10"/>
  <c r="H84" i="10"/>
  <c r="F84" i="10"/>
  <c r="E84" i="10"/>
  <c r="M84" i="10" s="1"/>
  <c r="D84" i="10"/>
  <c r="I84" i="10" s="1"/>
  <c r="U83" i="10"/>
  <c r="T83" i="10"/>
  <c r="O83" i="10"/>
  <c r="M83" i="10"/>
  <c r="K83" i="10"/>
  <c r="I83" i="10"/>
  <c r="G83" i="10"/>
  <c r="U82" i="10"/>
  <c r="T82" i="10"/>
  <c r="O82" i="10"/>
  <c r="M82" i="10"/>
  <c r="K82" i="10"/>
  <c r="I82" i="10"/>
  <c r="G82" i="10"/>
  <c r="U81" i="10"/>
  <c r="T81" i="10"/>
  <c r="O81" i="10"/>
  <c r="M81" i="10"/>
  <c r="K81" i="10"/>
  <c r="I81" i="10"/>
  <c r="G81" i="10"/>
  <c r="U80" i="10"/>
  <c r="T80" i="10"/>
  <c r="O80" i="10"/>
  <c r="M80" i="10"/>
  <c r="K80" i="10"/>
  <c r="I80" i="10"/>
  <c r="G80" i="10"/>
  <c r="U79" i="10"/>
  <c r="T79" i="10"/>
  <c r="O79" i="10"/>
  <c r="M79" i="10"/>
  <c r="K79" i="10"/>
  <c r="I79" i="10"/>
  <c r="G79" i="10"/>
  <c r="S78" i="10"/>
  <c r="R78" i="10"/>
  <c r="Q78" i="10"/>
  <c r="T78" i="10" s="1"/>
  <c r="P78" i="10"/>
  <c r="U78" i="10" s="1"/>
  <c r="O78" i="10"/>
  <c r="L78" i="10"/>
  <c r="J78" i="10"/>
  <c r="H78" i="10"/>
  <c r="F78" i="10"/>
  <c r="E78" i="10"/>
  <c r="M78" i="10" s="1"/>
  <c r="D78" i="10"/>
  <c r="I78" i="10" s="1"/>
  <c r="U77" i="10"/>
  <c r="T77" i="10"/>
  <c r="O77" i="10"/>
  <c r="M77" i="10"/>
  <c r="K77" i="10"/>
  <c r="I77" i="10"/>
  <c r="G77" i="10"/>
  <c r="U76" i="10"/>
  <c r="T76" i="10"/>
  <c r="O76" i="10"/>
  <c r="M76" i="10"/>
  <c r="K76" i="10"/>
  <c r="I76" i="10"/>
  <c r="G76" i="10"/>
  <c r="U75" i="10"/>
  <c r="T75" i="10"/>
  <c r="O75" i="10"/>
  <c r="M75" i="10"/>
  <c r="K75" i="10"/>
  <c r="I75" i="10"/>
  <c r="G75" i="10"/>
  <c r="U74" i="10"/>
  <c r="T74" i="10"/>
  <c r="O74" i="10"/>
  <c r="M74" i="10"/>
  <c r="K74" i="10"/>
  <c r="I74" i="10"/>
  <c r="G74" i="10"/>
  <c r="U73" i="10"/>
  <c r="T73" i="10"/>
  <c r="O73" i="10"/>
  <c r="M73" i="10"/>
  <c r="K73" i="10"/>
  <c r="I73" i="10"/>
  <c r="G73" i="10"/>
  <c r="U72" i="10"/>
  <c r="T72" i="10"/>
  <c r="O72" i="10"/>
  <c r="M72" i="10"/>
  <c r="K72" i="10"/>
  <c r="I72" i="10"/>
  <c r="G72" i="10"/>
  <c r="U71" i="10"/>
  <c r="T71" i="10"/>
  <c r="O71" i="10"/>
  <c r="M71" i="10"/>
  <c r="K71" i="10"/>
  <c r="I71" i="10"/>
  <c r="G71" i="10"/>
  <c r="S70" i="10"/>
  <c r="R70" i="10"/>
  <c r="Q70" i="10"/>
  <c r="P70" i="10"/>
  <c r="L70" i="10"/>
  <c r="J70" i="10"/>
  <c r="H70" i="10"/>
  <c r="I70" i="10" s="1"/>
  <c r="G70" i="10"/>
  <c r="F70" i="10"/>
  <c r="E70" i="10"/>
  <c r="D70" i="10"/>
  <c r="O70" i="10" s="1"/>
  <c r="U69" i="10"/>
  <c r="T69" i="10"/>
  <c r="O69" i="10"/>
  <c r="M69" i="10"/>
  <c r="K69" i="10"/>
  <c r="I69" i="10"/>
  <c r="G69" i="10"/>
  <c r="U68" i="10"/>
  <c r="T68" i="10"/>
  <c r="O68" i="10"/>
  <c r="M68" i="10"/>
  <c r="K68" i="10"/>
  <c r="I68" i="10"/>
  <c r="G68" i="10"/>
  <c r="U67" i="10"/>
  <c r="T67" i="10"/>
  <c r="O67" i="10"/>
  <c r="M67" i="10"/>
  <c r="K67" i="10"/>
  <c r="I67" i="10"/>
  <c r="G67" i="10"/>
  <c r="U66" i="10"/>
  <c r="T66" i="10"/>
  <c r="O66" i="10"/>
  <c r="M66" i="10"/>
  <c r="K66" i="10"/>
  <c r="I66" i="10"/>
  <c r="G66" i="10"/>
  <c r="U65" i="10"/>
  <c r="T65" i="10"/>
  <c r="O65" i="10"/>
  <c r="M65" i="10"/>
  <c r="K65" i="10"/>
  <c r="I65" i="10"/>
  <c r="G65" i="10"/>
  <c r="U64" i="10"/>
  <c r="T64" i="10"/>
  <c r="O64" i="10"/>
  <c r="M64" i="10"/>
  <c r="K64" i="10"/>
  <c r="I64" i="10"/>
  <c r="G64" i="10"/>
  <c r="U63" i="10"/>
  <c r="T63" i="10"/>
  <c r="S63" i="10"/>
  <c r="R63" i="10"/>
  <c r="Q63" i="10"/>
  <c r="P63" i="10"/>
  <c r="L63" i="10"/>
  <c r="J63" i="10"/>
  <c r="H63" i="10"/>
  <c r="F63" i="10"/>
  <c r="E63" i="10"/>
  <c r="K63" i="10" s="1"/>
  <c r="D63" i="10"/>
  <c r="I63" i="10" s="1"/>
  <c r="U62" i="10"/>
  <c r="T62" i="10"/>
  <c r="O62" i="10"/>
  <c r="M62" i="10"/>
  <c r="K62" i="10"/>
  <c r="I62" i="10"/>
  <c r="G62" i="10"/>
  <c r="U61" i="10"/>
  <c r="T61" i="10"/>
  <c r="O61" i="10"/>
  <c r="M61" i="10"/>
  <c r="K61" i="10"/>
  <c r="I61" i="10"/>
  <c r="G61" i="10"/>
  <c r="U60" i="10"/>
  <c r="T60" i="10"/>
  <c r="O60" i="10"/>
  <c r="M60" i="10"/>
  <c r="K60" i="10"/>
  <c r="I60" i="10"/>
  <c r="G60" i="10"/>
  <c r="U59" i="10"/>
  <c r="T59" i="10"/>
  <c r="O59" i="10"/>
  <c r="M59" i="10"/>
  <c r="K59" i="10"/>
  <c r="I59" i="10"/>
  <c r="G59" i="10"/>
  <c r="S58" i="10"/>
  <c r="R58" i="10"/>
  <c r="Q58" i="10"/>
  <c r="T58" i="10" s="1"/>
  <c r="P58" i="10"/>
  <c r="U58" i="10" s="1"/>
  <c r="L58" i="10"/>
  <c r="J58" i="10"/>
  <c r="H58" i="10"/>
  <c r="F58" i="10"/>
  <c r="E58" i="10"/>
  <c r="M58" i="10" s="1"/>
  <c r="D58" i="10"/>
  <c r="U57" i="10"/>
  <c r="T57" i="10"/>
  <c r="O57" i="10"/>
  <c r="M57" i="10"/>
  <c r="K57" i="10"/>
  <c r="I57" i="10"/>
  <c r="G57" i="10"/>
  <c r="S54" i="10"/>
  <c r="R54" i="10"/>
  <c r="Q54" i="10"/>
  <c r="P54" i="10"/>
  <c r="O54" i="10"/>
  <c r="L54" i="10"/>
  <c r="J54" i="10"/>
  <c r="H54" i="10"/>
  <c r="I54" i="10" s="1"/>
  <c r="G54" i="10"/>
  <c r="F54" i="10"/>
  <c r="E54" i="10"/>
  <c r="D54" i="10"/>
  <c r="S53" i="10"/>
  <c r="R53" i="10"/>
  <c r="Q53" i="10"/>
  <c r="T53" i="10" s="1"/>
  <c r="P53" i="10"/>
  <c r="U53" i="10" s="1"/>
  <c r="L53" i="10"/>
  <c r="J53" i="10"/>
  <c r="H53" i="10"/>
  <c r="F53" i="10"/>
  <c r="G53" i="10" s="1"/>
  <c r="E53" i="10"/>
  <c r="D53" i="10"/>
  <c r="U52" i="10"/>
  <c r="T52" i="10"/>
  <c r="O52" i="10"/>
  <c r="M52" i="10"/>
  <c r="K52" i="10"/>
  <c r="I52" i="10"/>
  <c r="G52" i="10"/>
  <c r="U51" i="10"/>
  <c r="T51" i="10"/>
  <c r="O51" i="10"/>
  <c r="M51" i="10"/>
  <c r="K51" i="10"/>
  <c r="I51" i="10"/>
  <c r="G51" i="10"/>
  <c r="U50" i="10"/>
  <c r="T50" i="10"/>
  <c r="O50" i="10"/>
  <c r="M50" i="10"/>
  <c r="K50" i="10"/>
  <c r="I50" i="10"/>
  <c r="G50" i="10"/>
  <c r="U49" i="10"/>
  <c r="T49" i="10"/>
  <c r="O49" i="10"/>
  <c r="M49" i="10"/>
  <c r="K49" i="10"/>
  <c r="I49" i="10"/>
  <c r="G49" i="10"/>
  <c r="U48" i="10"/>
  <c r="T48" i="10"/>
  <c r="O48" i="10"/>
  <c r="M48" i="10"/>
  <c r="K48" i="10"/>
  <c r="I48" i="10"/>
  <c r="G48" i="10"/>
  <c r="S47" i="10"/>
  <c r="R47" i="10"/>
  <c r="Q47" i="10"/>
  <c r="P47" i="10"/>
  <c r="U47" i="10" s="1"/>
  <c r="L47" i="10"/>
  <c r="J47" i="10"/>
  <c r="H47" i="10"/>
  <c r="G47" i="10"/>
  <c r="F47" i="10"/>
  <c r="E47" i="10"/>
  <c r="M47" i="10" s="1"/>
  <c r="D47" i="10"/>
  <c r="O47" i="10" s="1"/>
  <c r="U46" i="10"/>
  <c r="T46" i="10"/>
  <c r="O46" i="10"/>
  <c r="M46" i="10"/>
  <c r="K46" i="10"/>
  <c r="I46" i="10"/>
  <c r="G46" i="10"/>
  <c r="U45" i="10"/>
  <c r="T45" i="10"/>
  <c r="O45" i="10"/>
  <c r="M45" i="10"/>
  <c r="K45" i="10"/>
  <c r="I45" i="10"/>
  <c r="G45" i="10"/>
  <c r="U44" i="10"/>
  <c r="T44" i="10"/>
  <c r="O44" i="10"/>
  <c r="M44" i="10"/>
  <c r="K44" i="10"/>
  <c r="I44" i="10"/>
  <c r="G44" i="10"/>
  <c r="U43" i="10"/>
  <c r="T43" i="10"/>
  <c r="O43" i="10"/>
  <c r="M43" i="10"/>
  <c r="K43" i="10"/>
  <c r="I43" i="10"/>
  <c r="G43" i="10"/>
  <c r="U42" i="10"/>
  <c r="T42" i="10"/>
  <c r="O42" i="10"/>
  <c r="M42" i="10"/>
  <c r="K42" i="10"/>
  <c r="I42" i="10"/>
  <c r="G42" i="10"/>
  <c r="U41" i="10"/>
  <c r="T41" i="10"/>
  <c r="O41" i="10"/>
  <c r="M41" i="10"/>
  <c r="K41" i="10"/>
  <c r="I41" i="10"/>
  <c r="G41" i="10"/>
  <c r="S40" i="10"/>
  <c r="R40" i="10"/>
  <c r="Q40" i="10"/>
  <c r="T40" i="10" s="1"/>
  <c r="P40" i="10"/>
  <c r="U40" i="10" s="1"/>
  <c r="O40" i="10"/>
  <c r="L40" i="10"/>
  <c r="J40" i="10"/>
  <c r="H40" i="10"/>
  <c r="I40" i="10" s="1"/>
  <c r="F40" i="10"/>
  <c r="E40" i="10"/>
  <c r="M40" i="10" s="1"/>
  <c r="D40" i="10"/>
  <c r="G40" i="10" s="1"/>
  <c r="U39" i="10"/>
  <c r="T39" i="10"/>
  <c r="O39" i="10"/>
  <c r="M39" i="10"/>
  <c r="K39" i="10"/>
  <c r="I39" i="10"/>
  <c r="G39" i="10"/>
  <c r="U38" i="10"/>
  <c r="T38" i="10"/>
  <c r="O38" i="10"/>
  <c r="M38" i="10"/>
  <c r="K38" i="10"/>
  <c r="I38" i="10"/>
  <c r="G38" i="10"/>
  <c r="U37" i="10"/>
  <c r="T37" i="10"/>
  <c r="O37" i="10"/>
  <c r="M37" i="10"/>
  <c r="K37" i="10"/>
  <c r="I37" i="10"/>
  <c r="G37" i="10"/>
  <c r="U36" i="10"/>
  <c r="T36" i="10"/>
  <c r="O36" i="10"/>
  <c r="M36" i="10"/>
  <c r="K36" i="10"/>
  <c r="I36" i="10"/>
  <c r="G36" i="10"/>
  <c r="S35" i="10"/>
  <c r="R35" i="10"/>
  <c r="Q35" i="10"/>
  <c r="P35" i="10"/>
  <c r="U35" i="10" s="1"/>
  <c r="L35" i="10"/>
  <c r="J35" i="10"/>
  <c r="H35" i="10"/>
  <c r="F35" i="10"/>
  <c r="E35" i="10"/>
  <c r="D35" i="10"/>
  <c r="U34" i="10"/>
  <c r="T34" i="10"/>
  <c r="O34" i="10"/>
  <c r="M34" i="10"/>
  <c r="K34" i="10"/>
  <c r="I34" i="10"/>
  <c r="G34" i="10"/>
  <c r="U33" i="10"/>
  <c r="T33" i="10"/>
  <c r="O33" i="10"/>
  <c r="M33" i="10"/>
  <c r="K33" i="10"/>
  <c r="I33" i="10"/>
  <c r="G33" i="10"/>
  <c r="U32" i="10"/>
  <c r="T32" i="10"/>
  <c r="O32" i="10"/>
  <c r="M32" i="10"/>
  <c r="K32" i="10"/>
  <c r="I32" i="10"/>
  <c r="G32" i="10"/>
  <c r="U31" i="10"/>
  <c r="T31" i="10"/>
  <c r="O31" i="10"/>
  <c r="M31" i="10"/>
  <c r="K31" i="10"/>
  <c r="I31" i="10"/>
  <c r="G31" i="10"/>
  <c r="U30" i="10"/>
  <c r="T30" i="10"/>
  <c r="O30" i="10"/>
  <c r="M30" i="10"/>
  <c r="K30" i="10"/>
  <c r="I30" i="10"/>
  <c r="G30" i="10"/>
  <c r="U29" i="10"/>
  <c r="T29" i="10"/>
  <c r="O29" i="10"/>
  <c r="M29" i="10"/>
  <c r="K29" i="10"/>
  <c r="I29" i="10"/>
  <c r="G29" i="10"/>
  <c r="U28" i="10"/>
  <c r="T28" i="10"/>
  <c r="O28" i="10"/>
  <c r="M28" i="10"/>
  <c r="K28" i="10"/>
  <c r="I28" i="10"/>
  <c r="G28" i="10"/>
  <c r="S27" i="10"/>
  <c r="R27" i="10"/>
  <c r="Q27" i="10"/>
  <c r="P27" i="10"/>
  <c r="L27" i="10"/>
  <c r="J27" i="10"/>
  <c r="H27" i="10"/>
  <c r="I27" i="10" s="1"/>
  <c r="F27" i="10"/>
  <c r="G27" i="10" s="1"/>
  <c r="E27" i="10"/>
  <c r="M27" i="10" s="1"/>
  <c r="D27" i="10"/>
  <c r="O27" i="10" s="1"/>
  <c r="U26" i="10"/>
  <c r="T26" i="10"/>
  <c r="O26" i="10"/>
  <c r="M26" i="10"/>
  <c r="K26" i="10"/>
  <c r="I26" i="10"/>
  <c r="G26" i="10"/>
  <c r="U25" i="10"/>
  <c r="T25" i="10"/>
  <c r="O25" i="10"/>
  <c r="M25" i="10"/>
  <c r="K25" i="10"/>
  <c r="I25" i="10"/>
  <c r="G25" i="10"/>
  <c r="U24" i="10"/>
  <c r="T24" i="10"/>
  <c r="O24" i="10"/>
  <c r="M24" i="10"/>
  <c r="K24" i="10"/>
  <c r="I24" i="10"/>
  <c r="G24" i="10"/>
  <c r="U23" i="10"/>
  <c r="T23" i="10"/>
  <c r="O23" i="10"/>
  <c r="M23" i="10"/>
  <c r="K23" i="10"/>
  <c r="I23" i="10"/>
  <c r="G23" i="10"/>
  <c r="U22" i="10"/>
  <c r="T22" i="10"/>
  <c r="O22" i="10"/>
  <c r="M22" i="10"/>
  <c r="K22" i="10"/>
  <c r="I22" i="10"/>
  <c r="G22" i="10"/>
  <c r="U21" i="10"/>
  <c r="T21" i="10"/>
  <c r="O21" i="10"/>
  <c r="M21" i="10"/>
  <c r="K21" i="10"/>
  <c r="I21" i="10"/>
  <c r="G21" i="10"/>
  <c r="U20" i="10"/>
  <c r="T20" i="10"/>
  <c r="O20" i="10"/>
  <c r="M20" i="10"/>
  <c r="K20" i="10"/>
  <c r="I20" i="10"/>
  <c r="G20" i="10"/>
  <c r="S19" i="10"/>
  <c r="R19" i="10"/>
  <c r="Q19" i="10"/>
  <c r="T19" i="10" s="1"/>
  <c r="P19" i="10"/>
  <c r="U19" i="10" s="1"/>
  <c r="O19" i="10"/>
  <c r="L19" i="10"/>
  <c r="J19" i="10"/>
  <c r="H19" i="10"/>
  <c r="I19" i="10" s="1"/>
  <c r="F19" i="10"/>
  <c r="G19" i="10" s="1"/>
  <c r="E19" i="10"/>
  <c r="M19" i="10" s="1"/>
  <c r="D19" i="10"/>
  <c r="U18" i="10"/>
  <c r="T18" i="10"/>
  <c r="O18" i="10"/>
  <c r="M18" i="10"/>
  <c r="K18" i="10"/>
  <c r="I18" i="10"/>
  <c r="G18" i="10"/>
  <c r="U17" i="10"/>
  <c r="T17" i="10"/>
  <c r="O17" i="10"/>
  <c r="M17" i="10"/>
  <c r="K17" i="10"/>
  <c r="I17" i="10"/>
  <c r="G17" i="10"/>
  <c r="U16" i="10"/>
  <c r="T16" i="10"/>
  <c r="O16" i="10"/>
  <c r="M16" i="10"/>
  <c r="K16" i="10"/>
  <c r="I16" i="10"/>
  <c r="G16" i="10"/>
  <c r="U15" i="10"/>
  <c r="T15" i="10"/>
  <c r="O15" i="10"/>
  <c r="M15" i="10"/>
  <c r="K15" i="10"/>
  <c r="I15" i="10"/>
  <c r="G15" i="10"/>
  <c r="U14" i="10"/>
  <c r="T14" i="10"/>
  <c r="O14" i="10"/>
  <c r="M14" i="10"/>
  <c r="K14" i="10"/>
  <c r="I14" i="10"/>
  <c r="G14" i="10"/>
  <c r="U13" i="10"/>
  <c r="T13" i="10"/>
  <c r="O13" i="10"/>
  <c r="M13" i="10"/>
  <c r="K13" i="10"/>
  <c r="I13" i="10"/>
  <c r="G13" i="10"/>
  <c r="U12" i="10"/>
  <c r="T12" i="10"/>
  <c r="O12" i="10"/>
  <c r="M12" i="10"/>
  <c r="K12" i="10"/>
  <c r="I12" i="10"/>
  <c r="G12" i="10"/>
  <c r="U11" i="10"/>
  <c r="T11" i="10"/>
  <c r="O11" i="10"/>
  <c r="M11" i="10"/>
  <c r="K11" i="10"/>
  <c r="I11" i="10"/>
  <c r="G11" i="10"/>
  <c r="S10" i="10"/>
  <c r="T10" i="10" s="1"/>
  <c r="R10" i="10"/>
  <c r="Q10" i="10"/>
  <c r="P10" i="10"/>
  <c r="U10" i="10" s="1"/>
  <c r="L10" i="10"/>
  <c r="J10" i="10"/>
  <c r="H10" i="10"/>
  <c r="F10" i="10"/>
  <c r="E10" i="10"/>
  <c r="M10" i="10" s="1"/>
  <c r="D10" i="10"/>
  <c r="I10" i="10" s="1"/>
  <c r="U9" i="10"/>
  <c r="T9" i="10"/>
  <c r="O9" i="10"/>
  <c r="M9" i="10"/>
  <c r="K9" i="10"/>
  <c r="I9" i="10"/>
  <c r="G9" i="10"/>
  <c r="U8" i="10"/>
  <c r="T8" i="10"/>
  <c r="O8" i="10"/>
  <c r="M8" i="10"/>
  <c r="K8" i="10"/>
  <c r="I8" i="10"/>
  <c r="G8" i="10"/>
  <c r="T339" i="9"/>
  <c r="S339" i="9"/>
  <c r="R339" i="9"/>
  <c r="Q339" i="9"/>
  <c r="P339" i="9"/>
  <c r="U339" i="9" s="1"/>
  <c r="L339" i="9"/>
  <c r="J339" i="9"/>
  <c r="H339" i="9"/>
  <c r="F339" i="9"/>
  <c r="E339" i="9"/>
  <c r="D339" i="9"/>
  <c r="U338" i="9"/>
  <c r="S338" i="9"/>
  <c r="R338" i="9"/>
  <c r="Q338" i="9"/>
  <c r="T338" i="9" s="1"/>
  <c r="P338" i="9"/>
  <c r="L338" i="9"/>
  <c r="J338" i="9"/>
  <c r="K338" i="9" s="1"/>
  <c r="H338" i="9"/>
  <c r="F338" i="9"/>
  <c r="E338" i="9"/>
  <c r="D338" i="9"/>
  <c r="I338" i="9" s="1"/>
  <c r="S337" i="9"/>
  <c r="T337" i="9" s="1"/>
  <c r="R337" i="9"/>
  <c r="Q337" i="9"/>
  <c r="P337" i="9"/>
  <c r="L337" i="9"/>
  <c r="J337" i="9"/>
  <c r="H337" i="9"/>
  <c r="F337" i="9"/>
  <c r="U337" i="9" s="1"/>
  <c r="E337" i="9"/>
  <c r="M337" i="9" s="1"/>
  <c r="D337" i="9"/>
  <c r="I337" i="9" s="1"/>
  <c r="U336" i="9"/>
  <c r="T336" i="9"/>
  <c r="O336" i="9"/>
  <c r="M336" i="9"/>
  <c r="K336" i="9"/>
  <c r="I336" i="9"/>
  <c r="G336" i="9"/>
  <c r="U335" i="9"/>
  <c r="T335" i="9"/>
  <c r="O335" i="9"/>
  <c r="M335" i="9"/>
  <c r="K335" i="9"/>
  <c r="I335" i="9"/>
  <c r="G335" i="9"/>
  <c r="U334" i="9"/>
  <c r="T334" i="9"/>
  <c r="O334" i="9"/>
  <c r="M334" i="9"/>
  <c r="K334" i="9"/>
  <c r="I334" i="9"/>
  <c r="G334" i="9"/>
  <c r="U333" i="9"/>
  <c r="T333" i="9"/>
  <c r="O333" i="9"/>
  <c r="M333" i="9"/>
  <c r="K333" i="9"/>
  <c r="I333" i="9"/>
  <c r="G333" i="9"/>
  <c r="S332" i="9"/>
  <c r="R332" i="9"/>
  <c r="Q332" i="9"/>
  <c r="P332" i="9"/>
  <c r="U332" i="9" s="1"/>
  <c r="L332" i="9"/>
  <c r="J332" i="9"/>
  <c r="H332" i="9"/>
  <c r="F332" i="9"/>
  <c r="E332" i="9"/>
  <c r="M332" i="9" s="1"/>
  <c r="D332" i="9"/>
  <c r="O332" i="9" s="1"/>
  <c r="U331" i="9"/>
  <c r="T331" i="9"/>
  <c r="O331" i="9"/>
  <c r="M331" i="9"/>
  <c r="K331" i="9"/>
  <c r="I331" i="9"/>
  <c r="G331" i="9"/>
  <c r="U330" i="9"/>
  <c r="T330" i="9"/>
  <c r="O330" i="9"/>
  <c r="M330" i="9"/>
  <c r="K330" i="9"/>
  <c r="I330" i="9"/>
  <c r="G330" i="9"/>
  <c r="U329" i="9"/>
  <c r="T329" i="9"/>
  <c r="O329" i="9"/>
  <c r="M329" i="9"/>
  <c r="K329" i="9"/>
  <c r="I329" i="9"/>
  <c r="G329" i="9"/>
  <c r="U328" i="9"/>
  <c r="T328" i="9"/>
  <c r="O328" i="9"/>
  <c r="M328" i="9"/>
  <c r="K328" i="9"/>
  <c r="I328" i="9"/>
  <c r="G328" i="9"/>
  <c r="U327" i="9"/>
  <c r="T327" i="9"/>
  <c r="O327" i="9"/>
  <c r="M327" i="9"/>
  <c r="K327" i="9"/>
  <c r="I327" i="9"/>
  <c r="G327" i="9"/>
  <c r="U326" i="9"/>
  <c r="T326" i="9"/>
  <c r="O326" i="9"/>
  <c r="M326" i="9"/>
  <c r="K326" i="9"/>
  <c r="I326" i="9"/>
  <c r="G326" i="9"/>
  <c r="U325" i="9"/>
  <c r="T325" i="9"/>
  <c r="O325" i="9"/>
  <c r="M325" i="9"/>
  <c r="K325" i="9"/>
  <c r="I325" i="9"/>
  <c r="G325" i="9"/>
  <c r="U324" i="9"/>
  <c r="T324" i="9"/>
  <c r="O324" i="9"/>
  <c r="M324" i="9"/>
  <c r="K324" i="9"/>
  <c r="I324" i="9"/>
  <c r="G324" i="9"/>
  <c r="S323" i="9"/>
  <c r="R323" i="9"/>
  <c r="Q323" i="9"/>
  <c r="T323" i="9" s="1"/>
  <c r="P323" i="9"/>
  <c r="U323" i="9" s="1"/>
  <c r="L323" i="9"/>
  <c r="K323" i="9"/>
  <c r="J323" i="9"/>
  <c r="H323" i="9"/>
  <c r="F323" i="9"/>
  <c r="E323" i="9"/>
  <c r="M323" i="9" s="1"/>
  <c r="D323" i="9"/>
  <c r="I323" i="9" s="1"/>
  <c r="U322" i="9"/>
  <c r="T322" i="9"/>
  <c r="O322" i="9"/>
  <c r="M322" i="9"/>
  <c r="K322" i="9"/>
  <c r="I322" i="9"/>
  <c r="G322" i="9"/>
  <c r="U321" i="9"/>
  <c r="T321" i="9"/>
  <c r="O321" i="9"/>
  <c r="M321" i="9"/>
  <c r="K321" i="9"/>
  <c r="I321" i="9"/>
  <c r="G321" i="9"/>
  <c r="U320" i="9"/>
  <c r="T320" i="9"/>
  <c r="O320" i="9"/>
  <c r="M320" i="9"/>
  <c r="K320" i="9"/>
  <c r="I320" i="9"/>
  <c r="G320" i="9"/>
  <c r="U319" i="9"/>
  <c r="T319" i="9"/>
  <c r="O319" i="9"/>
  <c r="M319" i="9"/>
  <c r="K319" i="9"/>
  <c r="I319" i="9"/>
  <c r="G319" i="9"/>
  <c r="U318" i="9"/>
  <c r="T318" i="9"/>
  <c r="O318" i="9"/>
  <c r="M318" i="9"/>
  <c r="K318" i="9"/>
  <c r="I318" i="9"/>
  <c r="G318" i="9"/>
  <c r="S317" i="9"/>
  <c r="R317" i="9"/>
  <c r="Q317" i="9"/>
  <c r="P317" i="9"/>
  <c r="U317" i="9" s="1"/>
  <c r="L317" i="9"/>
  <c r="J317" i="9"/>
  <c r="H317" i="9"/>
  <c r="G317" i="9"/>
  <c r="F317" i="9"/>
  <c r="E317" i="9"/>
  <c r="D317" i="9"/>
  <c r="O317" i="9" s="1"/>
  <c r="U316" i="9"/>
  <c r="T316" i="9"/>
  <c r="O316" i="9"/>
  <c r="M316" i="9"/>
  <c r="K316" i="9"/>
  <c r="I316" i="9"/>
  <c r="G316" i="9"/>
  <c r="U315" i="9"/>
  <c r="T315" i="9"/>
  <c r="O315" i="9"/>
  <c r="M315" i="9"/>
  <c r="K315" i="9"/>
  <c r="I315" i="9"/>
  <c r="G315" i="9"/>
  <c r="U314" i="9"/>
  <c r="T314" i="9"/>
  <c r="O314" i="9"/>
  <c r="M314" i="9"/>
  <c r="K314" i="9"/>
  <c r="I314" i="9"/>
  <c r="G314" i="9"/>
  <c r="U313" i="9"/>
  <c r="T313" i="9"/>
  <c r="O313" i="9"/>
  <c r="M313" i="9"/>
  <c r="K313" i="9"/>
  <c r="I313" i="9"/>
  <c r="G313" i="9"/>
  <c r="U312" i="9"/>
  <c r="T312" i="9"/>
  <c r="O312" i="9"/>
  <c r="M312" i="9"/>
  <c r="K312" i="9"/>
  <c r="I312" i="9"/>
  <c r="G312" i="9"/>
  <c r="U311" i="9"/>
  <c r="T311" i="9"/>
  <c r="O311" i="9"/>
  <c r="M311" i="9"/>
  <c r="K311" i="9"/>
  <c r="I311" i="9"/>
  <c r="G311" i="9"/>
  <c r="S310" i="9"/>
  <c r="R310" i="9"/>
  <c r="Q310" i="9"/>
  <c r="P310" i="9"/>
  <c r="L310" i="9"/>
  <c r="J310" i="9"/>
  <c r="K310" i="9" s="1"/>
  <c r="H310" i="9"/>
  <c r="I310" i="9" s="1"/>
  <c r="F310" i="9"/>
  <c r="G310" i="9" s="1"/>
  <c r="E310" i="9"/>
  <c r="M310" i="9" s="1"/>
  <c r="D310" i="9"/>
  <c r="O310" i="9" s="1"/>
  <c r="U309" i="9"/>
  <c r="T309" i="9"/>
  <c r="O309" i="9"/>
  <c r="M309" i="9"/>
  <c r="K309" i="9"/>
  <c r="I309" i="9"/>
  <c r="G309" i="9"/>
  <c r="U308" i="9"/>
  <c r="T308" i="9"/>
  <c r="O308" i="9"/>
  <c r="M308" i="9"/>
  <c r="K308" i="9"/>
  <c r="I308" i="9"/>
  <c r="G308" i="9"/>
  <c r="U307" i="9"/>
  <c r="T307" i="9"/>
  <c r="O307" i="9"/>
  <c r="M307" i="9"/>
  <c r="K307" i="9"/>
  <c r="I307" i="9"/>
  <c r="G307" i="9"/>
  <c r="U306" i="9"/>
  <c r="T306" i="9"/>
  <c r="O306" i="9"/>
  <c r="M306" i="9"/>
  <c r="K306" i="9"/>
  <c r="I306" i="9"/>
  <c r="G306" i="9"/>
  <c r="U305" i="9"/>
  <c r="T305" i="9"/>
  <c r="O305" i="9"/>
  <c r="M305" i="9"/>
  <c r="K305" i="9"/>
  <c r="I305" i="9"/>
  <c r="G305" i="9"/>
  <c r="U304" i="9"/>
  <c r="T304" i="9"/>
  <c r="O304" i="9"/>
  <c r="M304" i="9"/>
  <c r="K304" i="9"/>
  <c r="I304" i="9"/>
  <c r="G304" i="9"/>
  <c r="S303" i="9"/>
  <c r="T303" i="9" s="1"/>
  <c r="R303" i="9"/>
  <c r="Q303" i="9"/>
  <c r="P303" i="9"/>
  <c r="L303" i="9"/>
  <c r="J303" i="9"/>
  <c r="H303" i="9"/>
  <c r="F303" i="9"/>
  <c r="U303" i="9" s="1"/>
  <c r="E303" i="9"/>
  <c r="K303" i="9" s="1"/>
  <c r="D303" i="9"/>
  <c r="U302" i="9"/>
  <c r="T302" i="9"/>
  <c r="O302" i="9"/>
  <c r="M302" i="9"/>
  <c r="K302" i="9"/>
  <c r="I302" i="9"/>
  <c r="G302" i="9"/>
  <c r="S299" i="9"/>
  <c r="T299" i="9" s="1"/>
  <c r="R299" i="9"/>
  <c r="Q299" i="9"/>
  <c r="P299" i="9"/>
  <c r="L299" i="9"/>
  <c r="J299" i="9"/>
  <c r="H299" i="9"/>
  <c r="F299" i="9"/>
  <c r="U299" i="9" s="1"/>
  <c r="E299" i="9"/>
  <c r="D299" i="9"/>
  <c r="S298" i="9"/>
  <c r="R298" i="9"/>
  <c r="Q298" i="9"/>
  <c r="T298" i="9" s="1"/>
  <c r="P298" i="9"/>
  <c r="U298" i="9" s="1"/>
  <c r="O298" i="9"/>
  <c r="L298" i="9"/>
  <c r="J298" i="9"/>
  <c r="H298" i="9"/>
  <c r="F298" i="9"/>
  <c r="E298" i="9"/>
  <c r="M298" i="9" s="1"/>
  <c r="D298" i="9"/>
  <c r="I298" i="9" s="1"/>
  <c r="U297" i="9"/>
  <c r="T297" i="9"/>
  <c r="O297" i="9"/>
  <c r="M297" i="9"/>
  <c r="K297" i="9"/>
  <c r="I297" i="9"/>
  <c r="G297" i="9"/>
  <c r="U296" i="9"/>
  <c r="T296" i="9"/>
  <c r="O296" i="9"/>
  <c r="M296" i="9"/>
  <c r="K296" i="9"/>
  <c r="I296" i="9"/>
  <c r="G296" i="9"/>
  <c r="U295" i="9"/>
  <c r="T295" i="9"/>
  <c r="O295" i="9"/>
  <c r="M295" i="9"/>
  <c r="K295" i="9"/>
  <c r="I295" i="9"/>
  <c r="G295" i="9"/>
  <c r="U294" i="9"/>
  <c r="T294" i="9"/>
  <c r="O294" i="9"/>
  <c r="M294" i="9"/>
  <c r="K294" i="9"/>
  <c r="I294" i="9"/>
  <c r="G294" i="9"/>
  <c r="U293" i="9"/>
  <c r="T293" i="9"/>
  <c r="O293" i="9"/>
  <c r="M293" i="9"/>
  <c r="K293" i="9"/>
  <c r="I293" i="9"/>
  <c r="G293" i="9"/>
  <c r="S292" i="9"/>
  <c r="T292" i="9" s="1"/>
  <c r="R292" i="9"/>
  <c r="Q292" i="9"/>
  <c r="P292" i="9"/>
  <c r="U292" i="9" s="1"/>
  <c r="L292" i="9"/>
  <c r="J292" i="9"/>
  <c r="K292" i="9" s="1"/>
  <c r="H292" i="9"/>
  <c r="F292" i="9"/>
  <c r="E292" i="9"/>
  <c r="D292" i="9"/>
  <c r="G292" i="9" s="1"/>
  <c r="U291" i="9"/>
  <c r="T291" i="9"/>
  <c r="O291" i="9"/>
  <c r="M291" i="9"/>
  <c r="K291" i="9"/>
  <c r="I291" i="9"/>
  <c r="G291" i="9"/>
  <c r="U290" i="9"/>
  <c r="T290" i="9"/>
  <c r="O290" i="9"/>
  <c r="M290" i="9"/>
  <c r="K290" i="9"/>
  <c r="I290" i="9"/>
  <c r="G290" i="9"/>
  <c r="U289" i="9"/>
  <c r="T289" i="9"/>
  <c r="O289" i="9"/>
  <c r="M289" i="9"/>
  <c r="K289" i="9"/>
  <c r="I289" i="9"/>
  <c r="G289" i="9"/>
  <c r="U288" i="9"/>
  <c r="T288" i="9"/>
  <c r="O288" i="9"/>
  <c r="M288" i="9"/>
  <c r="K288" i="9"/>
  <c r="I288" i="9"/>
  <c r="G288" i="9"/>
  <c r="U287" i="9"/>
  <c r="T287" i="9"/>
  <c r="O287" i="9"/>
  <c r="M287" i="9"/>
  <c r="K287" i="9"/>
  <c r="I287" i="9"/>
  <c r="G287" i="9"/>
  <c r="U286" i="9"/>
  <c r="T286" i="9"/>
  <c r="O286" i="9"/>
  <c r="M286" i="9"/>
  <c r="K286" i="9"/>
  <c r="I286" i="9"/>
  <c r="G286" i="9"/>
  <c r="S285" i="9"/>
  <c r="T285" i="9" s="1"/>
  <c r="R285" i="9"/>
  <c r="Q285" i="9"/>
  <c r="P285" i="9"/>
  <c r="L285" i="9"/>
  <c r="J285" i="9"/>
  <c r="H285" i="9"/>
  <c r="F285" i="9"/>
  <c r="U285" i="9" s="1"/>
  <c r="E285" i="9"/>
  <c r="D285" i="9"/>
  <c r="U284" i="9"/>
  <c r="T284" i="9"/>
  <c r="O284" i="9"/>
  <c r="M284" i="9"/>
  <c r="K284" i="9"/>
  <c r="I284" i="9"/>
  <c r="G284" i="9"/>
  <c r="U283" i="9"/>
  <c r="T283" i="9"/>
  <c r="O283" i="9"/>
  <c r="M283" i="9"/>
  <c r="K283" i="9"/>
  <c r="I283" i="9"/>
  <c r="G283" i="9"/>
  <c r="U282" i="9"/>
  <c r="T282" i="9"/>
  <c r="O282" i="9"/>
  <c r="M282" i="9"/>
  <c r="K282" i="9"/>
  <c r="I282" i="9"/>
  <c r="G282" i="9"/>
  <c r="U281" i="9"/>
  <c r="T281" i="9"/>
  <c r="O281" i="9"/>
  <c r="M281" i="9"/>
  <c r="K281" i="9"/>
  <c r="I281" i="9"/>
  <c r="G281" i="9"/>
  <c r="U280" i="9"/>
  <c r="T280" i="9"/>
  <c r="O280" i="9"/>
  <c r="M280" i="9"/>
  <c r="K280" i="9"/>
  <c r="I280" i="9"/>
  <c r="G280" i="9"/>
  <c r="U279" i="9"/>
  <c r="T279" i="9"/>
  <c r="O279" i="9"/>
  <c r="M279" i="9"/>
  <c r="K279" i="9"/>
  <c r="I279" i="9"/>
  <c r="G279" i="9"/>
  <c r="U278" i="9"/>
  <c r="T278" i="9"/>
  <c r="O278" i="9"/>
  <c r="M278" i="9"/>
  <c r="K278" i="9"/>
  <c r="I278" i="9"/>
  <c r="G278" i="9"/>
  <c r="U277" i="9"/>
  <c r="T277" i="9"/>
  <c r="O277" i="9"/>
  <c r="M277" i="9"/>
  <c r="K277" i="9"/>
  <c r="I277" i="9"/>
  <c r="G277" i="9"/>
  <c r="U276" i="9"/>
  <c r="T276" i="9"/>
  <c r="O276" i="9"/>
  <c r="M276" i="9"/>
  <c r="K276" i="9"/>
  <c r="I276" i="9"/>
  <c r="G276" i="9"/>
  <c r="S275" i="9"/>
  <c r="R275" i="9"/>
  <c r="Q275" i="9"/>
  <c r="P275" i="9"/>
  <c r="U275" i="9" s="1"/>
  <c r="L275" i="9"/>
  <c r="J275" i="9"/>
  <c r="H275" i="9"/>
  <c r="F275" i="9"/>
  <c r="E275" i="9"/>
  <c r="D275" i="9"/>
  <c r="U274" i="9"/>
  <c r="T274" i="9"/>
  <c r="O274" i="9"/>
  <c r="M274" i="9"/>
  <c r="K274" i="9"/>
  <c r="I274" i="9"/>
  <c r="G274" i="9"/>
  <c r="U273" i="9"/>
  <c r="T273" i="9"/>
  <c r="O273" i="9"/>
  <c r="M273" i="9"/>
  <c r="K273" i="9"/>
  <c r="I273" i="9"/>
  <c r="G273" i="9"/>
  <c r="U272" i="9"/>
  <c r="T272" i="9"/>
  <c r="O272" i="9"/>
  <c r="M272" i="9"/>
  <c r="K272" i="9"/>
  <c r="I272" i="9"/>
  <c r="G272" i="9"/>
  <c r="U271" i="9"/>
  <c r="T271" i="9"/>
  <c r="O271" i="9"/>
  <c r="M271" i="9"/>
  <c r="K271" i="9"/>
  <c r="I271" i="9"/>
  <c r="G271" i="9"/>
  <c r="U270" i="9"/>
  <c r="T270" i="9"/>
  <c r="O270" i="9"/>
  <c r="M270" i="9"/>
  <c r="K270" i="9"/>
  <c r="I270" i="9"/>
  <c r="G270" i="9"/>
  <c r="U269" i="9"/>
  <c r="T269" i="9"/>
  <c r="O269" i="9"/>
  <c r="M269" i="9"/>
  <c r="K269" i="9"/>
  <c r="I269" i="9"/>
  <c r="G269" i="9"/>
  <c r="U268" i="9"/>
  <c r="T268" i="9"/>
  <c r="O268" i="9"/>
  <c r="M268" i="9"/>
  <c r="K268" i="9"/>
  <c r="I268" i="9"/>
  <c r="G268" i="9"/>
  <c r="S267" i="9"/>
  <c r="R267" i="9"/>
  <c r="Q267" i="9"/>
  <c r="T267" i="9" s="1"/>
  <c r="P267" i="9"/>
  <c r="L267" i="9"/>
  <c r="J267" i="9"/>
  <c r="H267" i="9"/>
  <c r="F267" i="9"/>
  <c r="G267" i="9" s="1"/>
  <c r="E267" i="9"/>
  <c r="M267" i="9" s="1"/>
  <c r="D267" i="9"/>
  <c r="O267" i="9" s="1"/>
  <c r="U266" i="9"/>
  <c r="T266" i="9"/>
  <c r="O266" i="9"/>
  <c r="M266" i="9"/>
  <c r="K266" i="9"/>
  <c r="I266" i="9"/>
  <c r="G266" i="9"/>
  <c r="U265" i="9"/>
  <c r="T265" i="9"/>
  <c r="O265" i="9"/>
  <c r="M265" i="9"/>
  <c r="K265" i="9"/>
  <c r="I265" i="9"/>
  <c r="G265" i="9"/>
  <c r="U264" i="9"/>
  <c r="T264" i="9"/>
  <c r="O264" i="9"/>
  <c r="M264" i="9"/>
  <c r="K264" i="9"/>
  <c r="I264" i="9"/>
  <c r="G264" i="9"/>
  <c r="U263" i="9"/>
  <c r="T263" i="9"/>
  <c r="O263" i="9"/>
  <c r="M263" i="9"/>
  <c r="K263" i="9"/>
  <c r="I263" i="9"/>
  <c r="G263" i="9"/>
  <c r="T260" i="9"/>
  <c r="S260" i="9"/>
  <c r="R260" i="9"/>
  <c r="Q260" i="9"/>
  <c r="P260" i="9"/>
  <c r="L260" i="9"/>
  <c r="K260" i="9"/>
  <c r="J260" i="9"/>
  <c r="H260" i="9"/>
  <c r="F260" i="9"/>
  <c r="U260" i="9" s="1"/>
  <c r="E260" i="9"/>
  <c r="D260" i="9"/>
  <c r="S259" i="9"/>
  <c r="R259" i="9"/>
  <c r="Q259" i="9"/>
  <c r="P259" i="9"/>
  <c r="U259" i="9" s="1"/>
  <c r="L259" i="9"/>
  <c r="J259" i="9"/>
  <c r="H259" i="9"/>
  <c r="F259" i="9"/>
  <c r="E259" i="9"/>
  <c r="K259" i="9" s="1"/>
  <c r="D259" i="9"/>
  <c r="I259" i="9" s="1"/>
  <c r="U258" i="9"/>
  <c r="T258" i="9"/>
  <c r="O258" i="9"/>
  <c r="M258" i="9"/>
  <c r="K258" i="9"/>
  <c r="I258" i="9"/>
  <c r="G258" i="9"/>
  <c r="U257" i="9"/>
  <c r="T257" i="9"/>
  <c r="O257" i="9"/>
  <c r="M257" i="9"/>
  <c r="K257" i="9"/>
  <c r="I257" i="9"/>
  <c r="G257" i="9"/>
  <c r="U256" i="9"/>
  <c r="T256" i="9"/>
  <c r="O256" i="9"/>
  <c r="M256" i="9"/>
  <c r="K256" i="9"/>
  <c r="I256" i="9"/>
  <c r="G256" i="9"/>
  <c r="U255" i="9"/>
  <c r="T255" i="9"/>
  <c r="O255" i="9"/>
  <c r="M255" i="9"/>
  <c r="K255" i="9"/>
  <c r="I255" i="9"/>
  <c r="G255" i="9"/>
  <c r="S254" i="9"/>
  <c r="R254" i="9"/>
  <c r="Q254" i="9"/>
  <c r="T254" i="9" s="1"/>
  <c r="P254" i="9"/>
  <c r="U254" i="9" s="1"/>
  <c r="L254" i="9"/>
  <c r="J254" i="9"/>
  <c r="K254" i="9" s="1"/>
  <c r="H254" i="9"/>
  <c r="F254" i="9"/>
  <c r="E254" i="9"/>
  <c r="D254" i="9"/>
  <c r="I254" i="9" s="1"/>
  <c r="U253" i="9"/>
  <c r="T253" i="9"/>
  <c r="O253" i="9"/>
  <c r="M253" i="9"/>
  <c r="K253" i="9"/>
  <c r="I253" i="9"/>
  <c r="G253" i="9"/>
  <c r="U252" i="9"/>
  <c r="T252" i="9"/>
  <c r="O252" i="9"/>
  <c r="M252" i="9"/>
  <c r="K252" i="9"/>
  <c r="I252" i="9"/>
  <c r="G252" i="9"/>
  <c r="U251" i="9"/>
  <c r="T251" i="9"/>
  <c r="O251" i="9"/>
  <c r="M251" i="9"/>
  <c r="K251" i="9"/>
  <c r="I251" i="9"/>
  <c r="G251" i="9"/>
  <c r="U250" i="9"/>
  <c r="T250" i="9"/>
  <c r="O250" i="9"/>
  <c r="M250" i="9"/>
  <c r="K250" i="9"/>
  <c r="I250" i="9"/>
  <c r="G250" i="9"/>
  <c r="U249" i="9"/>
  <c r="T249" i="9"/>
  <c r="O249" i="9"/>
  <c r="M249" i="9"/>
  <c r="K249" i="9"/>
  <c r="I249" i="9"/>
  <c r="G249" i="9"/>
  <c r="U248" i="9"/>
  <c r="T248" i="9"/>
  <c r="O248" i="9"/>
  <c r="M248" i="9"/>
  <c r="K248" i="9"/>
  <c r="I248" i="9"/>
  <c r="G248" i="9"/>
  <c r="S247" i="9"/>
  <c r="R247" i="9"/>
  <c r="Q247" i="9"/>
  <c r="P247" i="9"/>
  <c r="U247" i="9" s="1"/>
  <c r="L247" i="9"/>
  <c r="J247" i="9"/>
  <c r="H247" i="9"/>
  <c r="F247" i="9"/>
  <c r="E247" i="9"/>
  <c r="D247" i="9"/>
  <c r="U246" i="9"/>
  <c r="T246" i="9"/>
  <c r="O246" i="9"/>
  <c r="M246" i="9"/>
  <c r="K246" i="9"/>
  <c r="I246" i="9"/>
  <c r="G246" i="9"/>
  <c r="U245" i="9"/>
  <c r="T245" i="9"/>
  <c r="O245" i="9"/>
  <c r="M245" i="9"/>
  <c r="K245" i="9"/>
  <c r="I245" i="9"/>
  <c r="G245" i="9"/>
  <c r="U244" i="9"/>
  <c r="T244" i="9"/>
  <c r="O244" i="9"/>
  <c r="M244" i="9"/>
  <c r="K244" i="9"/>
  <c r="I244" i="9"/>
  <c r="G244" i="9"/>
  <c r="U243" i="9"/>
  <c r="T243" i="9"/>
  <c r="O243" i="9"/>
  <c r="M243" i="9"/>
  <c r="K243" i="9"/>
  <c r="I243" i="9"/>
  <c r="G243" i="9"/>
  <c r="U242" i="9"/>
  <c r="T242" i="9"/>
  <c r="O242" i="9"/>
  <c r="M242" i="9"/>
  <c r="K242" i="9"/>
  <c r="I242" i="9"/>
  <c r="G242" i="9"/>
  <c r="U241" i="9"/>
  <c r="T241" i="9"/>
  <c r="O241" i="9"/>
  <c r="M241" i="9"/>
  <c r="K241" i="9"/>
  <c r="I241" i="9"/>
  <c r="G241" i="9"/>
  <c r="S240" i="9"/>
  <c r="R240" i="9"/>
  <c r="Q240" i="9"/>
  <c r="T240" i="9" s="1"/>
  <c r="P240" i="9"/>
  <c r="L240" i="9"/>
  <c r="J240" i="9"/>
  <c r="H240" i="9"/>
  <c r="F240" i="9"/>
  <c r="E240" i="9"/>
  <c r="M240" i="9" s="1"/>
  <c r="D240" i="9"/>
  <c r="O240" i="9" s="1"/>
  <c r="U239" i="9"/>
  <c r="T239" i="9"/>
  <c r="O239" i="9"/>
  <c r="M239" i="9"/>
  <c r="K239" i="9"/>
  <c r="I239" i="9"/>
  <c r="G239" i="9"/>
  <c r="U238" i="9"/>
  <c r="T238" i="9"/>
  <c r="O238" i="9"/>
  <c r="M238" i="9"/>
  <c r="K238" i="9"/>
  <c r="I238" i="9"/>
  <c r="G238" i="9"/>
  <c r="U237" i="9"/>
  <c r="T237" i="9"/>
  <c r="O237" i="9"/>
  <c r="M237" i="9"/>
  <c r="K237" i="9"/>
  <c r="I237" i="9"/>
  <c r="G237" i="9"/>
  <c r="U236" i="9"/>
  <c r="T236" i="9"/>
  <c r="O236" i="9"/>
  <c r="M236" i="9"/>
  <c r="K236" i="9"/>
  <c r="I236" i="9"/>
  <c r="G236" i="9"/>
  <c r="U235" i="9"/>
  <c r="T235" i="9"/>
  <c r="O235" i="9"/>
  <c r="M235" i="9"/>
  <c r="K235" i="9"/>
  <c r="I235" i="9"/>
  <c r="G235" i="9"/>
  <c r="U234" i="9"/>
  <c r="T234" i="9"/>
  <c r="O234" i="9"/>
  <c r="M234" i="9"/>
  <c r="K234" i="9"/>
  <c r="I234" i="9"/>
  <c r="G234" i="9"/>
  <c r="T231" i="9"/>
  <c r="S231" i="9"/>
  <c r="R231" i="9"/>
  <c r="Q231" i="9"/>
  <c r="P231" i="9"/>
  <c r="U231" i="9" s="1"/>
  <c r="L231" i="9"/>
  <c r="J231" i="9"/>
  <c r="H231" i="9"/>
  <c r="I231" i="9" s="1"/>
  <c r="G231" i="9"/>
  <c r="F231" i="9"/>
  <c r="E231" i="9"/>
  <c r="D231" i="9"/>
  <c r="O231" i="9" s="1"/>
  <c r="U230" i="9"/>
  <c r="S230" i="9"/>
  <c r="R230" i="9"/>
  <c r="Q230" i="9"/>
  <c r="T230" i="9" s="1"/>
  <c r="P230" i="9"/>
  <c r="L230" i="9"/>
  <c r="J230" i="9"/>
  <c r="H230" i="9"/>
  <c r="F230" i="9"/>
  <c r="E230" i="9"/>
  <c r="M230" i="9" s="1"/>
  <c r="D230" i="9"/>
  <c r="I230" i="9" s="1"/>
  <c r="U229" i="9"/>
  <c r="T229" i="9"/>
  <c r="O229" i="9"/>
  <c r="M229" i="9"/>
  <c r="K229" i="9"/>
  <c r="I229" i="9"/>
  <c r="G229" i="9"/>
  <c r="U228" i="9"/>
  <c r="T228" i="9"/>
  <c r="O228" i="9"/>
  <c r="M228" i="9"/>
  <c r="K228" i="9"/>
  <c r="I228" i="9"/>
  <c r="G228" i="9"/>
  <c r="U227" i="9"/>
  <c r="T227" i="9"/>
  <c r="O227" i="9"/>
  <c r="M227" i="9"/>
  <c r="K227" i="9"/>
  <c r="I227" i="9"/>
  <c r="G227" i="9"/>
  <c r="U226" i="9"/>
  <c r="T226" i="9"/>
  <c r="O226" i="9"/>
  <c r="M226" i="9"/>
  <c r="K226" i="9"/>
  <c r="I226" i="9"/>
  <c r="G226" i="9"/>
  <c r="U225" i="9"/>
  <c r="T225" i="9"/>
  <c r="O225" i="9"/>
  <c r="M225" i="9"/>
  <c r="K225" i="9"/>
  <c r="I225" i="9"/>
  <c r="G225" i="9"/>
  <c r="S224" i="9"/>
  <c r="R224" i="9"/>
  <c r="Q224" i="9"/>
  <c r="T224" i="9" s="1"/>
  <c r="P224" i="9"/>
  <c r="U224" i="9" s="1"/>
  <c r="L224" i="9"/>
  <c r="J224" i="9"/>
  <c r="H224" i="9"/>
  <c r="F224" i="9"/>
  <c r="E224" i="9"/>
  <c r="D224" i="9"/>
  <c r="O224" i="9" s="1"/>
  <c r="U223" i="9"/>
  <c r="T223" i="9"/>
  <c r="O223" i="9"/>
  <c r="M223" i="9"/>
  <c r="K223" i="9"/>
  <c r="I223" i="9"/>
  <c r="G223" i="9"/>
  <c r="U222" i="9"/>
  <c r="T222" i="9"/>
  <c r="O222" i="9"/>
  <c r="M222" i="9"/>
  <c r="K222" i="9"/>
  <c r="I222" i="9"/>
  <c r="G222" i="9"/>
  <c r="U221" i="9"/>
  <c r="T221" i="9"/>
  <c r="O221" i="9"/>
  <c r="M221" i="9"/>
  <c r="K221" i="9"/>
  <c r="I221" i="9"/>
  <c r="G221" i="9"/>
  <c r="U220" i="9"/>
  <c r="T220" i="9"/>
  <c r="O220" i="9"/>
  <c r="M220" i="9"/>
  <c r="K220" i="9"/>
  <c r="I220" i="9"/>
  <c r="G220" i="9"/>
  <c r="U219" i="9"/>
  <c r="T219" i="9"/>
  <c r="O219" i="9"/>
  <c r="M219" i="9"/>
  <c r="K219" i="9"/>
  <c r="I219" i="9"/>
  <c r="G219" i="9"/>
  <c r="U218" i="9"/>
  <c r="T218" i="9"/>
  <c r="O218" i="9"/>
  <c r="M218" i="9"/>
  <c r="K218" i="9"/>
  <c r="I218" i="9"/>
  <c r="G218" i="9"/>
  <c r="U217" i="9"/>
  <c r="T217" i="9"/>
  <c r="O217" i="9"/>
  <c r="M217" i="9"/>
  <c r="K217" i="9"/>
  <c r="I217" i="9"/>
  <c r="G217" i="9"/>
  <c r="S216" i="9"/>
  <c r="R216" i="9"/>
  <c r="Q216" i="9"/>
  <c r="P216" i="9"/>
  <c r="U216" i="9" s="1"/>
  <c r="L216" i="9"/>
  <c r="J216" i="9"/>
  <c r="K216" i="9" s="1"/>
  <c r="I216" i="9"/>
  <c r="H216" i="9"/>
  <c r="G216" i="9"/>
  <c r="F216" i="9"/>
  <c r="E216" i="9"/>
  <c r="M216" i="9" s="1"/>
  <c r="D216" i="9"/>
  <c r="O216" i="9" s="1"/>
  <c r="U215" i="9"/>
  <c r="T215" i="9"/>
  <c r="O215" i="9"/>
  <c r="M215" i="9"/>
  <c r="K215" i="9"/>
  <c r="I215" i="9"/>
  <c r="G215" i="9"/>
  <c r="U214" i="9"/>
  <c r="T214" i="9"/>
  <c r="O214" i="9"/>
  <c r="M214" i="9"/>
  <c r="K214" i="9"/>
  <c r="I214" i="9"/>
  <c r="G214" i="9"/>
  <c r="U213" i="9"/>
  <c r="T213" i="9"/>
  <c r="O213" i="9"/>
  <c r="M213" i="9"/>
  <c r="K213" i="9"/>
  <c r="I213" i="9"/>
  <c r="G213" i="9"/>
  <c r="U212" i="9"/>
  <c r="T212" i="9"/>
  <c r="O212" i="9"/>
  <c r="M212" i="9"/>
  <c r="K212" i="9"/>
  <c r="I212" i="9"/>
  <c r="G212" i="9"/>
  <c r="U211" i="9"/>
  <c r="T211" i="9"/>
  <c r="O211" i="9"/>
  <c r="M211" i="9"/>
  <c r="K211" i="9"/>
  <c r="I211" i="9"/>
  <c r="G211" i="9"/>
  <c r="U210" i="9"/>
  <c r="T210" i="9"/>
  <c r="O210" i="9"/>
  <c r="M210" i="9"/>
  <c r="K210" i="9"/>
  <c r="I210" i="9"/>
  <c r="G210" i="9"/>
  <c r="U209" i="9"/>
  <c r="T209" i="9"/>
  <c r="O209" i="9"/>
  <c r="M209" i="9"/>
  <c r="K209" i="9"/>
  <c r="I209" i="9"/>
  <c r="G209" i="9"/>
  <c r="U208" i="9"/>
  <c r="T208" i="9"/>
  <c r="O208" i="9"/>
  <c r="M208" i="9"/>
  <c r="K208" i="9"/>
  <c r="I208" i="9"/>
  <c r="G208" i="9"/>
  <c r="S205" i="9"/>
  <c r="R205" i="9"/>
  <c r="Q205" i="9"/>
  <c r="T205" i="9" s="1"/>
  <c r="P205" i="9"/>
  <c r="L205" i="9"/>
  <c r="J205" i="9"/>
  <c r="H205" i="9"/>
  <c r="I205" i="9" s="1"/>
  <c r="F205" i="9"/>
  <c r="G205" i="9" s="1"/>
  <c r="E205" i="9"/>
  <c r="M205" i="9" s="1"/>
  <c r="D205" i="9"/>
  <c r="O205" i="9" s="1"/>
  <c r="S204" i="9"/>
  <c r="R204" i="9"/>
  <c r="Q204" i="9"/>
  <c r="T204" i="9" s="1"/>
  <c r="P204" i="9"/>
  <c r="U204" i="9" s="1"/>
  <c r="L204" i="9"/>
  <c r="J204" i="9"/>
  <c r="H204" i="9"/>
  <c r="F204" i="9"/>
  <c r="E204" i="9"/>
  <c r="K204" i="9" s="1"/>
  <c r="D204" i="9"/>
  <c r="I204" i="9" s="1"/>
  <c r="U203" i="9"/>
  <c r="T203" i="9"/>
  <c r="O203" i="9"/>
  <c r="M203" i="9"/>
  <c r="K203" i="9"/>
  <c r="I203" i="9"/>
  <c r="G203" i="9"/>
  <c r="U202" i="9"/>
  <c r="T202" i="9"/>
  <c r="O202" i="9"/>
  <c r="M202" i="9"/>
  <c r="K202" i="9"/>
  <c r="I202" i="9"/>
  <c r="G202" i="9"/>
  <c r="U201" i="9"/>
  <c r="T201" i="9"/>
  <c r="O201" i="9"/>
  <c r="M201" i="9"/>
  <c r="K201" i="9"/>
  <c r="I201" i="9"/>
  <c r="G201" i="9"/>
  <c r="U200" i="9"/>
  <c r="T200" i="9"/>
  <c r="O200" i="9"/>
  <c r="M200" i="9"/>
  <c r="K200" i="9"/>
  <c r="I200" i="9"/>
  <c r="G200" i="9"/>
  <c r="U199" i="9"/>
  <c r="T199" i="9"/>
  <c r="O199" i="9"/>
  <c r="M199" i="9"/>
  <c r="K199" i="9"/>
  <c r="I199" i="9"/>
  <c r="G199" i="9"/>
  <c r="S198" i="9"/>
  <c r="R198" i="9"/>
  <c r="Q198" i="9"/>
  <c r="T198" i="9" s="1"/>
  <c r="P198" i="9"/>
  <c r="U198" i="9" s="1"/>
  <c r="L198" i="9"/>
  <c r="J198" i="9"/>
  <c r="H198" i="9"/>
  <c r="G198" i="9"/>
  <c r="F198" i="9"/>
  <c r="E198" i="9"/>
  <c r="D198" i="9"/>
  <c r="O198" i="9" s="1"/>
  <c r="U197" i="9"/>
  <c r="T197" i="9"/>
  <c r="O197" i="9"/>
  <c r="M197" i="9"/>
  <c r="K197" i="9"/>
  <c r="I197" i="9"/>
  <c r="G197" i="9"/>
  <c r="U196" i="9"/>
  <c r="T196" i="9"/>
  <c r="O196" i="9"/>
  <c r="M196" i="9"/>
  <c r="K196" i="9"/>
  <c r="I196" i="9"/>
  <c r="G196" i="9"/>
  <c r="U195" i="9"/>
  <c r="T195" i="9"/>
  <c r="O195" i="9"/>
  <c r="M195" i="9"/>
  <c r="K195" i="9"/>
  <c r="I195" i="9"/>
  <c r="G195" i="9"/>
  <c r="U194" i="9"/>
  <c r="T194" i="9"/>
  <c r="O194" i="9"/>
  <c r="M194" i="9"/>
  <c r="K194" i="9"/>
  <c r="I194" i="9"/>
  <c r="G194" i="9"/>
  <c r="U193" i="9"/>
  <c r="T193" i="9"/>
  <c r="O193" i="9"/>
  <c r="M193" i="9"/>
  <c r="K193" i="9"/>
  <c r="I193" i="9"/>
  <c r="G193" i="9"/>
  <c r="U192" i="9"/>
  <c r="T192" i="9"/>
  <c r="O192" i="9"/>
  <c r="M192" i="9"/>
  <c r="K192" i="9"/>
  <c r="I192" i="9"/>
  <c r="G192" i="9"/>
  <c r="T191" i="9"/>
  <c r="S191" i="9"/>
  <c r="R191" i="9"/>
  <c r="Q191" i="9"/>
  <c r="P191" i="9"/>
  <c r="L191" i="9"/>
  <c r="J191" i="9"/>
  <c r="K191" i="9" s="1"/>
  <c r="H191" i="9"/>
  <c r="I191" i="9" s="1"/>
  <c r="G191" i="9"/>
  <c r="F191" i="9"/>
  <c r="E191" i="9"/>
  <c r="D191" i="9"/>
  <c r="O191" i="9" s="1"/>
  <c r="U190" i="9"/>
  <c r="T190" i="9"/>
  <c r="O190" i="9"/>
  <c r="M190" i="9"/>
  <c r="K190" i="9"/>
  <c r="I190" i="9"/>
  <c r="G190" i="9"/>
  <c r="U189" i="9"/>
  <c r="T189" i="9"/>
  <c r="O189" i="9"/>
  <c r="M189" i="9"/>
  <c r="K189" i="9"/>
  <c r="I189" i="9"/>
  <c r="G189" i="9"/>
  <c r="U188" i="9"/>
  <c r="T188" i="9"/>
  <c r="O188" i="9"/>
  <c r="M188" i="9"/>
  <c r="K188" i="9"/>
  <c r="I188" i="9"/>
  <c r="G188" i="9"/>
  <c r="U187" i="9"/>
  <c r="T187" i="9"/>
  <c r="O187" i="9"/>
  <c r="M187" i="9"/>
  <c r="K187" i="9"/>
  <c r="I187" i="9"/>
  <c r="G187" i="9"/>
  <c r="U186" i="9"/>
  <c r="T186" i="9"/>
  <c r="O186" i="9"/>
  <c r="M186" i="9"/>
  <c r="K186" i="9"/>
  <c r="I186" i="9"/>
  <c r="G186" i="9"/>
  <c r="T185" i="9"/>
  <c r="S185" i="9"/>
  <c r="R185" i="9"/>
  <c r="Q185" i="9"/>
  <c r="P185" i="9"/>
  <c r="L185" i="9"/>
  <c r="J185" i="9"/>
  <c r="K185" i="9" s="1"/>
  <c r="H185" i="9"/>
  <c r="G185" i="9"/>
  <c r="F185" i="9"/>
  <c r="E185" i="9"/>
  <c r="D185" i="9"/>
  <c r="O185" i="9" s="1"/>
  <c r="U184" i="9"/>
  <c r="T184" i="9"/>
  <c r="O184" i="9"/>
  <c r="M184" i="9"/>
  <c r="K184" i="9"/>
  <c r="I184" i="9"/>
  <c r="G184" i="9"/>
  <c r="U183" i="9"/>
  <c r="T183" i="9"/>
  <c r="O183" i="9"/>
  <c r="M183" i="9"/>
  <c r="K183" i="9"/>
  <c r="I183" i="9"/>
  <c r="G183" i="9"/>
  <c r="U182" i="9"/>
  <c r="T182" i="9"/>
  <c r="O182" i="9"/>
  <c r="M182" i="9"/>
  <c r="K182" i="9"/>
  <c r="I182" i="9"/>
  <c r="G182" i="9"/>
  <c r="U181" i="9"/>
  <c r="T181" i="9"/>
  <c r="O181" i="9"/>
  <c r="M181" i="9"/>
  <c r="K181" i="9"/>
  <c r="I181" i="9"/>
  <c r="G181" i="9"/>
  <c r="U180" i="9"/>
  <c r="T180" i="9"/>
  <c r="O180" i="9"/>
  <c r="M180" i="9"/>
  <c r="K180" i="9"/>
  <c r="I180" i="9"/>
  <c r="G180" i="9"/>
  <c r="T179" i="9"/>
  <c r="S179" i="9"/>
  <c r="R179" i="9"/>
  <c r="Q179" i="9"/>
  <c r="P179" i="9"/>
  <c r="L179" i="9"/>
  <c r="J179" i="9"/>
  <c r="K179" i="9" s="1"/>
  <c r="H179" i="9"/>
  <c r="I179" i="9" s="1"/>
  <c r="G179" i="9"/>
  <c r="F179" i="9"/>
  <c r="E179" i="9"/>
  <c r="D179" i="9"/>
  <c r="O179" i="9" s="1"/>
  <c r="U178" i="9"/>
  <c r="T178" i="9"/>
  <c r="O178" i="9"/>
  <c r="M178" i="9"/>
  <c r="K178" i="9"/>
  <c r="I178" i="9"/>
  <c r="G178" i="9"/>
  <c r="U177" i="9"/>
  <c r="T177" i="9"/>
  <c r="O177" i="9"/>
  <c r="M177" i="9"/>
  <c r="K177" i="9"/>
  <c r="I177" i="9"/>
  <c r="G177" i="9"/>
  <c r="U176" i="9"/>
  <c r="T176" i="9"/>
  <c r="O176" i="9"/>
  <c r="M176" i="9"/>
  <c r="K176" i="9"/>
  <c r="I176" i="9"/>
  <c r="G176" i="9"/>
  <c r="U175" i="9"/>
  <c r="T175" i="9"/>
  <c r="O175" i="9"/>
  <c r="M175" i="9"/>
  <c r="K175" i="9"/>
  <c r="I175" i="9"/>
  <c r="G175" i="9"/>
  <c r="U174" i="9"/>
  <c r="T174" i="9"/>
  <c r="O174" i="9"/>
  <c r="M174" i="9"/>
  <c r="K174" i="9"/>
  <c r="I174" i="9"/>
  <c r="G174" i="9"/>
  <c r="U173" i="9"/>
  <c r="T173" i="9"/>
  <c r="O173" i="9"/>
  <c r="M173" i="9"/>
  <c r="K173" i="9"/>
  <c r="I173" i="9"/>
  <c r="G173" i="9"/>
  <c r="S170" i="9"/>
  <c r="T170" i="9" s="1"/>
  <c r="R170" i="9"/>
  <c r="Q170" i="9"/>
  <c r="P170" i="9"/>
  <c r="L170" i="9"/>
  <c r="J170" i="9"/>
  <c r="K170" i="9" s="1"/>
  <c r="H170" i="9"/>
  <c r="F170" i="9"/>
  <c r="U170" i="9" s="1"/>
  <c r="E170" i="9"/>
  <c r="M170" i="9" s="1"/>
  <c r="D170" i="9"/>
  <c r="O170" i="9" s="1"/>
  <c r="S169" i="9"/>
  <c r="R169" i="9"/>
  <c r="Q169" i="9"/>
  <c r="T169" i="9" s="1"/>
  <c r="P169" i="9"/>
  <c r="U169" i="9" s="1"/>
  <c r="L169" i="9"/>
  <c r="J169" i="9"/>
  <c r="H169" i="9"/>
  <c r="F169" i="9"/>
  <c r="E169" i="9"/>
  <c r="K169" i="9" s="1"/>
  <c r="D169" i="9"/>
  <c r="O169" i="9" s="1"/>
  <c r="U168" i="9"/>
  <c r="T168" i="9"/>
  <c r="O168" i="9"/>
  <c r="M168" i="9"/>
  <c r="K168" i="9"/>
  <c r="I168" i="9"/>
  <c r="G168" i="9"/>
  <c r="U167" i="9"/>
  <c r="T167" i="9"/>
  <c r="O167" i="9"/>
  <c r="M167" i="9"/>
  <c r="K167" i="9"/>
  <c r="I167" i="9"/>
  <c r="G167" i="9"/>
  <c r="U166" i="9"/>
  <c r="T166" i="9"/>
  <c r="O166" i="9"/>
  <c r="M166" i="9"/>
  <c r="K166" i="9"/>
  <c r="I166" i="9"/>
  <c r="G166" i="9"/>
  <c r="U165" i="9"/>
  <c r="T165" i="9"/>
  <c r="O165" i="9"/>
  <c r="M165" i="9"/>
  <c r="K165" i="9"/>
  <c r="I165" i="9"/>
  <c r="G165" i="9"/>
  <c r="U164" i="9"/>
  <c r="T164" i="9"/>
  <c r="O164" i="9"/>
  <c r="M164" i="9"/>
  <c r="K164" i="9"/>
  <c r="I164" i="9"/>
  <c r="G164" i="9"/>
  <c r="S163" i="9"/>
  <c r="R163" i="9"/>
  <c r="Q163" i="9"/>
  <c r="T163" i="9" s="1"/>
  <c r="P163" i="9"/>
  <c r="U163" i="9" s="1"/>
  <c r="L163" i="9"/>
  <c r="J163" i="9"/>
  <c r="H163" i="9"/>
  <c r="F163" i="9"/>
  <c r="E163" i="9"/>
  <c r="K163" i="9" s="1"/>
  <c r="D163" i="9"/>
  <c r="O163" i="9" s="1"/>
  <c r="U162" i="9"/>
  <c r="T162" i="9"/>
  <c r="O162" i="9"/>
  <c r="M162" i="9"/>
  <c r="K162" i="9"/>
  <c r="I162" i="9"/>
  <c r="G162" i="9"/>
  <c r="U161" i="9"/>
  <c r="T161" i="9"/>
  <c r="O161" i="9"/>
  <c r="M161" i="9"/>
  <c r="K161" i="9"/>
  <c r="I161" i="9"/>
  <c r="G161" i="9"/>
  <c r="U160" i="9"/>
  <c r="T160" i="9"/>
  <c r="O160" i="9"/>
  <c r="M160" i="9"/>
  <c r="K160" i="9"/>
  <c r="I160" i="9"/>
  <c r="G160" i="9"/>
  <c r="U159" i="9"/>
  <c r="T159" i="9"/>
  <c r="O159" i="9"/>
  <c r="M159" i="9"/>
  <c r="K159" i="9"/>
  <c r="I159" i="9"/>
  <c r="G159" i="9"/>
  <c r="U158" i="9"/>
  <c r="T158" i="9"/>
  <c r="O158" i="9"/>
  <c r="M158" i="9"/>
  <c r="K158" i="9"/>
  <c r="I158" i="9"/>
  <c r="G158" i="9"/>
  <c r="S157" i="9"/>
  <c r="R157" i="9"/>
  <c r="Q157" i="9"/>
  <c r="T157" i="9" s="1"/>
  <c r="P157" i="9"/>
  <c r="U157" i="9" s="1"/>
  <c r="L157" i="9"/>
  <c r="J157" i="9"/>
  <c r="H157" i="9"/>
  <c r="F157" i="9"/>
  <c r="E157" i="9"/>
  <c r="K157" i="9" s="1"/>
  <c r="D157" i="9"/>
  <c r="O157" i="9" s="1"/>
  <c r="U156" i="9"/>
  <c r="T156" i="9"/>
  <c r="O156" i="9"/>
  <c r="M156" i="9"/>
  <c r="K156" i="9"/>
  <c r="I156" i="9"/>
  <c r="G156" i="9"/>
  <c r="U155" i="9"/>
  <c r="T155" i="9"/>
  <c r="O155" i="9"/>
  <c r="M155" i="9"/>
  <c r="K155" i="9"/>
  <c r="I155" i="9"/>
  <c r="G155" i="9"/>
  <c r="U154" i="9"/>
  <c r="T154" i="9"/>
  <c r="O154" i="9"/>
  <c r="M154" i="9"/>
  <c r="K154" i="9"/>
  <c r="I154" i="9"/>
  <c r="G154" i="9"/>
  <c r="U153" i="9"/>
  <c r="T153" i="9"/>
  <c r="O153" i="9"/>
  <c r="M153" i="9"/>
  <c r="K153" i="9"/>
  <c r="I153" i="9"/>
  <c r="G153" i="9"/>
  <c r="U152" i="9"/>
  <c r="T152" i="9"/>
  <c r="O152" i="9"/>
  <c r="M152" i="9"/>
  <c r="K152" i="9"/>
  <c r="I152" i="9"/>
  <c r="G152" i="9"/>
  <c r="U151" i="9"/>
  <c r="T151" i="9"/>
  <c r="O151" i="9"/>
  <c r="M151" i="9"/>
  <c r="K151" i="9"/>
  <c r="I151" i="9"/>
  <c r="G151" i="9"/>
  <c r="S150" i="9"/>
  <c r="R150" i="9"/>
  <c r="Q150" i="9"/>
  <c r="T150" i="9" s="1"/>
  <c r="P150" i="9"/>
  <c r="U150" i="9" s="1"/>
  <c r="L150" i="9"/>
  <c r="J150" i="9"/>
  <c r="K150" i="9" s="1"/>
  <c r="H150" i="9"/>
  <c r="F150" i="9"/>
  <c r="E150" i="9"/>
  <c r="D150" i="9"/>
  <c r="O150" i="9" s="1"/>
  <c r="U149" i="9"/>
  <c r="T149" i="9"/>
  <c r="O149" i="9"/>
  <c r="M149" i="9"/>
  <c r="K149" i="9"/>
  <c r="I149" i="9"/>
  <c r="G149" i="9"/>
  <c r="U148" i="9"/>
  <c r="T148" i="9"/>
  <c r="O148" i="9"/>
  <c r="M148" i="9"/>
  <c r="K148" i="9"/>
  <c r="I148" i="9"/>
  <c r="G148" i="9"/>
  <c r="U147" i="9"/>
  <c r="T147" i="9"/>
  <c r="O147" i="9"/>
  <c r="M147" i="9"/>
  <c r="K147" i="9"/>
  <c r="I147" i="9"/>
  <c r="G147" i="9"/>
  <c r="U146" i="9"/>
  <c r="T146" i="9"/>
  <c r="O146" i="9"/>
  <c r="M146" i="9"/>
  <c r="K146" i="9"/>
  <c r="I146" i="9"/>
  <c r="G146" i="9"/>
  <c r="U145" i="9"/>
  <c r="T145" i="9"/>
  <c r="O145" i="9"/>
  <c r="M145" i="9"/>
  <c r="K145" i="9"/>
  <c r="I145" i="9"/>
  <c r="G145" i="9"/>
  <c r="S144" i="9"/>
  <c r="R144" i="9"/>
  <c r="Q144" i="9"/>
  <c r="T144" i="9" s="1"/>
  <c r="P144" i="9"/>
  <c r="O144" i="9"/>
  <c r="L144" i="9"/>
  <c r="J144" i="9"/>
  <c r="H144" i="9"/>
  <c r="F144" i="9"/>
  <c r="E144" i="9"/>
  <c r="K144" i="9" s="1"/>
  <c r="D144" i="9"/>
  <c r="I144" i="9" s="1"/>
  <c r="U143" i="9"/>
  <c r="T143" i="9"/>
  <c r="O143" i="9"/>
  <c r="M143" i="9"/>
  <c r="K143" i="9"/>
  <c r="I143" i="9"/>
  <c r="G143" i="9"/>
  <c r="U142" i="9"/>
  <c r="T142" i="9"/>
  <c r="O142" i="9"/>
  <c r="M142" i="9"/>
  <c r="K142" i="9"/>
  <c r="I142" i="9"/>
  <c r="G142" i="9"/>
  <c r="U141" i="9"/>
  <c r="T141" i="9"/>
  <c r="O141" i="9"/>
  <c r="M141" i="9"/>
  <c r="K141" i="9"/>
  <c r="I141" i="9"/>
  <c r="G141" i="9"/>
  <c r="U140" i="9"/>
  <c r="T140" i="9"/>
  <c r="O140" i="9"/>
  <c r="M140" i="9"/>
  <c r="K140" i="9"/>
  <c r="I140" i="9"/>
  <c r="G140" i="9"/>
  <c r="U139" i="9"/>
  <c r="T139" i="9"/>
  <c r="O139" i="9"/>
  <c r="M139" i="9"/>
  <c r="K139" i="9"/>
  <c r="I139" i="9"/>
  <c r="G139" i="9"/>
  <c r="U138" i="9"/>
  <c r="T138" i="9"/>
  <c r="O138" i="9"/>
  <c r="M138" i="9"/>
  <c r="K138" i="9"/>
  <c r="I138" i="9"/>
  <c r="G138" i="9"/>
  <c r="S137" i="9"/>
  <c r="R137" i="9"/>
  <c r="Q137" i="9"/>
  <c r="P137" i="9"/>
  <c r="U137" i="9" s="1"/>
  <c r="O137" i="9"/>
  <c r="L137" i="9"/>
  <c r="J137" i="9"/>
  <c r="I137" i="9"/>
  <c r="H137" i="9"/>
  <c r="F137" i="9"/>
  <c r="E137" i="9"/>
  <c r="D137" i="9"/>
  <c r="U136" i="9"/>
  <c r="T136" i="9"/>
  <c r="O136" i="9"/>
  <c r="M136" i="9"/>
  <c r="K136" i="9"/>
  <c r="I136" i="9"/>
  <c r="G136" i="9"/>
  <c r="U135" i="9"/>
  <c r="T135" i="9"/>
  <c r="O135" i="9"/>
  <c r="M135" i="9"/>
  <c r="K135" i="9"/>
  <c r="I135" i="9"/>
  <c r="G135" i="9"/>
  <c r="U134" i="9"/>
  <c r="T134" i="9"/>
  <c r="O134" i="9"/>
  <c r="M134" i="9"/>
  <c r="K134" i="9"/>
  <c r="I134" i="9"/>
  <c r="G134" i="9"/>
  <c r="U133" i="9"/>
  <c r="T133" i="9"/>
  <c r="O133" i="9"/>
  <c r="M133" i="9"/>
  <c r="K133" i="9"/>
  <c r="I133" i="9"/>
  <c r="G133" i="9"/>
  <c r="T132" i="9"/>
  <c r="S132" i="9"/>
  <c r="R132" i="9"/>
  <c r="Q132" i="9"/>
  <c r="P132" i="9"/>
  <c r="L132" i="9"/>
  <c r="K132" i="9"/>
  <c r="J132" i="9"/>
  <c r="H132" i="9"/>
  <c r="F132" i="9"/>
  <c r="E132" i="9"/>
  <c r="D132" i="9"/>
  <c r="I132" i="9" s="1"/>
  <c r="U131" i="9"/>
  <c r="T131" i="9"/>
  <c r="O131" i="9"/>
  <c r="M131" i="9"/>
  <c r="K131" i="9"/>
  <c r="I131" i="9"/>
  <c r="G131" i="9"/>
  <c r="U130" i="9"/>
  <c r="T130" i="9"/>
  <c r="O130" i="9"/>
  <c r="M130" i="9"/>
  <c r="K130" i="9"/>
  <c r="I130" i="9"/>
  <c r="G130" i="9"/>
  <c r="U129" i="9"/>
  <c r="T129" i="9"/>
  <c r="O129" i="9"/>
  <c r="M129" i="9"/>
  <c r="K129" i="9"/>
  <c r="I129" i="9"/>
  <c r="G129" i="9"/>
  <c r="U128" i="9"/>
  <c r="T128" i="9"/>
  <c r="O128" i="9"/>
  <c r="M128" i="9"/>
  <c r="K128" i="9"/>
  <c r="I128" i="9"/>
  <c r="G128" i="9"/>
  <c r="U127" i="9"/>
  <c r="T127" i="9"/>
  <c r="O127" i="9"/>
  <c r="M127" i="9"/>
  <c r="K127" i="9"/>
  <c r="I127" i="9"/>
  <c r="G127" i="9"/>
  <c r="S126" i="9"/>
  <c r="R126" i="9"/>
  <c r="Q126" i="9"/>
  <c r="P126" i="9"/>
  <c r="U126" i="9" s="1"/>
  <c r="L126" i="9"/>
  <c r="J126" i="9"/>
  <c r="K126" i="9" s="1"/>
  <c r="I126" i="9"/>
  <c r="H126" i="9"/>
  <c r="F126" i="9"/>
  <c r="E126" i="9"/>
  <c r="D126" i="9"/>
  <c r="O126" i="9" s="1"/>
  <c r="U125" i="9"/>
  <c r="T125" i="9"/>
  <c r="O125" i="9"/>
  <c r="M125" i="9"/>
  <c r="K125" i="9"/>
  <c r="I125" i="9"/>
  <c r="G125" i="9"/>
  <c r="U124" i="9"/>
  <c r="T124" i="9"/>
  <c r="O124" i="9"/>
  <c r="M124" i="9"/>
  <c r="K124" i="9"/>
  <c r="I124" i="9"/>
  <c r="G124" i="9"/>
  <c r="U123" i="9"/>
  <c r="T123" i="9"/>
  <c r="O123" i="9"/>
  <c r="M123" i="9"/>
  <c r="K123" i="9"/>
  <c r="I123" i="9"/>
  <c r="G123" i="9"/>
  <c r="U122" i="9"/>
  <c r="T122" i="9"/>
  <c r="O122" i="9"/>
  <c r="M122" i="9"/>
  <c r="K122" i="9"/>
  <c r="I122" i="9"/>
  <c r="G122" i="9"/>
  <c r="S121" i="9"/>
  <c r="R121" i="9"/>
  <c r="Q121" i="9"/>
  <c r="T121" i="9" s="1"/>
  <c r="P121" i="9"/>
  <c r="U121" i="9" s="1"/>
  <c r="L121" i="9"/>
  <c r="K121" i="9"/>
  <c r="J121" i="9"/>
  <c r="H121" i="9"/>
  <c r="F121" i="9"/>
  <c r="E121" i="9"/>
  <c r="D121" i="9"/>
  <c r="O121" i="9" s="1"/>
  <c r="U120" i="9"/>
  <c r="T120" i="9"/>
  <c r="O120" i="9"/>
  <c r="M120" i="9"/>
  <c r="K120" i="9"/>
  <c r="I120" i="9"/>
  <c r="G120" i="9"/>
  <c r="U119" i="9"/>
  <c r="T119" i="9"/>
  <c r="O119" i="9"/>
  <c r="M119" i="9"/>
  <c r="K119" i="9"/>
  <c r="I119" i="9"/>
  <c r="G119" i="9"/>
  <c r="U118" i="9"/>
  <c r="T118" i="9"/>
  <c r="O118" i="9"/>
  <c r="M118" i="9"/>
  <c r="K118" i="9"/>
  <c r="I118" i="9"/>
  <c r="G118" i="9"/>
  <c r="U117" i="9"/>
  <c r="T117" i="9"/>
  <c r="O117" i="9"/>
  <c r="M117" i="9"/>
  <c r="K117" i="9"/>
  <c r="I117" i="9"/>
  <c r="G117" i="9"/>
  <c r="U116" i="9"/>
  <c r="T116" i="9"/>
  <c r="O116" i="9"/>
  <c r="M116" i="9"/>
  <c r="K116" i="9"/>
  <c r="I116" i="9"/>
  <c r="G116" i="9"/>
  <c r="U115" i="9"/>
  <c r="T115" i="9"/>
  <c r="O115" i="9"/>
  <c r="M115" i="9"/>
  <c r="K115" i="9"/>
  <c r="I115" i="9"/>
  <c r="G115" i="9"/>
  <c r="U114" i="9"/>
  <c r="T114" i="9"/>
  <c r="O114" i="9"/>
  <c r="M114" i="9"/>
  <c r="K114" i="9"/>
  <c r="I114" i="9"/>
  <c r="G114" i="9"/>
  <c r="U113" i="9"/>
  <c r="T113" i="9"/>
  <c r="O113" i="9"/>
  <c r="M113" i="9"/>
  <c r="K113" i="9"/>
  <c r="I113" i="9"/>
  <c r="G113" i="9"/>
  <c r="S112" i="9"/>
  <c r="R112" i="9"/>
  <c r="Q112" i="9"/>
  <c r="P112" i="9"/>
  <c r="L112" i="9"/>
  <c r="J112" i="9"/>
  <c r="H112" i="9"/>
  <c r="F112" i="9"/>
  <c r="G112" i="9" s="1"/>
  <c r="E112" i="9"/>
  <c r="M112" i="9" s="1"/>
  <c r="D112" i="9"/>
  <c r="O112" i="9" s="1"/>
  <c r="U111" i="9"/>
  <c r="T111" i="9"/>
  <c r="O111" i="9"/>
  <c r="M111" i="9"/>
  <c r="K111" i="9"/>
  <c r="I111" i="9"/>
  <c r="G111" i="9"/>
  <c r="U110" i="9"/>
  <c r="T110" i="9"/>
  <c r="O110" i="9"/>
  <c r="M110" i="9"/>
  <c r="K110" i="9"/>
  <c r="I110" i="9"/>
  <c r="G110" i="9"/>
  <c r="U109" i="9"/>
  <c r="T109" i="9"/>
  <c r="O109" i="9"/>
  <c r="M109" i="9"/>
  <c r="K109" i="9"/>
  <c r="I109" i="9"/>
  <c r="G109" i="9"/>
  <c r="U108" i="9"/>
  <c r="T108" i="9"/>
  <c r="O108" i="9"/>
  <c r="M108" i="9"/>
  <c r="K108" i="9"/>
  <c r="I108" i="9"/>
  <c r="G108" i="9"/>
  <c r="U107" i="9"/>
  <c r="T107" i="9"/>
  <c r="O107" i="9"/>
  <c r="M107" i="9"/>
  <c r="K107" i="9"/>
  <c r="I107" i="9"/>
  <c r="G107" i="9"/>
  <c r="S106" i="9"/>
  <c r="T106" i="9" s="1"/>
  <c r="R106" i="9"/>
  <c r="Q106" i="9"/>
  <c r="P106" i="9"/>
  <c r="L106" i="9"/>
  <c r="J106" i="9"/>
  <c r="H106" i="9"/>
  <c r="F106" i="9"/>
  <c r="U106" i="9" s="1"/>
  <c r="E106" i="9"/>
  <c r="M106" i="9" s="1"/>
  <c r="D106" i="9"/>
  <c r="U105" i="9"/>
  <c r="T105" i="9"/>
  <c r="O105" i="9"/>
  <c r="M105" i="9"/>
  <c r="K105" i="9"/>
  <c r="I105" i="9"/>
  <c r="G105" i="9"/>
  <c r="S102" i="9"/>
  <c r="R102" i="9"/>
  <c r="Q102" i="9"/>
  <c r="T102" i="9" s="1"/>
  <c r="P102" i="9"/>
  <c r="U102" i="9" s="1"/>
  <c r="L102" i="9"/>
  <c r="K102" i="9"/>
  <c r="J102" i="9"/>
  <c r="H102" i="9"/>
  <c r="F102" i="9"/>
  <c r="E102" i="9"/>
  <c r="D102" i="9"/>
  <c r="I102" i="9" s="1"/>
  <c r="S101" i="9"/>
  <c r="T101" i="9" s="1"/>
  <c r="R101" i="9"/>
  <c r="Q101" i="9"/>
  <c r="P101" i="9"/>
  <c r="L101" i="9"/>
  <c r="J101" i="9"/>
  <c r="H101" i="9"/>
  <c r="F101" i="9"/>
  <c r="U101" i="9" s="1"/>
  <c r="E101" i="9"/>
  <c r="K101" i="9" s="1"/>
  <c r="D101" i="9"/>
  <c r="I101" i="9" s="1"/>
  <c r="U100" i="9"/>
  <c r="T100" i="9"/>
  <c r="O100" i="9"/>
  <c r="M100" i="9"/>
  <c r="K100" i="9"/>
  <c r="I100" i="9"/>
  <c r="G100" i="9"/>
  <c r="U99" i="9"/>
  <c r="T99" i="9"/>
  <c r="O99" i="9"/>
  <c r="M99" i="9"/>
  <c r="K99" i="9"/>
  <c r="I99" i="9"/>
  <c r="G99" i="9"/>
  <c r="U98" i="9"/>
  <c r="T98" i="9"/>
  <c r="O98" i="9"/>
  <c r="M98" i="9"/>
  <c r="K98" i="9"/>
  <c r="I98" i="9"/>
  <c r="G98" i="9"/>
  <c r="U97" i="9"/>
  <c r="T97" i="9"/>
  <c r="O97" i="9"/>
  <c r="M97" i="9"/>
  <c r="K97" i="9"/>
  <c r="I97" i="9"/>
  <c r="G97" i="9"/>
  <c r="S96" i="9"/>
  <c r="R96" i="9"/>
  <c r="Q96" i="9"/>
  <c r="T96" i="9" s="1"/>
  <c r="P96" i="9"/>
  <c r="L96" i="9"/>
  <c r="J96" i="9"/>
  <c r="H96" i="9"/>
  <c r="F96" i="9"/>
  <c r="G96" i="9" s="1"/>
  <c r="E96" i="9"/>
  <c r="M96" i="9" s="1"/>
  <c r="D96" i="9"/>
  <c r="O96" i="9" s="1"/>
  <c r="U95" i="9"/>
  <c r="T95" i="9"/>
  <c r="O95" i="9"/>
  <c r="M95" i="9"/>
  <c r="K95" i="9"/>
  <c r="I95" i="9"/>
  <c r="G95" i="9"/>
  <c r="U94" i="9"/>
  <c r="T94" i="9"/>
  <c r="O94" i="9"/>
  <c r="M94" i="9"/>
  <c r="K94" i="9"/>
  <c r="I94" i="9"/>
  <c r="G94" i="9"/>
  <c r="U93" i="9"/>
  <c r="T93" i="9"/>
  <c r="O93" i="9"/>
  <c r="M93" i="9"/>
  <c r="K93" i="9"/>
  <c r="I93" i="9"/>
  <c r="G93" i="9"/>
  <c r="U92" i="9"/>
  <c r="T92" i="9"/>
  <c r="O92" i="9"/>
  <c r="M92" i="9"/>
  <c r="K92" i="9"/>
  <c r="I92" i="9"/>
  <c r="G92" i="9"/>
  <c r="S91" i="9"/>
  <c r="T91" i="9" s="1"/>
  <c r="R91" i="9"/>
  <c r="Q91" i="9"/>
  <c r="P91" i="9"/>
  <c r="L91" i="9"/>
  <c r="J91" i="9"/>
  <c r="H91" i="9"/>
  <c r="G91" i="9"/>
  <c r="F91" i="9"/>
  <c r="E91" i="9"/>
  <c r="M91" i="9" s="1"/>
  <c r="D91" i="9"/>
  <c r="O91" i="9" s="1"/>
  <c r="U90" i="9"/>
  <c r="T90" i="9"/>
  <c r="O90" i="9"/>
  <c r="M90" i="9"/>
  <c r="K90" i="9"/>
  <c r="I90" i="9"/>
  <c r="G90" i="9"/>
  <c r="U89" i="9"/>
  <c r="T89" i="9"/>
  <c r="O89" i="9"/>
  <c r="M89" i="9"/>
  <c r="K89" i="9"/>
  <c r="I89" i="9"/>
  <c r="G89" i="9"/>
  <c r="U88" i="9"/>
  <c r="T88" i="9"/>
  <c r="O88" i="9"/>
  <c r="M88" i="9"/>
  <c r="K88" i="9"/>
  <c r="I88" i="9"/>
  <c r="G88" i="9"/>
  <c r="S85" i="9"/>
  <c r="T85" i="9" s="1"/>
  <c r="R85" i="9"/>
  <c r="Q85" i="9"/>
  <c r="P85" i="9"/>
  <c r="L85" i="9"/>
  <c r="J85" i="9"/>
  <c r="H85" i="9"/>
  <c r="F85" i="9"/>
  <c r="U85" i="9" s="1"/>
  <c r="E85" i="9"/>
  <c r="D85" i="9"/>
  <c r="S84" i="9"/>
  <c r="R84" i="9"/>
  <c r="Q84" i="9"/>
  <c r="T84" i="9" s="1"/>
  <c r="P84" i="9"/>
  <c r="L84" i="9"/>
  <c r="J84" i="9"/>
  <c r="H84" i="9"/>
  <c r="F84" i="9"/>
  <c r="E84" i="9"/>
  <c r="M84" i="9" s="1"/>
  <c r="D84" i="9"/>
  <c r="I84" i="9" s="1"/>
  <c r="U83" i="9"/>
  <c r="T83" i="9"/>
  <c r="O83" i="9"/>
  <c r="M83" i="9"/>
  <c r="K83" i="9"/>
  <c r="I83" i="9"/>
  <c r="G83" i="9"/>
  <c r="U82" i="9"/>
  <c r="T82" i="9"/>
  <c r="O82" i="9"/>
  <c r="M82" i="9"/>
  <c r="K82" i="9"/>
  <c r="I82" i="9"/>
  <c r="G82" i="9"/>
  <c r="U81" i="9"/>
  <c r="T81" i="9"/>
  <c r="O81" i="9"/>
  <c r="M81" i="9"/>
  <c r="K81" i="9"/>
  <c r="I81" i="9"/>
  <c r="G81" i="9"/>
  <c r="U80" i="9"/>
  <c r="T80" i="9"/>
  <c r="O80" i="9"/>
  <c r="M80" i="9"/>
  <c r="K80" i="9"/>
  <c r="I80" i="9"/>
  <c r="G80" i="9"/>
  <c r="U79" i="9"/>
  <c r="T79" i="9"/>
  <c r="O79" i="9"/>
  <c r="M79" i="9"/>
  <c r="K79" i="9"/>
  <c r="I79" i="9"/>
  <c r="G79" i="9"/>
  <c r="S78" i="9"/>
  <c r="R78" i="9"/>
  <c r="Q78" i="9"/>
  <c r="T78" i="9" s="1"/>
  <c r="P78" i="9"/>
  <c r="L78" i="9"/>
  <c r="J78" i="9"/>
  <c r="H78" i="9"/>
  <c r="F78" i="9"/>
  <c r="E78" i="9"/>
  <c r="D78" i="9"/>
  <c r="O78" i="9" s="1"/>
  <c r="U77" i="9"/>
  <c r="T77" i="9"/>
  <c r="O77" i="9"/>
  <c r="M77" i="9"/>
  <c r="K77" i="9"/>
  <c r="I77" i="9"/>
  <c r="G77" i="9"/>
  <c r="U76" i="9"/>
  <c r="T76" i="9"/>
  <c r="O76" i="9"/>
  <c r="M76" i="9"/>
  <c r="K76" i="9"/>
  <c r="I76" i="9"/>
  <c r="G76" i="9"/>
  <c r="U75" i="9"/>
  <c r="T75" i="9"/>
  <c r="O75" i="9"/>
  <c r="M75" i="9"/>
  <c r="K75" i="9"/>
  <c r="I75" i="9"/>
  <c r="G75" i="9"/>
  <c r="U74" i="9"/>
  <c r="T74" i="9"/>
  <c r="O74" i="9"/>
  <c r="M74" i="9"/>
  <c r="K74" i="9"/>
  <c r="I74" i="9"/>
  <c r="G74" i="9"/>
  <c r="U73" i="9"/>
  <c r="T73" i="9"/>
  <c r="O73" i="9"/>
  <c r="M73" i="9"/>
  <c r="K73" i="9"/>
  <c r="I73" i="9"/>
  <c r="G73" i="9"/>
  <c r="U72" i="9"/>
  <c r="T72" i="9"/>
  <c r="O72" i="9"/>
  <c r="M72" i="9"/>
  <c r="K72" i="9"/>
  <c r="I72" i="9"/>
  <c r="G72" i="9"/>
  <c r="U71" i="9"/>
  <c r="T71" i="9"/>
  <c r="O71" i="9"/>
  <c r="M71" i="9"/>
  <c r="K71" i="9"/>
  <c r="I71" i="9"/>
  <c r="G71" i="9"/>
  <c r="S70" i="9"/>
  <c r="R70" i="9"/>
  <c r="Q70" i="9"/>
  <c r="T70" i="9" s="1"/>
  <c r="P70" i="9"/>
  <c r="U70" i="9" s="1"/>
  <c r="L70" i="9"/>
  <c r="K70" i="9"/>
  <c r="J70" i="9"/>
  <c r="H70" i="9"/>
  <c r="F70" i="9"/>
  <c r="E70" i="9"/>
  <c r="D70" i="9"/>
  <c r="I70" i="9" s="1"/>
  <c r="U69" i="9"/>
  <c r="T69" i="9"/>
  <c r="O69" i="9"/>
  <c r="M69" i="9"/>
  <c r="K69" i="9"/>
  <c r="I69" i="9"/>
  <c r="G69" i="9"/>
  <c r="U68" i="9"/>
  <c r="T68" i="9"/>
  <c r="O68" i="9"/>
  <c r="M68" i="9"/>
  <c r="K68" i="9"/>
  <c r="I68" i="9"/>
  <c r="G68" i="9"/>
  <c r="U67" i="9"/>
  <c r="T67" i="9"/>
  <c r="O67" i="9"/>
  <c r="M67" i="9"/>
  <c r="K67" i="9"/>
  <c r="I67" i="9"/>
  <c r="G67" i="9"/>
  <c r="U66" i="9"/>
  <c r="T66" i="9"/>
  <c r="O66" i="9"/>
  <c r="M66" i="9"/>
  <c r="K66" i="9"/>
  <c r="I66" i="9"/>
  <c r="G66" i="9"/>
  <c r="U65" i="9"/>
  <c r="T65" i="9"/>
  <c r="O65" i="9"/>
  <c r="M65" i="9"/>
  <c r="K65" i="9"/>
  <c r="I65" i="9"/>
  <c r="G65" i="9"/>
  <c r="U64" i="9"/>
  <c r="T64" i="9"/>
  <c r="O64" i="9"/>
  <c r="M64" i="9"/>
  <c r="K64" i="9"/>
  <c r="I64" i="9"/>
  <c r="G64" i="9"/>
  <c r="T63" i="9"/>
  <c r="S63" i="9"/>
  <c r="R63" i="9"/>
  <c r="Q63" i="9"/>
  <c r="P63" i="9"/>
  <c r="U63" i="9" s="1"/>
  <c r="L63" i="9"/>
  <c r="J63" i="9"/>
  <c r="K63" i="9" s="1"/>
  <c r="H63" i="9"/>
  <c r="G63" i="9"/>
  <c r="F63" i="9"/>
  <c r="E63" i="9"/>
  <c r="D63" i="9"/>
  <c r="O63" i="9" s="1"/>
  <c r="U62" i="9"/>
  <c r="T62" i="9"/>
  <c r="O62" i="9"/>
  <c r="M62" i="9"/>
  <c r="K62" i="9"/>
  <c r="I62" i="9"/>
  <c r="G62" i="9"/>
  <c r="U61" i="9"/>
  <c r="T61" i="9"/>
  <c r="O61" i="9"/>
  <c r="M61" i="9"/>
  <c r="K61" i="9"/>
  <c r="I61" i="9"/>
  <c r="G61" i="9"/>
  <c r="U60" i="9"/>
  <c r="T60" i="9"/>
  <c r="O60" i="9"/>
  <c r="M60" i="9"/>
  <c r="K60" i="9"/>
  <c r="I60" i="9"/>
  <c r="G60" i="9"/>
  <c r="U59" i="9"/>
  <c r="T59" i="9"/>
  <c r="O59" i="9"/>
  <c r="M59" i="9"/>
  <c r="K59" i="9"/>
  <c r="I59" i="9"/>
  <c r="G59" i="9"/>
  <c r="S58" i="9"/>
  <c r="R58" i="9"/>
  <c r="Q58" i="9"/>
  <c r="T58" i="9" s="1"/>
  <c r="P58" i="9"/>
  <c r="U58" i="9" s="1"/>
  <c r="L58" i="9"/>
  <c r="K58" i="9"/>
  <c r="J58" i="9"/>
  <c r="H58" i="9"/>
  <c r="F58" i="9"/>
  <c r="E58" i="9"/>
  <c r="D58" i="9"/>
  <c r="I58" i="9" s="1"/>
  <c r="U57" i="9"/>
  <c r="T57" i="9"/>
  <c r="O57" i="9"/>
  <c r="M57" i="9"/>
  <c r="K57" i="9"/>
  <c r="I57" i="9"/>
  <c r="G57" i="9"/>
  <c r="S54" i="9"/>
  <c r="T54" i="9" s="1"/>
  <c r="R54" i="9"/>
  <c r="Q54" i="9"/>
  <c r="P54" i="9"/>
  <c r="L54" i="9"/>
  <c r="J54" i="9"/>
  <c r="H54" i="9"/>
  <c r="F54" i="9"/>
  <c r="U54" i="9" s="1"/>
  <c r="E54" i="9"/>
  <c r="M54" i="9" s="1"/>
  <c r="D54" i="9"/>
  <c r="S53" i="9"/>
  <c r="R53" i="9"/>
  <c r="Q53" i="9"/>
  <c r="P53" i="9"/>
  <c r="U53" i="9" s="1"/>
  <c r="L53" i="9"/>
  <c r="J53" i="9"/>
  <c r="H53" i="9"/>
  <c r="F53" i="9"/>
  <c r="E53" i="9"/>
  <c r="D53" i="9"/>
  <c r="U52" i="9"/>
  <c r="T52" i="9"/>
  <c r="O52" i="9"/>
  <c r="M52" i="9"/>
  <c r="K52" i="9"/>
  <c r="I52" i="9"/>
  <c r="G52" i="9"/>
  <c r="U51" i="9"/>
  <c r="T51" i="9"/>
  <c r="O51" i="9"/>
  <c r="M51" i="9"/>
  <c r="K51" i="9"/>
  <c r="I51" i="9"/>
  <c r="G51" i="9"/>
  <c r="U50" i="9"/>
  <c r="T50" i="9"/>
  <c r="O50" i="9"/>
  <c r="M50" i="9"/>
  <c r="K50" i="9"/>
  <c r="I50" i="9"/>
  <c r="G50" i="9"/>
  <c r="U49" i="9"/>
  <c r="T49" i="9"/>
  <c r="O49" i="9"/>
  <c r="M49" i="9"/>
  <c r="K49" i="9"/>
  <c r="I49" i="9"/>
  <c r="G49" i="9"/>
  <c r="U48" i="9"/>
  <c r="T48" i="9"/>
  <c r="O48" i="9"/>
  <c r="M48" i="9"/>
  <c r="K48" i="9"/>
  <c r="I48" i="9"/>
  <c r="G48" i="9"/>
  <c r="S47" i="9"/>
  <c r="R47" i="9"/>
  <c r="Q47" i="9"/>
  <c r="P47" i="9"/>
  <c r="O47" i="9"/>
  <c r="L47" i="9"/>
  <c r="J47" i="9"/>
  <c r="I47" i="9"/>
  <c r="H47" i="9"/>
  <c r="F47" i="9"/>
  <c r="G47" i="9" s="1"/>
  <c r="E47" i="9"/>
  <c r="D47" i="9"/>
  <c r="U46" i="9"/>
  <c r="T46" i="9"/>
  <c r="O46" i="9"/>
  <c r="M46" i="9"/>
  <c r="K46" i="9"/>
  <c r="I46" i="9"/>
  <c r="G46" i="9"/>
  <c r="U45" i="9"/>
  <c r="T45" i="9"/>
  <c r="O45" i="9"/>
  <c r="M45" i="9"/>
  <c r="K45" i="9"/>
  <c r="I45" i="9"/>
  <c r="G45" i="9"/>
  <c r="U44" i="9"/>
  <c r="T44" i="9"/>
  <c r="O44" i="9"/>
  <c r="M44" i="9"/>
  <c r="K44" i="9"/>
  <c r="I44" i="9"/>
  <c r="G44" i="9"/>
  <c r="U43" i="9"/>
  <c r="T43" i="9"/>
  <c r="O43" i="9"/>
  <c r="M43" i="9"/>
  <c r="K43" i="9"/>
  <c r="I43" i="9"/>
  <c r="G43" i="9"/>
  <c r="U42" i="9"/>
  <c r="T42" i="9"/>
  <c r="O42" i="9"/>
  <c r="M42" i="9"/>
  <c r="K42" i="9"/>
  <c r="I42" i="9"/>
  <c r="G42" i="9"/>
  <c r="U41" i="9"/>
  <c r="T41" i="9"/>
  <c r="O41" i="9"/>
  <c r="M41" i="9"/>
  <c r="K41" i="9"/>
  <c r="I41" i="9"/>
  <c r="G41" i="9"/>
  <c r="T40" i="9"/>
  <c r="S40" i="9"/>
  <c r="R40" i="9"/>
  <c r="Q40" i="9"/>
  <c r="P40" i="9"/>
  <c r="L40" i="9"/>
  <c r="J40" i="9"/>
  <c r="K40" i="9" s="1"/>
  <c r="H40" i="9"/>
  <c r="F40" i="9"/>
  <c r="U40" i="9" s="1"/>
  <c r="E40" i="9"/>
  <c r="M40" i="9" s="1"/>
  <c r="D40" i="9"/>
  <c r="U39" i="9"/>
  <c r="T39" i="9"/>
  <c r="O39" i="9"/>
  <c r="M39" i="9"/>
  <c r="K39" i="9"/>
  <c r="I39" i="9"/>
  <c r="G39" i="9"/>
  <c r="U38" i="9"/>
  <c r="T38" i="9"/>
  <c r="O38" i="9"/>
  <c r="M38" i="9"/>
  <c r="K38" i="9"/>
  <c r="I38" i="9"/>
  <c r="G38" i="9"/>
  <c r="U37" i="9"/>
  <c r="T37" i="9"/>
  <c r="O37" i="9"/>
  <c r="M37" i="9"/>
  <c r="K37" i="9"/>
  <c r="I37" i="9"/>
  <c r="G37" i="9"/>
  <c r="U36" i="9"/>
  <c r="T36" i="9"/>
  <c r="O36" i="9"/>
  <c r="M36" i="9"/>
  <c r="K36" i="9"/>
  <c r="I36" i="9"/>
  <c r="G36" i="9"/>
  <c r="S35" i="9"/>
  <c r="R35" i="9"/>
  <c r="Q35" i="9"/>
  <c r="P35" i="9"/>
  <c r="L35" i="9"/>
  <c r="J35" i="9"/>
  <c r="H35" i="9"/>
  <c r="I35" i="9" s="1"/>
  <c r="F35" i="9"/>
  <c r="G35" i="9" s="1"/>
  <c r="E35" i="9"/>
  <c r="M35" i="9" s="1"/>
  <c r="D35" i="9"/>
  <c r="O35" i="9" s="1"/>
  <c r="U34" i="9"/>
  <c r="T34" i="9"/>
  <c r="O34" i="9"/>
  <c r="M34" i="9"/>
  <c r="K34" i="9"/>
  <c r="I34" i="9"/>
  <c r="G34" i="9"/>
  <c r="U33" i="9"/>
  <c r="T33" i="9"/>
  <c r="O33" i="9"/>
  <c r="M33" i="9"/>
  <c r="K33" i="9"/>
  <c r="I33" i="9"/>
  <c r="G33" i="9"/>
  <c r="U32" i="9"/>
  <c r="T32" i="9"/>
  <c r="O32" i="9"/>
  <c r="M32" i="9"/>
  <c r="K32" i="9"/>
  <c r="I32" i="9"/>
  <c r="G32" i="9"/>
  <c r="U31" i="9"/>
  <c r="T31" i="9"/>
  <c r="O31" i="9"/>
  <c r="M31" i="9"/>
  <c r="K31" i="9"/>
  <c r="I31" i="9"/>
  <c r="G31" i="9"/>
  <c r="U30" i="9"/>
  <c r="T30" i="9"/>
  <c r="O30" i="9"/>
  <c r="M30" i="9"/>
  <c r="K30" i="9"/>
  <c r="I30" i="9"/>
  <c r="G30" i="9"/>
  <c r="U29" i="9"/>
  <c r="T29" i="9"/>
  <c r="O29" i="9"/>
  <c r="M29" i="9"/>
  <c r="K29" i="9"/>
  <c r="I29" i="9"/>
  <c r="G29" i="9"/>
  <c r="U28" i="9"/>
  <c r="T28" i="9"/>
  <c r="O28" i="9"/>
  <c r="M28" i="9"/>
  <c r="K28" i="9"/>
  <c r="I28" i="9"/>
  <c r="G28" i="9"/>
  <c r="S27" i="9"/>
  <c r="R27" i="9"/>
  <c r="Q27" i="9"/>
  <c r="T27" i="9" s="1"/>
  <c r="P27" i="9"/>
  <c r="U27" i="9" s="1"/>
  <c r="L27" i="9"/>
  <c r="J27" i="9"/>
  <c r="H27" i="9"/>
  <c r="F27" i="9"/>
  <c r="E27" i="9"/>
  <c r="M27" i="9" s="1"/>
  <c r="D27" i="9"/>
  <c r="O27" i="9" s="1"/>
  <c r="U26" i="9"/>
  <c r="T26" i="9"/>
  <c r="O26" i="9"/>
  <c r="M26" i="9"/>
  <c r="K26" i="9"/>
  <c r="I26" i="9"/>
  <c r="G26" i="9"/>
  <c r="U25" i="9"/>
  <c r="T25" i="9"/>
  <c r="O25" i="9"/>
  <c r="M25" i="9"/>
  <c r="K25" i="9"/>
  <c r="I25" i="9"/>
  <c r="G25" i="9"/>
  <c r="U24" i="9"/>
  <c r="T24" i="9"/>
  <c r="O24" i="9"/>
  <c r="M24" i="9"/>
  <c r="K24" i="9"/>
  <c r="I24" i="9"/>
  <c r="G24" i="9"/>
  <c r="U23" i="9"/>
  <c r="T23" i="9"/>
  <c r="O23" i="9"/>
  <c r="M23" i="9"/>
  <c r="K23" i="9"/>
  <c r="I23" i="9"/>
  <c r="G23" i="9"/>
  <c r="U22" i="9"/>
  <c r="T22" i="9"/>
  <c r="O22" i="9"/>
  <c r="M22" i="9"/>
  <c r="K22" i="9"/>
  <c r="I22" i="9"/>
  <c r="G22" i="9"/>
  <c r="U21" i="9"/>
  <c r="T21" i="9"/>
  <c r="O21" i="9"/>
  <c r="M21" i="9"/>
  <c r="K21" i="9"/>
  <c r="I21" i="9"/>
  <c r="G21" i="9"/>
  <c r="U20" i="9"/>
  <c r="T20" i="9"/>
  <c r="O20" i="9"/>
  <c r="M20" i="9"/>
  <c r="K20" i="9"/>
  <c r="I20" i="9"/>
  <c r="G20" i="9"/>
  <c r="S19" i="9"/>
  <c r="R19" i="9"/>
  <c r="Q19" i="9"/>
  <c r="P19" i="9"/>
  <c r="U19" i="9" s="1"/>
  <c r="L19" i="9"/>
  <c r="J19" i="9"/>
  <c r="H19" i="9"/>
  <c r="F19" i="9"/>
  <c r="E19" i="9"/>
  <c r="D19" i="9"/>
  <c r="U18" i="9"/>
  <c r="T18" i="9"/>
  <c r="O18" i="9"/>
  <c r="M18" i="9"/>
  <c r="K18" i="9"/>
  <c r="I18" i="9"/>
  <c r="G18" i="9"/>
  <c r="U17" i="9"/>
  <c r="T17" i="9"/>
  <c r="O17" i="9"/>
  <c r="M17" i="9"/>
  <c r="K17" i="9"/>
  <c r="I17" i="9"/>
  <c r="G17" i="9"/>
  <c r="U16" i="9"/>
  <c r="T16" i="9"/>
  <c r="O16" i="9"/>
  <c r="M16" i="9"/>
  <c r="K16" i="9"/>
  <c r="I16" i="9"/>
  <c r="G16" i="9"/>
  <c r="U15" i="9"/>
  <c r="T15" i="9"/>
  <c r="O15" i="9"/>
  <c r="M15" i="9"/>
  <c r="K15" i="9"/>
  <c r="I15" i="9"/>
  <c r="G15" i="9"/>
  <c r="U14" i="9"/>
  <c r="T14" i="9"/>
  <c r="O14" i="9"/>
  <c r="M14" i="9"/>
  <c r="K14" i="9"/>
  <c r="I14" i="9"/>
  <c r="G14" i="9"/>
  <c r="U13" i="9"/>
  <c r="T13" i="9"/>
  <c r="O13" i="9"/>
  <c r="M13" i="9"/>
  <c r="K13" i="9"/>
  <c r="I13" i="9"/>
  <c r="G13" i="9"/>
  <c r="U12" i="9"/>
  <c r="T12" i="9"/>
  <c r="O12" i="9"/>
  <c r="M12" i="9"/>
  <c r="K12" i="9"/>
  <c r="I12" i="9"/>
  <c r="G12" i="9"/>
  <c r="U11" i="9"/>
  <c r="T11" i="9"/>
  <c r="O11" i="9"/>
  <c r="M11" i="9"/>
  <c r="K11" i="9"/>
  <c r="I11" i="9"/>
  <c r="G11" i="9"/>
  <c r="S10" i="9"/>
  <c r="R10" i="9"/>
  <c r="Q10" i="9"/>
  <c r="T10" i="9" s="1"/>
  <c r="P10" i="9"/>
  <c r="L10" i="9"/>
  <c r="J10" i="9"/>
  <c r="H10" i="9"/>
  <c r="F10" i="9"/>
  <c r="U10" i="9" s="1"/>
  <c r="E10" i="9"/>
  <c r="M10" i="9" s="1"/>
  <c r="D10" i="9"/>
  <c r="O10" i="9" s="1"/>
  <c r="U9" i="9"/>
  <c r="T9" i="9"/>
  <c r="O9" i="9"/>
  <c r="M9" i="9"/>
  <c r="K9" i="9"/>
  <c r="I9" i="9"/>
  <c r="G9" i="9"/>
  <c r="U8" i="9"/>
  <c r="T8" i="9"/>
  <c r="O8" i="9"/>
  <c r="M8" i="9"/>
  <c r="K8" i="9"/>
  <c r="I8" i="9"/>
  <c r="G8" i="9"/>
  <c r="S339" i="8"/>
  <c r="R339" i="8"/>
  <c r="Q339" i="8"/>
  <c r="P339" i="8"/>
  <c r="L339" i="8"/>
  <c r="J339" i="8"/>
  <c r="H339" i="8"/>
  <c r="F339" i="8"/>
  <c r="E339" i="8"/>
  <c r="K339" i="8" s="1"/>
  <c r="D339" i="8"/>
  <c r="S338" i="8"/>
  <c r="R338" i="8"/>
  <c r="Q338" i="8"/>
  <c r="T338" i="8" s="1"/>
  <c r="P338" i="8"/>
  <c r="L338" i="8"/>
  <c r="J338" i="8"/>
  <c r="H338" i="8"/>
  <c r="F338" i="8"/>
  <c r="E338" i="8"/>
  <c r="K338" i="8" s="1"/>
  <c r="D338" i="8"/>
  <c r="O338" i="8" s="1"/>
  <c r="T337" i="8"/>
  <c r="S337" i="8"/>
  <c r="R337" i="8"/>
  <c r="Q337" i="8"/>
  <c r="P337" i="8"/>
  <c r="U337" i="8" s="1"/>
  <c r="L337" i="8"/>
  <c r="J337" i="8"/>
  <c r="K337" i="8" s="1"/>
  <c r="H337" i="8"/>
  <c r="G337" i="8"/>
  <c r="F337" i="8"/>
  <c r="E337" i="8"/>
  <c r="D337" i="8"/>
  <c r="O337" i="8" s="1"/>
  <c r="U336" i="8"/>
  <c r="T336" i="8"/>
  <c r="O336" i="8"/>
  <c r="M336" i="8"/>
  <c r="K336" i="8"/>
  <c r="I336" i="8"/>
  <c r="G336" i="8"/>
  <c r="U335" i="8"/>
  <c r="T335" i="8"/>
  <c r="O335" i="8"/>
  <c r="M335" i="8"/>
  <c r="K335" i="8"/>
  <c r="I335" i="8"/>
  <c r="G335" i="8"/>
  <c r="U334" i="8"/>
  <c r="T334" i="8"/>
  <c r="O334" i="8"/>
  <c r="M334" i="8"/>
  <c r="K334" i="8"/>
  <c r="I334" i="8"/>
  <c r="G334" i="8"/>
  <c r="U333" i="8"/>
  <c r="T333" i="8"/>
  <c r="O333" i="8"/>
  <c r="M333" i="8"/>
  <c r="K333" i="8"/>
  <c r="I333" i="8"/>
  <c r="G333" i="8"/>
  <c r="S332" i="8"/>
  <c r="R332" i="8"/>
  <c r="Q332" i="8"/>
  <c r="T332" i="8" s="1"/>
  <c r="P332" i="8"/>
  <c r="U332" i="8" s="1"/>
  <c r="L332" i="8"/>
  <c r="K332" i="8"/>
  <c r="J332" i="8"/>
  <c r="H332" i="8"/>
  <c r="F332" i="8"/>
  <c r="E332" i="8"/>
  <c r="D332" i="8"/>
  <c r="U331" i="8"/>
  <c r="T331" i="8"/>
  <c r="O331" i="8"/>
  <c r="M331" i="8"/>
  <c r="K331" i="8"/>
  <c r="I331" i="8"/>
  <c r="G331" i="8"/>
  <c r="U330" i="8"/>
  <c r="T330" i="8"/>
  <c r="O330" i="8"/>
  <c r="M330" i="8"/>
  <c r="K330" i="8"/>
  <c r="I330" i="8"/>
  <c r="G330" i="8"/>
  <c r="U329" i="8"/>
  <c r="T329" i="8"/>
  <c r="O329" i="8"/>
  <c r="M329" i="8"/>
  <c r="K329" i="8"/>
  <c r="I329" i="8"/>
  <c r="G329" i="8"/>
  <c r="U328" i="8"/>
  <c r="T328" i="8"/>
  <c r="O328" i="8"/>
  <c r="M328" i="8"/>
  <c r="K328" i="8"/>
  <c r="I328" i="8"/>
  <c r="G328" i="8"/>
  <c r="U327" i="8"/>
  <c r="T327" i="8"/>
  <c r="O327" i="8"/>
  <c r="M327" i="8"/>
  <c r="K327" i="8"/>
  <c r="I327" i="8"/>
  <c r="G327" i="8"/>
  <c r="U326" i="8"/>
  <c r="T326" i="8"/>
  <c r="O326" i="8"/>
  <c r="M326" i="8"/>
  <c r="K326" i="8"/>
  <c r="I326" i="8"/>
  <c r="G326" i="8"/>
  <c r="U325" i="8"/>
  <c r="T325" i="8"/>
  <c r="O325" i="8"/>
  <c r="M325" i="8"/>
  <c r="K325" i="8"/>
  <c r="I325" i="8"/>
  <c r="G325" i="8"/>
  <c r="U324" i="8"/>
  <c r="T324" i="8"/>
  <c r="O324" i="8"/>
  <c r="M324" i="8"/>
  <c r="K324" i="8"/>
  <c r="I324" i="8"/>
  <c r="G324" i="8"/>
  <c r="S323" i="8"/>
  <c r="R323" i="8"/>
  <c r="Q323" i="8"/>
  <c r="T323" i="8" s="1"/>
  <c r="P323" i="8"/>
  <c r="L323" i="8"/>
  <c r="J323" i="8"/>
  <c r="H323" i="8"/>
  <c r="F323" i="8"/>
  <c r="U323" i="8" s="1"/>
  <c r="E323" i="8"/>
  <c r="K323" i="8" s="1"/>
  <c r="D323" i="8"/>
  <c r="G323" i="8" s="1"/>
  <c r="U322" i="8"/>
  <c r="T322" i="8"/>
  <c r="O322" i="8"/>
  <c r="M322" i="8"/>
  <c r="K322" i="8"/>
  <c r="I322" i="8"/>
  <c r="G322" i="8"/>
  <c r="U321" i="8"/>
  <c r="T321" i="8"/>
  <c r="O321" i="8"/>
  <c r="M321" i="8"/>
  <c r="K321" i="8"/>
  <c r="I321" i="8"/>
  <c r="G321" i="8"/>
  <c r="U320" i="8"/>
  <c r="T320" i="8"/>
  <c r="O320" i="8"/>
  <c r="M320" i="8"/>
  <c r="K320" i="8"/>
  <c r="I320" i="8"/>
  <c r="G320" i="8"/>
  <c r="U319" i="8"/>
  <c r="T319" i="8"/>
  <c r="O319" i="8"/>
  <c r="M319" i="8"/>
  <c r="K319" i="8"/>
  <c r="I319" i="8"/>
  <c r="G319" i="8"/>
  <c r="U318" i="8"/>
  <c r="T318" i="8"/>
  <c r="O318" i="8"/>
  <c r="M318" i="8"/>
  <c r="K318" i="8"/>
  <c r="I318" i="8"/>
  <c r="G318" i="8"/>
  <c r="S317" i="8"/>
  <c r="R317" i="8"/>
  <c r="Q317" i="8"/>
  <c r="T317" i="8" s="1"/>
  <c r="P317" i="8"/>
  <c r="L317" i="8"/>
  <c r="J317" i="8"/>
  <c r="H317" i="8"/>
  <c r="F317" i="8"/>
  <c r="E317" i="8"/>
  <c r="D317" i="8"/>
  <c r="G317" i="8" s="1"/>
  <c r="U316" i="8"/>
  <c r="T316" i="8"/>
  <c r="O316" i="8"/>
  <c r="M316" i="8"/>
  <c r="K316" i="8"/>
  <c r="I316" i="8"/>
  <c r="G316" i="8"/>
  <c r="U315" i="8"/>
  <c r="T315" i="8"/>
  <c r="O315" i="8"/>
  <c r="M315" i="8"/>
  <c r="K315" i="8"/>
  <c r="I315" i="8"/>
  <c r="G315" i="8"/>
  <c r="U314" i="8"/>
  <c r="T314" i="8"/>
  <c r="O314" i="8"/>
  <c r="M314" i="8"/>
  <c r="K314" i="8"/>
  <c r="I314" i="8"/>
  <c r="G314" i="8"/>
  <c r="U313" i="8"/>
  <c r="T313" i="8"/>
  <c r="O313" i="8"/>
  <c r="M313" i="8"/>
  <c r="K313" i="8"/>
  <c r="I313" i="8"/>
  <c r="G313" i="8"/>
  <c r="U312" i="8"/>
  <c r="T312" i="8"/>
  <c r="O312" i="8"/>
  <c r="M312" i="8"/>
  <c r="K312" i="8"/>
  <c r="I312" i="8"/>
  <c r="G312" i="8"/>
  <c r="U311" i="8"/>
  <c r="T311" i="8"/>
  <c r="O311" i="8"/>
  <c r="M311" i="8"/>
  <c r="K311" i="8"/>
  <c r="I311" i="8"/>
  <c r="G311" i="8"/>
  <c r="S310" i="8"/>
  <c r="R310" i="8"/>
  <c r="Q310" i="8"/>
  <c r="T310" i="8" s="1"/>
  <c r="P310" i="8"/>
  <c r="U310" i="8" s="1"/>
  <c r="L310" i="8"/>
  <c r="K310" i="8"/>
  <c r="J310" i="8"/>
  <c r="H310" i="8"/>
  <c r="F310" i="8"/>
  <c r="E310" i="8"/>
  <c r="D310" i="8"/>
  <c r="U309" i="8"/>
  <c r="T309" i="8"/>
  <c r="O309" i="8"/>
  <c r="M309" i="8"/>
  <c r="K309" i="8"/>
  <c r="I309" i="8"/>
  <c r="G309" i="8"/>
  <c r="U308" i="8"/>
  <c r="T308" i="8"/>
  <c r="O308" i="8"/>
  <c r="M308" i="8"/>
  <c r="K308" i="8"/>
  <c r="I308" i="8"/>
  <c r="G308" i="8"/>
  <c r="U307" i="8"/>
  <c r="T307" i="8"/>
  <c r="O307" i="8"/>
  <c r="M307" i="8"/>
  <c r="K307" i="8"/>
  <c r="I307" i="8"/>
  <c r="G307" i="8"/>
  <c r="U306" i="8"/>
  <c r="T306" i="8"/>
  <c r="O306" i="8"/>
  <c r="M306" i="8"/>
  <c r="K306" i="8"/>
  <c r="I306" i="8"/>
  <c r="G306" i="8"/>
  <c r="U305" i="8"/>
  <c r="T305" i="8"/>
  <c r="O305" i="8"/>
  <c r="M305" i="8"/>
  <c r="K305" i="8"/>
  <c r="I305" i="8"/>
  <c r="G305" i="8"/>
  <c r="U304" i="8"/>
  <c r="T304" i="8"/>
  <c r="O304" i="8"/>
  <c r="M304" i="8"/>
  <c r="K304" i="8"/>
  <c r="I304" i="8"/>
  <c r="G304" i="8"/>
  <c r="T303" i="8"/>
  <c r="S303" i="8"/>
  <c r="R303" i="8"/>
  <c r="Q303" i="8"/>
  <c r="P303" i="8"/>
  <c r="L303" i="8"/>
  <c r="K303" i="8"/>
  <c r="J303" i="8"/>
  <c r="H303" i="8"/>
  <c r="G303" i="8"/>
  <c r="F303" i="8"/>
  <c r="E303" i="8"/>
  <c r="D303" i="8"/>
  <c r="O303" i="8" s="1"/>
  <c r="U302" i="8"/>
  <c r="T302" i="8"/>
  <c r="O302" i="8"/>
  <c r="M302" i="8"/>
  <c r="K302" i="8"/>
  <c r="I302" i="8"/>
  <c r="G302" i="8"/>
  <c r="S299" i="8"/>
  <c r="R299" i="8"/>
  <c r="Q299" i="8"/>
  <c r="T299" i="8" s="1"/>
  <c r="P299" i="8"/>
  <c r="U299" i="8" s="1"/>
  <c r="L299" i="8"/>
  <c r="J299" i="8"/>
  <c r="H299" i="8"/>
  <c r="F299" i="8"/>
  <c r="E299" i="8"/>
  <c r="K299" i="8" s="1"/>
  <c r="D299" i="8"/>
  <c r="O299" i="8" s="1"/>
  <c r="S298" i="8"/>
  <c r="R298" i="8"/>
  <c r="Q298" i="8"/>
  <c r="P298" i="8"/>
  <c r="L298" i="8"/>
  <c r="J298" i="8"/>
  <c r="H298" i="8"/>
  <c r="F298" i="8"/>
  <c r="U298" i="8" s="1"/>
  <c r="E298" i="8"/>
  <c r="D298" i="8"/>
  <c r="U297" i="8"/>
  <c r="T297" i="8"/>
  <c r="O297" i="8"/>
  <c r="M297" i="8"/>
  <c r="K297" i="8"/>
  <c r="I297" i="8"/>
  <c r="G297" i="8"/>
  <c r="U296" i="8"/>
  <c r="T296" i="8"/>
  <c r="O296" i="8"/>
  <c r="M296" i="8"/>
  <c r="K296" i="8"/>
  <c r="I296" i="8"/>
  <c r="G296" i="8"/>
  <c r="U295" i="8"/>
  <c r="T295" i="8"/>
  <c r="O295" i="8"/>
  <c r="M295" i="8"/>
  <c r="K295" i="8"/>
  <c r="I295" i="8"/>
  <c r="G295" i="8"/>
  <c r="U294" i="8"/>
  <c r="T294" i="8"/>
  <c r="O294" i="8"/>
  <c r="M294" i="8"/>
  <c r="K294" i="8"/>
  <c r="I294" i="8"/>
  <c r="G294" i="8"/>
  <c r="U293" i="8"/>
  <c r="T293" i="8"/>
  <c r="O293" i="8"/>
  <c r="M293" i="8"/>
  <c r="K293" i="8"/>
  <c r="I293" i="8"/>
  <c r="G293" i="8"/>
  <c r="U292" i="8"/>
  <c r="S292" i="8"/>
  <c r="R292" i="8"/>
  <c r="Q292" i="8"/>
  <c r="T292" i="8" s="1"/>
  <c r="P292" i="8"/>
  <c r="L292" i="8"/>
  <c r="J292" i="8"/>
  <c r="H292" i="8"/>
  <c r="F292" i="8"/>
  <c r="E292" i="8"/>
  <c r="M292" i="8" s="1"/>
  <c r="D292" i="8"/>
  <c r="I292" i="8" s="1"/>
  <c r="U291" i="8"/>
  <c r="T291" i="8"/>
  <c r="O291" i="8"/>
  <c r="M291" i="8"/>
  <c r="K291" i="8"/>
  <c r="I291" i="8"/>
  <c r="G291" i="8"/>
  <c r="U290" i="8"/>
  <c r="T290" i="8"/>
  <c r="O290" i="8"/>
  <c r="M290" i="8"/>
  <c r="K290" i="8"/>
  <c r="I290" i="8"/>
  <c r="G290" i="8"/>
  <c r="U289" i="8"/>
  <c r="T289" i="8"/>
  <c r="O289" i="8"/>
  <c r="M289" i="8"/>
  <c r="K289" i="8"/>
  <c r="I289" i="8"/>
  <c r="G289" i="8"/>
  <c r="U288" i="8"/>
  <c r="T288" i="8"/>
  <c r="O288" i="8"/>
  <c r="M288" i="8"/>
  <c r="K288" i="8"/>
  <c r="I288" i="8"/>
  <c r="G288" i="8"/>
  <c r="U287" i="8"/>
  <c r="T287" i="8"/>
  <c r="O287" i="8"/>
  <c r="M287" i="8"/>
  <c r="K287" i="8"/>
  <c r="I287" i="8"/>
  <c r="G287" i="8"/>
  <c r="U286" i="8"/>
  <c r="T286" i="8"/>
  <c r="O286" i="8"/>
  <c r="M286" i="8"/>
  <c r="K286" i="8"/>
  <c r="I286" i="8"/>
  <c r="G286" i="8"/>
  <c r="S285" i="8"/>
  <c r="R285" i="8"/>
  <c r="Q285" i="8"/>
  <c r="T285" i="8" s="1"/>
  <c r="P285" i="8"/>
  <c r="U285" i="8" s="1"/>
  <c r="L285" i="8"/>
  <c r="J285" i="8"/>
  <c r="H285" i="8"/>
  <c r="F285" i="8"/>
  <c r="E285" i="8"/>
  <c r="M285" i="8" s="1"/>
  <c r="D285" i="8"/>
  <c r="O285" i="8" s="1"/>
  <c r="U284" i="8"/>
  <c r="T284" i="8"/>
  <c r="O284" i="8"/>
  <c r="M284" i="8"/>
  <c r="K284" i="8"/>
  <c r="I284" i="8"/>
  <c r="G284" i="8"/>
  <c r="U283" i="8"/>
  <c r="T283" i="8"/>
  <c r="O283" i="8"/>
  <c r="M283" i="8"/>
  <c r="K283" i="8"/>
  <c r="I283" i="8"/>
  <c r="G283" i="8"/>
  <c r="U282" i="8"/>
  <c r="T282" i="8"/>
  <c r="O282" i="8"/>
  <c r="M282" i="8"/>
  <c r="K282" i="8"/>
  <c r="I282" i="8"/>
  <c r="G282" i="8"/>
  <c r="U281" i="8"/>
  <c r="T281" i="8"/>
  <c r="O281" i="8"/>
  <c r="M281" i="8"/>
  <c r="K281" i="8"/>
  <c r="I281" i="8"/>
  <c r="G281" i="8"/>
  <c r="U280" i="8"/>
  <c r="T280" i="8"/>
  <c r="O280" i="8"/>
  <c r="M280" i="8"/>
  <c r="K280" i="8"/>
  <c r="I280" i="8"/>
  <c r="G280" i="8"/>
  <c r="U279" i="8"/>
  <c r="T279" i="8"/>
  <c r="O279" i="8"/>
  <c r="M279" i="8"/>
  <c r="K279" i="8"/>
  <c r="I279" i="8"/>
  <c r="G279" i="8"/>
  <c r="U278" i="8"/>
  <c r="T278" i="8"/>
  <c r="O278" i="8"/>
  <c r="M278" i="8"/>
  <c r="K278" i="8"/>
  <c r="I278" i="8"/>
  <c r="G278" i="8"/>
  <c r="U277" i="8"/>
  <c r="T277" i="8"/>
  <c r="O277" i="8"/>
  <c r="M277" i="8"/>
  <c r="K277" i="8"/>
  <c r="I277" i="8"/>
  <c r="G277" i="8"/>
  <c r="U276" i="8"/>
  <c r="T276" i="8"/>
  <c r="O276" i="8"/>
  <c r="M276" i="8"/>
  <c r="K276" i="8"/>
  <c r="I276" i="8"/>
  <c r="G276" i="8"/>
  <c r="T275" i="8"/>
  <c r="S275" i="8"/>
  <c r="R275" i="8"/>
  <c r="Q275" i="8"/>
  <c r="P275" i="8"/>
  <c r="U275" i="8" s="1"/>
  <c r="L275" i="8"/>
  <c r="J275" i="8"/>
  <c r="K275" i="8" s="1"/>
  <c r="H275" i="8"/>
  <c r="G275" i="8"/>
  <c r="F275" i="8"/>
  <c r="E275" i="8"/>
  <c r="D275" i="8"/>
  <c r="O275" i="8" s="1"/>
  <c r="U274" i="8"/>
  <c r="T274" i="8"/>
  <c r="O274" i="8"/>
  <c r="M274" i="8"/>
  <c r="K274" i="8"/>
  <c r="I274" i="8"/>
  <c r="G274" i="8"/>
  <c r="U273" i="8"/>
  <c r="T273" i="8"/>
  <c r="O273" i="8"/>
  <c r="M273" i="8"/>
  <c r="K273" i="8"/>
  <c r="I273" i="8"/>
  <c r="G273" i="8"/>
  <c r="U272" i="8"/>
  <c r="T272" i="8"/>
  <c r="O272" i="8"/>
  <c r="M272" i="8"/>
  <c r="K272" i="8"/>
  <c r="I272" i="8"/>
  <c r="G272" i="8"/>
  <c r="U271" i="8"/>
  <c r="T271" i="8"/>
  <c r="O271" i="8"/>
  <c r="M271" i="8"/>
  <c r="K271" i="8"/>
  <c r="I271" i="8"/>
  <c r="G271" i="8"/>
  <c r="U270" i="8"/>
  <c r="T270" i="8"/>
  <c r="O270" i="8"/>
  <c r="M270" i="8"/>
  <c r="K270" i="8"/>
  <c r="I270" i="8"/>
  <c r="G270" i="8"/>
  <c r="U269" i="8"/>
  <c r="T269" i="8"/>
  <c r="O269" i="8"/>
  <c r="M269" i="8"/>
  <c r="K269" i="8"/>
  <c r="I269" i="8"/>
  <c r="G269" i="8"/>
  <c r="U268" i="8"/>
  <c r="T268" i="8"/>
  <c r="O268" i="8"/>
  <c r="M268" i="8"/>
  <c r="K268" i="8"/>
  <c r="I268" i="8"/>
  <c r="G268" i="8"/>
  <c r="S267" i="8"/>
  <c r="R267" i="8"/>
  <c r="Q267" i="8"/>
  <c r="T267" i="8" s="1"/>
  <c r="P267" i="8"/>
  <c r="L267" i="8"/>
  <c r="J267" i="8"/>
  <c r="I267" i="8"/>
  <c r="H267" i="8"/>
  <c r="F267" i="8"/>
  <c r="U267" i="8" s="1"/>
  <c r="E267" i="8"/>
  <c r="M267" i="8" s="1"/>
  <c r="D267" i="8"/>
  <c r="O267" i="8" s="1"/>
  <c r="U266" i="8"/>
  <c r="T266" i="8"/>
  <c r="O266" i="8"/>
  <c r="M266" i="8"/>
  <c r="K266" i="8"/>
  <c r="I266" i="8"/>
  <c r="G266" i="8"/>
  <c r="U265" i="8"/>
  <c r="T265" i="8"/>
  <c r="O265" i="8"/>
  <c r="M265" i="8"/>
  <c r="K265" i="8"/>
  <c r="I265" i="8"/>
  <c r="G265" i="8"/>
  <c r="U264" i="8"/>
  <c r="T264" i="8"/>
  <c r="O264" i="8"/>
  <c r="M264" i="8"/>
  <c r="K264" i="8"/>
  <c r="I264" i="8"/>
  <c r="G264" i="8"/>
  <c r="U263" i="8"/>
  <c r="T263" i="8"/>
  <c r="O263" i="8"/>
  <c r="M263" i="8"/>
  <c r="K263" i="8"/>
  <c r="I263" i="8"/>
  <c r="G263" i="8"/>
  <c r="S260" i="8"/>
  <c r="R260" i="8"/>
  <c r="Q260" i="8"/>
  <c r="P260" i="8"/>
  <c r="L260" i="8"/>
  <c r="J260" i="8"/>
  <c r="H260" i="8"/>
  <c r="I260" i="8" s="1"/>
  <c r="F260" i="8"/>
  <c r="G260" i="8" s="1"/>
  <c r="E260" i="8"/>
  <c r="M260" i="8" s="1"/>
  <c r="D260" i="8"/>
  <c r="O260" i="8" s="1"/>
  <c r="S259" i="8"/>
  <c r="R259" i="8"/>
  <c r="Q259" i="8"/>
  <c r="T259" i="8" s="1"/>
  <c r="P259" i="8"/>
  <c r="U259" i="8" s="1"/>
  <c r="L259" i="8"/>
  <c r="K259" i="8"/>
  <c r="J259" i="8"/>
  <c r="H259" i="8"/>
  <c r="F259" i="8"/>
  <c r="E259" i="8"/>
  <c r="M259" i="8" s="1"/>
  <c r="D259" i="8"/>
  <c r="O259" i="8" s="1"/>
  <c r="U258" i="8"/>
  <c r="T258" i="8"/>
  <c r="O258" i="8"/>
  <c r="M258" i="8"/>
  <c r="K258" i="8"/>
  <c r="I258" i="8"/>
  <c r="G258" i="8"/>
  <c r="U257" i="8"/>
  <c r="T257" i="8"/>
  <c r="O257" i="8"/>
  <c r="M257" i="8"/>
  <c r="K257" i="8"/>
  <c r="I257" i="8"/>
  <c r="G257" i="8"/>
  <c r="U256" i="8"/>
  <c r="T256" i="8"/>
  <c r="O256" i="8"/>
  <c r="M256" i="8"/>
  <c r="K256" i="8"/>
  <c r="I256" i="8"/>
  <c r="G256" i="8"/>
  <c r="U255" i="8"/>
  <c r="T255" i="8"/>
  <c r="O255" i="8"/>
  <c r="M255" i="8"/>
  <c r="K255" i="8"/>
  <c r="I255" i="8"/>
  <c r="G255" i="8"/>
  <c r="S254" i="8"/>
  <c r="R254" i="8"/>
  <c r="Q254" i="8"/>
  <c r="T254" i="8" s="1"/>
  <c r="P254" i="8"/>
  <c r="U254" i="8" s="1"/>
  <c r="L254" i="8"/>
  <c r="J254" i="8"/>
  <c r="H254" i="8"/>
  <c r="F254" i="8"/>
  <c r="E254" i="8"/>
  <c r="M254" i="8" s="1"/>
  <c r="D254" i="8"/>
  <c r="I254" i="8" s="1"/>
  <c r="U253" i="8"/>
  <c r="T253" i="8"/>
  <c r="O253" i="8"/>
  <c r="M253" i="8"/>
  <c r="K253" i="8"/>
  <c r="I253" i="8"/>
  <c r="G253" i="8"/>
  <c r="U252" i="8"/>
  <c r="T252" i="8"/>
  <c r="O252" i="8"/>
  <c r="M252" i="8"/>
  <c r="K252" i="8"/>
  <c r="I252" i="8"/>
  <c r="G252" i="8"/>
  <c r="U251" i="8"/>
  <c r="T251" i="8"/>
  <c r="O251" i="8"/>
  <c r="M251" i="8"/>
  <c r="K251" i="8"/>
  <c r="I251" i="8"/>
  <c r="G251" i="8"/>
  <c r="U250" i="8"/>
  <c r="T250" i="8"/>
  <c r="O250" i="8"/>
  <c r="M250" i="8"/>
  <c r="K250" i="8"/>
  <c r="I250" i="8"/>
  <c r="G250" i="8"/>
  <c r="U249" i="8"/>
  <c r="T249" i="8"/>
  <c r="O249" i="8"/>
  <c r="M249" i="8"/>
  <c r="K249" i="8"/>
  <c r="I249" i="8"/>
  <c r="G249" i="8"/>
  <c r="U248" i="8"/>
  <c r="T248" i="8"/>
  <c r="O248" i="8"/>
  <c r="M248" i="8"/>
  <c r="K248" i="8"/>
  <c r="I248" i="8"/>
  <c r="G248" i="8"/>
  <c r="T247" i="8"/>
  <c r="S247" i="8"/>
  <c r="R247" i="8"/>
  <c r="Q247" i="8"/>
  <c r="P247" i="8"/>
  <c r="U247" i="8" s="1"/>
  <c r="L247" i="8"/>
  <c r="K247" i="8"/>
  <c r="J247" i="8"/>
  <c r="H247" i="8"/>
  <c r="F247" i="8"/>
  <c r="E247" i="8"/>
  <c r="D247" i="8"/>
  <c r="O247" i="8" s="1"/>
  <c r="U246" i="8"/>
  <c r="T246" i="8"/>
  <c r="O246" i="8"/>
  <c r="M246" i="8"/>
  <c r="K246" i="8"/>
  <c r="I246" i="8"/>
  <c r="G246" i="8"/>
  <c r="U245" i="8"/>
  <c r="T245" i="8"/>
  <c r="O245" i="8"/>
  <c r="M245" i="8"/>
  <c r="K245" i="8"/>
  <c r="I245" i="8"/>
  <c r="G245" i="8"/>
  <c r="U244" i="8"/>
  <c r="T244" i="8"/>
  <c r="O244" i="8"/>
  <c r="M244" i="8"/>
  <c r="K244" i="8"/>
  <c r="I244" i="8"/>
  <c r="G244" i="8"/>
  <c r="U243" i="8"/>
  <c r="T243" i="8"/>
  <c r="O243" i="8"/>
  <c r="M243" i="8"/>
  <c r="K243" i="8"/>
  <c r="I243" i="8"/>
  <c r="G243" i="8"/>
  <c r="U242" i="8"/>
  <c r="T242" i="8"/>
  <c r="O242" i="8"/>
  <c r="M242" i="8"/>
  <c r="K242" i="8"/>
  <c r="I242" i="8"/>
  <c r="G242" i="8"/>
  <c r="U241" i="8"/>
  <c r="T241" i="8"/>
  <c r="O241" i="8"/>
  <c r="M241" i="8"/>
  <c r="K241" i="8"/>
  <c r="I241" i="8"/>
  <c r="G241" i="8"/>
  <c r="T240" i="8"/>
  <c r="S240" i="8"/>
  <c r="R240" i="8"/>
  <c r="Q240" i="8"/>
  <c r="P240" i="8"/>
  <c r="U240" i="8" s="1"/>
  <c r="L240" i="8"/>
  <c r="J240" i="8"/>
  <c r="I240" i="8"/>
  <c r="H240" i="8"/>
  <c r="F240" i="8"/>
  <c r="E240" i="8"/>
  <c r="M240" i="8" s="1"/>
  <c r="D240" i="8"/>
  <c r="O240" i="8" s="1"/>
  <c r="U239" i="8"/>
  <c r="T239" i="8"/>
  <c r="O239" i="8"/>
  <c r="M239" i="8"/>
  <c r="K239" i="8"/>
  <c r="I239" i="8"/>
  <c r="G239" i="8"/>
  <c r="U238" i="8"/>
  <c r="T238" i="8"/>
  <c r="O238" i="8"/>
  <c r="M238" i="8"/>
  <c r="K238" i="8"/>
  <c r="I238" i="8"/>
  <c r="G238" i="8"/>
  <c r="U237" i="8"/>
  <c r="T237" i="8"/>
  <c r="O237" i="8"/>
  <c r="M237" i="8"/>
  <c r="K237" i="8"/>
  <c r="I237" i="8"/>
  <c r="G237" i="8"/>
  <c r="U236" i="8"/>
  <c r="T236" i="8"/>
  <c r="O236" i="8"/>
  <c r="M236" i="8"/>
  <c r="K236" i="8"/>
  <c r="I236" i="8"/>
  <c r="G236" i="8"/>
  <c r="U235" i="8"/>
  <c r="T235" i="8"/>
  <c r="O235" i="8"/>
  <c r="M235" i="8"/>
  <c r="K235" i="8"/>
  <c r="I235" i="8"/>
  <c r="G235" i="8"/>
  <c r="U234" i="8"/>
  <c r="T234" i="8"/>
  <c r="O234" i="8"/>
  <c r="M234" i="8"/>
  <c r="K234" i="8"/>
  <c r="I234" i="8"/>
  <c r="G234" i="8"/>
  <c r="U231" i="8"/>
  <c r="S231" i="8"/>
  <c r="R231" i="8"/>
  <c r="Q231" i="8"/>
  <c r="P231" i="8"/>
  <c r="L231" i="8"/>
  <c r="J231" i="8"/>
  <c r="I231" i="8"/>
  <c r="H231" i="8"/>
  <c r="F231" i="8"/>
  <c r="E231" i="8"/>
  <c r="D231" i="8"/>
  <c r="S230" i="8"/>
  <c r="R230" i="8"/>
  <c r="Q230" i="8"/>
  <c r="T230" i="8" s="1"/>
  <c r="P230" i="8"/>
  <c r="U230" i="8" s="1"/>
  <c r="L230" i="8"/>
  <c r="J230" i="8"/>
  <c r="H230" i="8"/>
  <c r="G230" i="8"/>
  <c r="F230" i="8"/>
  <c r="E230" i="8"/>
  <c r="M230" i="8" s="1"/>
  <c r="D230" i="8"/>
  <c r="O230" i="8" s="1"/>
  <c r="U229" i="8"/>
  <c r="T229" i="8"/>
  <c r="O229" i="8"/>
  <c r="M229" i="8"/>
  <c r="K229" i="8"/>
  <c r="I229" i="8"/>
  <c r="G229" i="8"/>
  <c r="U228" i="8"/>
  <c r="T228" i="8"/>
  <c r="O228" i="8"/>
  <c r="M228" i="8"/>
  <c r="K228" i="8"/>
  <c r="I228" i="8"/>
  <c r="G228" i="8"/>
  <c r="U227" i="8"/>
  <c r="T227" i="8"/>
  <c r="O227" i="8"/>
  <c r="M227" i="8"/>
  <c r="K227" i="8"/>
  <c r="I227" i="8"/>
  <c r="G227" i="8"/>
  <c r="U226" i="8"/>
  <c r="T226" i="8"/>
  <c r="O226" i="8"/>
  <c r="M226" i="8"/>
  <c r="K226" i="8"/>
  <c r="I226" i="8"/>
  <c r="G226" i="8"/>
  <c r="U225" i="8"/>
  <c r="T225" i="8"/>
  <c r="O225" i="8"/>
  <c r="M225" i="8"/>
  <c r="K225" i="8"/>
  <c r="I225" i="8"/>
  <c r="G225" i="8"/>
  <c r="S224" i="8"/>
  <c r="R224" i="8"/>
  <c r="Q224" i="8"/>
  <c r="P224" i="8"/>
  <c r="U224" i="8" s="1"/>
  <c r="L224" i="8"/>
  <c r="J224" i="8"/>
  <c r="H224" i="8"/>
  <c r="F224" i="8"/>
  <c r="E224" i="8"/>
  <c r="M224" i="8" s="1"/>
  <c r="D224" i="8"/>
  <c r="O224" i="8" s="1"/>
  <c r="U223" i="8"/>
  <c r="T223" i="8"/>
  <c r="O223" i="8"/>
  <c r="M223" i="8"/>
  <c r="K223" i="8"/>
  <c r="I223" i="8"/>
  <c r="G223" i="8"/>
  <c r="U222" i="8"/>
  <c r="T222" i="8"/>
  <c r="O222" i="8"/>
  <c r="M222" i="8"/>
  <c r="K222" i="8"/>
  <c r="I222" i="8"/>
  <c r="G222" i="8"/>
  <c r="U221" i="8"/>
  <c r="T221" i="8"/>
  <c r="O221" i="8"/>
  <c r="M221" i="8"/>
  <c r="K221" i="8"/>
  <c r="I221" i="8"/>
  <c r="G221" i="8"/>
  <c r="U220" i="8"/>
  <c r="T220" i="8"/>
  <c r="O220" i="8"/>
  <c r="M220" i="8"/>
  <c r="K220" i="8"/>
  <c r="I220" i="8"/>
  <c r="G220" i="8"/>
  <c r="U219" i="8"/>
  <c r="T219" i="8"/>
  <c r="O219" i="8"/>
  <c r="M219" i="8"/>
  <c r="K219" i="8"/>
  <c r="I219" i="8"/>
  <c r="G219" i="8"/>
  <c r="U218" i="8"/>
  <c r="T218" i="8"/>
  <c r="O218" i="8"/>
  <c r="M218" i="8"/>
  <c r="K218" i="8"/>
  <c r="I218" i="8"/>
  <c r="G218" i="8"/>
  <c r="U217" i="8"/>
  <c r="T217" i="8"/>
  <c r="O217" i="8"/>
  <c r="M217" i="8"/>
  <c r="K217" i="8"/>
  <c r="I217" i="8"/>
  <c r="G217" i="8"/>
  <c r="S216" i="8"/>
  <c r="R216" i="8"/>
  <c r="Q216" i="8"/>
  <c r="T216" i="8" s="1"/>
  <c r="P216" i="8"/>
  <c r="U216" i="8" s="1"/>
  <c r="L216" i="8"/>
  <c r="K216" i="8"/>
  <c r="J216" i="8"/>
  <c r="H216" i="8"/>
  <c r="F216" i="8"/>
  <c r="E216" i="8"/>
  <c r="D216" i="8"/>
  <c r="I216" i="8" s="1"/>
  <c r="U215" i="8"/>
  <c r="T215" i="8"/>
  <c r="O215" i="8"/>
  <c r="M215" i="8"/>
  <c r="K215" i="8"/>
  <c r="I215" i="8"/>
  <c r="G215" i="8"/>
  <c r="U214" i="8"/>
  <c r="T214" i="8"/>
  <c r="O214" i="8"/>
  <c r="M214" i="8"/>
  <c r="K214" i="8"/>
  <c r="I214" i="8"/>
  <c r="G214" i="8"/>
  <c r="U213" i="8"/>
  <c r="T213" i="8"/>
  <c r="O213" i="8"/>
  <c r="M213" i="8"/>
  <c r="K213" i="8"/>
  <c r="I213" i="8"/>
  <c r="G213" i="8"/>
  <c r="U212" i="8"/>
  <c r="T212" i="8"/>
  <c r="O212" i="8"/>
  <c r="M212" i="8"/>
  <c r="K212" i="8"/>
  <c r="I212" i="8"/>
  <c r="G212" i="8"/>
  <c r="U211" i="8"/>
  <c r="T211" i="8"/>
  <c r="O211" i="8"/>
  <c r="M211" i="8"/>
  <c r="K211" i="8"/>
  <c r="I211" i="8"/>
  <c r="G211" i="8"/>
  <c r="U210" i="8"/>
  <c r="T210" i="8"/>
  <c r="O210" i="8"/>
  <c r="M210" i="8"/>
  <c r="K210" i="8"/>
  <c r="I210" i="8"/>
  <c r="G210" i="8"/>
  <c r="U209" i="8"/>
  <c r="T209" i="8"/>
  <c r="O209" i="8"/>
  <c r="M209" i="8"/>
  <c r="K209" i="8"/>
  <c r="I209" i="8"/>
  <c r="G209" i="8"/>
  <c r="U208" i="8"/>
  <c r="T208" i="8"/>
  <c r="O208" i="8"/>
  <c r="M208" i="8"/>
  <c r="K208" i="8"/>
  <c r="I208" i="8"/>
  <c r="G208" i="8"/>
  <c r="S205" i="8"/>
  <c r="R205" i="8"/>
  <c r="Q205" i="8"/>
  <c r="P205" i="8"/>
  <c r="L205" i="8"/>
  <c r="J205" i="8"/>
  <c r="H205" i="8"/>
  <c r="I205" i="8" s="1"/>
  <c r="F205" i="8"/>
  <c r="U205" i="8" s="1"/>
  <c r="E205" i="8"/>
  <c r="K205" i="8" s="1"/>
  <c r="D205" i="8"/>
  <c r="S204" i="8"/>
  <c r="R204" i="8"/>
  <c r="Q204" i="8"/>
  <c r="T204" i="8" s="1"/>
  <c r="P204" i="8"/>
  <c r="U204" i="8" s="1"/>
  <c r="O204" i="8"/>
  <c r="L204" i="8"/>
  <c r="J204" i="8"/>
  <c r="H204" i="8"/>
  <c r="F204" i="8"/>
  <c r="E204" i="8"/>
  <c r="M204" i="8" s="1"/>
  <c r="D204" i="8"/>
  <c r="G204" i="8" s="1"/>
  <c r="U203" i="8"/>
  <c r="T203" i="8"/>
  <c r="O203" i="8"/>
  <c r="M203" i="8"/>
  <c r="K203" i="8"/>
  <c r="I203" i="8"/>
  <c r="G203" i="8"/>
  <c r="U202" i="8"/>
  <c r="T202" i="8"/>
  <c r="O202" i="8"/>
  <c r="M202" i="8"/>
  <c r="K202" i="8"/>
  <c r="I202" i="8"/>
  <c r="G202" i="8"/>
  <c r="U201" i="8"/>
  <c r="T201" i="8"/>
  <c r="O201" i="8"/>
  <c r="M201" i="8"/>
  <c r="K201" i="8"/>
  <c r="I201" i="8"/>
  <c r="G201" i="8"/>
  <c r="U200" i="8"/>
  <c r="T200" i="8"/>
  <c r="O200" i="8"/>
  <c r="M200" i="8"/>
  <c r="K200" i="8"/>
  <c r="I200" i="8"/>
  <c r="G200" i="8"/>
  <c r="U199" i="8"/>
  <c r="T199" i="8"/>
  <c r="O199" i="8"/>
  <c r="M199" i="8"/>
  <c r="K199" i="8"/>
  <c r="I199" i="8"/>
  <c r="G199" i="8"/>
  <c r="S198" i="8"/>
  <c r="R198" i="8"/>
  <c r="Q198" i="8"/>
  <c r="P198" i="8"/>
  <c r="U198" i="8" s="1"/>
  <c r="L198" i="8"/>
  <c r="J198" i="8"/>
  <c r="H198" i="8"/>
  <c r="F198" i="8"/>
  <c r="E198" i="8"/>
  <c r="M198" i="8" s="1"/>
  <c r="D198" i="8"/>
  <c r="O198" i="8" s="1"/>
  <c r="U197" i="8"/>
  <c r="T197" i="8"/>
  <c r="O197" i="8"/>
  <c r="M197" i="8"/>
  <c r="K197" i="8"/>
  <c r="I197" i="8"/>
  <c r="G197" i="8"/>
  <c r="U196" i="8"/>
  <c r="T196" i="8"/>
  <c r="O196" i="8"/>
  <c r="M196" i="8"/>
  <c r="K196" i="8"/>
  <c r="I196" i="8"/>
  <c r="G196" i="8"/>
  <c r="U195" i="8"/>
  <c r="T195" i="8"/>
  <c r="O195" i="8"/>
  <c r="M195" i="8"/>
  <c r="K195" i="8"/>
  <c r="I195" i="8"/>
  <c r="G195" i="8"/>
  <c r="U194" i="8"/>
  <c r="T194" i="8"/>
  <c r="O194" i="8"/>
  <c r="M194" i="8"/>
  <c r="K194" i="8"/>
  <c r="I194" i="8"/>
  <c r="G194" i="8"/>
  <c r="U193" i="8"/>
  <c r="T193" i="8"/>
  <c r="O193" i="8"/>
  <c r="M193" i="8"/>
  <c r="K193" i="8"/>
  <c r="I193" i="8"/>
  <c r="G193" i="8"/>
  <c r="U192" i="8"/>
  <c r="T192" i="8"/>
  <c r="O192" i="8"/>
  <c r="M192" i="8"/>
  <c r="K192" i="8"/>
  <c r="I192" i="8"/>
  <c r="G192" i="8"/>
  <c r="S191" i="8"/>
  <c r="R191" i="8"/>
  <c r="Q191" i="8"/>
  <c r="T191" i="8" s="1"/>
  <c r="P191" i="8"/>
  <c r="U191" i="8" s="1"/>
  <c r="M191" i="8"/>
  <c r="L191" i="8"/>
  <c r="J191" i="8"/>
  <c r="H191" i="8"/>
  <c r="F191" i="8"/>
  <c r="E191" i="8"/>
  <c r="K191" i="8" s="1"/>
  <c r="D191" i="8"/>
  <c r="G191" i="8" s="1"/>
  <c r="U190" i="8"/>
  <c r="T190" i="8"/>
  <c r="O190" i="8"/>
  <c r="M190" i="8"/>
  <c r="K190" i="8"/>
  <c r="I190" i="8"/>
  <c r="G190" i="8"/>
  <c r="U189" i="8"/>
  <c r="T189" i="8"/>
  <c r="O189" i="8"/>
  <c r="M189" i="8"/>
  <c r="K189" i="8"/>
  <c r="I189" i="8"/>
  <c r="G189" i="8"/>
  <c r="U188" i="8"/>
  <c r="T188" i="8"/>
  <c r="O188" i="8"/>
  <c r="M188" i="8"/>
  <c r="K188" i="8"/>
  <c r="I188" i="8"/>
  <c r="G188" i="8"/>
  <c r="U187" i="8"/>
  <c r="T187" i="8"/>
  <c r="O187" i="8"/>
  <c r="M187" i="8"/>
  <c r="K187" i="8"/>
  <c r="I187" i="8"/>
  <c r="G187" i="8"/>
  <c r="U186" i="8"/>
  <c r="T186" i="8"/>
  <c r="O186" i="8"/>
  <c r="M186" i="8"/>
  <c r="K186" i="8"/>
  <c r="I186" i="8"/>
  <c r="G186" i="8"/>
  <c r="S185" i="8"/>
  <c r="R185" i="8"/>
  <c r="Q185" i="8"/>
  <c r="T185" i="8" s="1"/>
  <c r="P185" i="8"/>
  <c r="L185" i="8"/>
  <c r="J185" i="8"/>
  <c r="H185" i="8"/>
  <c r="F185" i="8"/>
  <c r="E185" i="8"/>
  <c r="D185" i="8"/>
  <c r="G185" i="8" s="1"/>
  <c r="U184" i="8"/>
  <c r="T184" i="8"/>
  <c r="O184" i="8"/>
  <c r="M184" i="8"/>
  <c r="K184" i="8"/>
  <c r="I184" i="8"/>
  <c r="G184" i="8"/>
  <c r="U183" i="8"/>
  <c r="T183" i="8"/>
  <c r="O183" i="8"/>
  <c r="M183" i="8"/>
  <c r="K183" i="8"/>
  <c r="I183" i="8"/>
  <c r="G183" i="8"/>
  <c r="U182" i="8"/>
  <c r="T182" i="8"/>
  <c r="O182" i="8"/>
  <c r="M182" i="8"/>
  <c r="K182" i="8"/>
  <c r="I182" i="8"/>
  <c r="G182" i="8"/>
  <c r="U181" i="8"/>
  <c r="T181" i="8"/>
  <c r="O181" i="8"/>
  <c r="M181" i="8"/>
  <c r="K181" i="8"/>
  <c r="I181" i="8"/>
  <c r="G181" i="8"/>
  <c r="U180" i="8"/>
  <c r="T180" i="8"/>
  <c r="O180" i="8"/>
  <c r="M180" i="8"/>
  <c r="K180" i="8"/>
  <c r="I180" i="8"/>
  <c r="G180" i="8"/>
  <c r="S179" i="8"/>
  <c r="R179" i="8"/>
  <c r="Q179" i="8"/>
  <c r="T179" i="8" s="1"/>
  <c r="P179" i="8"/>
  <c r="U179" i="8" s="1"/>
  <c r="L179" i="8"/>
  <c r="J179" i="8"/>
  <c r="I179" i="8"/>
  <c r="H179" i="8"/>
  <c r="F179" i="8"/>
  <c r="E179" i="8"/>
  <c r="D179" i="8"/>
  <c r="G179" i="8" s="1"/>
  <c r="U178" i="8"/>
  <c r="T178" i="8"/>
  <c r="O178" i="8"/>
  <c r="M178" i="8"/>
  <c r="K178" i="8"/>
  <c r="I178" i="8"/>
  <c r="G178" i="8"/>
  <c r="U177" i="8"/>
  <c r="T177" i="8"/>
  <c r="O177" i="8"/>
  <c r="M177" i="8"/>
  <c r="K177" i="8"/>
  <c r="I177" i="8"/>
  <c r="G177" i="8"/>
  <c r="U176" i="8"/>
  <c r="T176" i="8"/>
  <c r="O176" i="8"/>
  <c r="M176" i="8"/>
  <c r="K176" i="8"/>
  <c r="I176" i="8"/>
  <c r="G176" i="8"/>
  <c r="U175" i="8"/>
  <c r="T175" i="8"/>
  <c r="O175" i="8"/>
  <c r="M175" i="8"/>
  <c r="K175" i="8"/>
  <c r="I175" i="8"/>
  <c r="G175" i="8"/>
  <c r="U174" i="8"/>
  <c r="T174" i="8"/>
  <c r="O174" i="8"/>
  <c r="M174" i="8"/>
  <c r="K174" i="8"/>
  <c r="I174" i="8"/>
  <c r="G174" i="8"/>
  <c r="U173" i="8"/>
  <c r="T173" i="8"/>
  <c r="O173" i="8"/>
  <c r="M173" i="8"/>
  <c r="K173" i="8"/>
  <c r="I173" i="8"/>
  <c r="G173" i="8"/>
  <c r="S170" i="8"/>
  <c r="R170" i="8"/>
  <c r="Q170" i="8"/>
  <c r="P170" i="8"/>
  <c r="L170" i="8"/>
  <c r="J170" i="8"/>
  <c r="H170" i="8"/>
  <c r="F170" i="8"/>
  <c r="U170" i="8" s="1"/>
  <c r="E170" i="8"/>
  <c r="M170" i="8" s="1"/>
  <c r="D170" i="8"/>
  <c r="S169" i="8"/>
  <c r="R169" i="8"/>
  <c r="Q169" i="8"/>
  <c r="T169" i="8" s="1"/>
  <c r="P169" i="8"/>
  <c r="U169" i="8" s="1"/>
  <c r="O169" i="8"/>
  <c r="L169" i="8"/>
  <c r="J169" i="8"/>
  <c r="H169" i="8"/>
  <c r="F169" i="8"/>
  <c r="E169" i="8"/>
  <c r="M169" i="8" s="1"/>
  <c r="D169" i="8"/>
  <c r="G169" i="8" s="1"/>
  <c r="U168" i="8"/>
  <c r="T168" i="8"/>
  <c r="O168" i="8"/>
  <c r="M168" i="8"/>
  <c r="K168" i="8"/>
  <c r="I168" i="8"/>
  <c r="G168" i="8"/>
  <c r="U167" i="8"/>
  <c r="T167" i="8"/>
  <c r="O167" i="8"/>
  <c r="M167" i="8"/>
  <c r="K167" i="8"/>
  <c r="I167" i="8"/>
  <c r="G167" i="8"/>
  <c r="U166" i="8"/>
  <c r="T166" i="8"/>
  <c r="O166" i="8"/>
  <c r="M166" i="8"/>
  <c r="K166" i="8"/>
  <c r="I166" i="8"/>
  <c r="G166" i="8"/>
  <c r="U165" i="8"/>
  <c r="T165" i="8"/>
  <c r="O165" i="8"/>
  <c r="M165" i="8"/>
  <c r="K165" i="8"/>
  <c r="I165" i="8"/>
  <c r="G165" i="8"/>
  <c r="U164" i="8"/>
  <c r="T164" i="8"/>
  <c r="O164" i="8"/>
  <c r="M164" i="8"/>
  <c r="K164" i="8"/>
  <c r="I164" i="8"/>
  <c r="G164" i="8"/>
  <c r="S163" i="8"/>
  <c r="R163" i="8"/>
  <c r="Q163" i="8"/>
  <c r="T163" i="8" s="1"/>
  <c r="P163" i="8"/>
  <c r="U163" i="8" s="1"/>
  <c r="L163" i="8"/>
  <c r="J163" i="8"/>
  <c r="H163" i="8"/>
  <c r="F163" i="8"/>
  <c r="E163" i="8"/>
  <c r="D163" i="8"/>
  <c r="G163" i="8" s="1"/>
  <c r="U162" i="8"/>
  <c r="T162" i="8"/>
  <c r="O162" i="8"/>
  <c r="M162" i="8"/>
  <c r="K162" i="8"/>
  <c r="I162" i="8"/>
  <c r="G162" i="8"/>
  <c r="U161" i="8"/>
  <c r="T161" i="8"/>
  <c r="O161" i="8"/>
  <c r="M161" i="8"/>
  <c r="K161" i="8"/>
  <c r="I161" i="8"/>
  <c r="G161" i="8"/>
  <c r="U160" i="8"/>
  <c r="T160" i="8"/>
  <c r="O160" i="8"/>
  <c r="M160" i="8"/>
  <c r="K160" i="8"/>
  <c r="I160" i="8"/>
  <c r="G160" i="8"/>
  <c r="U159" i="8"/>
  <c r="T159" i="8"/>
  <c r="O159" i="8"/>
  <c r="M159" i="8"/>
  <c r="K159" i="8"/>
  <c r="I159" i="8"/>
  <c r="G159" i="8"/>
  <c r="U158" i="8"/>
  <c r="T158" i="8"/>
  <c r="O158" i="8"/>
  <c r="M158" i="8"/>
  <c r="K158" i="8"/>
  <c r="I158" i="8"/>
  <c r="G158" i="8"/>
  <c r="S157" i="8"/>
  <c r="R157" i="8"/>
  <c r="Q157" i="8"/>
  <c r="P157" i="8"/>
  <c r="O157" i="8"/>
  <c r="L157" i="8"/>
  <c r="J157" i="8"/>
  <c r="I157" i="8"/>
  <c r="H157" i="8"/>
  <c r="F157" i="8"/>
  <c r="E157" i="8"/>
  <c r="M157" i="8" s="1"/>
  <c r="D157" i="8"/>
  <c r="G157" i="8" s="1"/>
  <c r="U156" i="8"/>
  <c r="T156" i="8"/>
  <c r="O156" i="8"/>
  <c r="M156" i="8"/>
  <c r="K156" i="8"/>
  <c r="I156" i="8"/>
  <c r="G156" i="8"/>
  <c r="U155" i="8"/>
  <c r="T155" i="8"/>
  <c r="O155" i="8"/>
  <c r="M155" i="8"/>
  <c r="K155" i="8"/>
  <c r="I155" i="8"/>
  <c r="G155" i="8"/>
  <c r="U154" i="8"/>
  <c r="T154" i="8"/>
  <c r="O154" i="8"/>
  <c r="M154" i="8"/>
  <c r="K154" i="8"/>
  <c r="I154" i="8"/>
  <c r="G154" i="8"/>
  <c r="U153" i="8"/>
  <c r="T153" i="8"/>
  <c r="O153" i="8"/>
  <c r="M153" i="8"/>
  <c r="K153" i="8"/>
  <c r="I153" i="8"/>
  <c r="G153" i="8"/>
  <c r="U152" i="8"/>
  <c r="T152" i="8"/>
  <c r="O152" i="8"/>
  <c r="M152" i="8"/>
  <c r="K152" i="8"/>
  <c r="I152" i="8"/>
  <c r="G152" i="8"/>
  <c r="U151" i="8"/>
  <c r="T151" i="8"/>
  <c r="O151" i="8"/>
  <c r="M151" i="8"/>
  <c r="K151" i="8"/>
  <c r="I151" i="8"/>
  <c r="G151" i="8"/>
  <c r="S150" i="8"/>
  <c r="R150" i="8"/>
  <c r="Q150" i="8"/>
  <c r="P150" i="8"/>
  <c r="L150" i="8"/>
  <c r="K150" i="8"/>
  <c r="J150" i="8"/>
  <c r="H150" i="8"/>
  <c r="F150" i="8"/>
  <c r="U150" i="8" s="1"/>
  <c r="E150" i="8"/>
  <c r="M150" i="8" s="1"/>
  <c r="D150" i="8"/>
  <c r="U149" i="8"/>
  <c r="T149" i="8"/>
  <c r="O149" i="8"/>
  <c r="M149" i="8"/>
  <c r="K149" i="8"/>
  <c r="I149" i="8"/>
  <c r="G149" i="8"/>
  <c r="U148" i="8"/>
  <c r="T148" i="8"/>
  <c r="O148" i="8"/>
  <c r="M148" i="8"/>
  <c r="K148" i="8"/>
  <c r="I148" i="8"/>
  <c r="G148" i="8"/>
  <c r="U147" i="8"/>
  <c r="T147" i="8"/>
  <c r="O147" i="8"/>
  <c r="M147" i="8"/>
  <c r="K147" i="8"/>
  <c r="I147" i="8"/>
  <c r="G147" i="8"/>
  <c r="U146" i="8"/>
  <c r="T146" i="8"/>
  <c r="O146" i="8"/>
  <c r="M146" i="8"/>
  <c r="K146" i="8"/>
  <c r="I146" i="8"/>
  <c r="G146" i="8"/>
  <c r="U145" i="8"/>
  <c r="T145" i="8"/>
  <c r="O145" i="8"/>
  <c r="M145" i="8"/>
  <c r="K145" i="8"/>
  <c r="I145" i="8"/>
  <c r="G145" i="8"/>
  <c r="S144" i="8"/>
  <c r="R144" i="8"/>
  <c r="Q144" i="8"/>
  <c r="P144" i="8"/>
  <c r="L144" i="8"/>
  <c r="J144" i="8"/>
  <c r="H144" i="8"/>
  <c r="F144" i="8"/>
  <c r="U144" i="8" s="1"/>
  <c r="E144" i="8"/>
  <c r="M144" i="8" s="1"/>
  <c r="D144" i="8"/>
  <c r="G144" i="8" s="1"/>
  <c r="U143" i="8"/>
  <c r="T143" i="8"/>
  <c r="O143" i="8"/>
  <c r="M143" i="8"/>
  <c r="K143" i="8"/>
  <c r="I143" i="8"/>
  <c r="G143" i="8"/>
  <c r="U142" i="8"/>
  <c r="T142" i="8"/>
  <c r="O142" i="8"/>
  <c r="M142" i="8"/>
  <c r="K142" i="8"/>
  <c r="I142" i="8"/>
  <c r="G142" i="8"/>
  <c r="U141" i="8"/>
  <c r="T141" i="8"/>
  <c r="O141" i="8"/>
  <c r="M141" i="8"/>
  <c r="K141" i="8"/>
  <c r="I141" i="8"/>
  <c r="G141" i="8"/>
  <c r="U140" i="8"/>
  <c r="T140" i="8"/>
  <c r="O140" i="8"/>
  <c r="M140" i="8"/>
  <c r="K140" i="8"/>
  <c r="I140" i="8"/>
  <c r="G140" i="8"/>
  <c r="U139" i="8"/>
  <c r="T139" i="8"/>
  <c r="O139" i="8"/>
  <c r="M139" i="8"/>
  <c r="K139" i="8"/>
  <c r="I139" i="8"/>
  <c r="G139" i="8"/>
  <c r="U138" i="8"/>
  <c r="T138" i="8"/>
  <c r="O138" i="8"/>
  <c r="M138" i="8"/>
  <c r="K138" i="8"/>
  <c r="I138" i="8"/>
  <c r="G138" i="8"/>
  <c r="S137" i="8"/>
  <c r="R137" i="8"/>
  <c r="Q137" i="8"/>
  <c r="T137" i="8" s="1"/>
  <c r="P137" i="8"/>
  <c r="U137" i="8" s="1"/>
  <c r="L137" i="8"/>
  <c r="J137" i="8"/>
  <c r="H137" i="8"/>
  <c r="F137" i="8"/>
  <c r="E137" i="8"/>
  <c r="M137" i="8" s="1"/>
  <c r="D137" i="8"/>
  <c r="I137" i="8" s="1"/>
  <c r="U136" i="8"/>
  <c r="T136" i="8"/>
  <c r="O136" i="8"/>
  <c r="M136" i="8"/>
  <c r="K136" i="8"/>
  <c r="I136" i="8"/>
  <c r="G136" i="8"/>
  <c r="U135" i="8"/>
  <c r="T135" i="8"/>
  <c r="O135" i="8"/>
  <c r="M135" i="8"/>
  <c r="K135" i="8"/>
  <c r="I135" i="8"/>
  <c r="G135" i="8"/>
  <c r="U134" i="8"/>
  <c r="T134" i="8"/>
  <c r="O134" i="8"/>
  <c r="M134" i="8"/>
  <c r="K134" i="8"/>
  <c r="I134" i="8"/>
  <c r="G134" i="8"/>
  <c r="U133" i="8"/>
  <c r="T133" i="8"/>
  <c r="O133" i="8"/>
  <c r="M133" i="8"/>
  <c r="K133" i="8"/>
  <c r="I133" i="8"/>
  <c r="G133" i="8"/>
  <c r="U132" i="8"/>
  <c r="S132" i="8"/>
  <c r="R132" i="8"/>
  <c r="Q132" i="8"/>
  <c r="T132" i="8" s="1"/>
  <c r="P132" i="8"/>
  <c r="L132" i="8"/>
  <c r="J132" i="8"/>
  <c r="H132" i="8"/>
  <c r="F132" i="8"/>
  <c r="E132" i="8"/>
  <c r="M132" i="8" s="1"/>
  <c r="D132" i="8"/>
  <c r="G132" i="8" s="1"/>
  <c r="U131" i="8"/>
  <c r="T131" i="8"/>
  <c r="O131" i="8"/>
  <c r="M131" i="8"/>
  <c r="K131" i="8"/>
  <c r="I131" i="8"/>
  <c r="G131" i="8"/>
  <c r="U130" i="8"/>
  <c r="T130" i="8"/>
  <c r="O130" i="8"/>
  <c r="M130" i="8"/>
  <c r="K130" i="8"/>
  <c r="I130" i="8"/>
  <c r="G130" i="8"/>
  <c r="U129" i="8"/>
  <c r="T129" i="8"/>
  <c r="O129" i="8"/>
  <c r="M129" i="8"/>
  <c r="K129" i="8"/>
  <c r="I129" i="8"/>
  <c r="G129" i="8"/>
  <c r="U128" i="8"/>
  <c r="T128" i="8"/>
  <c r="O128" i="8"/>
  <c r="M128" i="8"/>
  <c r="K128" i="8"/>
  <c r="I128" i="8"/>
  <c r="G128" i="8"/>
  <c r="U127" i="8"/>
  <c r="T127" i="8"/>
  <c r="O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H126" i="8"/>
  <c r="F126" i="8"/>
  <c r="E126" i="8"/>
  <c r="K126" i="8" s="1"/>
  <c r="D126" i="8"/>
  <c r="I126" i="8" s="1"/>
  <c r="U125" i="8"/>
  <c r="T125" i="8"/>
  <c r="O125" i="8"/>
  <c r="M125" i="8"/>
  <c r="K125" i="8"/>
  <c r="I125" i="8"/>
  <c r="G125" i="8"/>
  <c r="U124" i="8"/>
  <c r="T124" i="8"/>
  <c r="O124" i="8"/>
  <c r="M124" i="8"/>
  <c r="K124" i="8"/>
  <c r="I124" i="8"/>
  <c r="G124" i="8"/>
  <c r="U123" i="8"/>
  <c r="T123" i="8"/>
  <c r="O123" i="8"/>
  <c r="M123" i="8"/>
  <c r="K123" i="8"/>
  <c r="I123" i="8"/>
  <c r="G123" i="8"/>
  <c r="U122" i="8"/>
  <c r="T122" i="8"/>
  <c r="O122" i="8"/>
  <c r="M122" i="8"/>
  <c r="K122" i="8"/>
  <c r="I122" i="8"/>
  <c r="G122" i="8"/>
  <c r="S121" i="8"/>
  <c r="R121" i="8"/>
  <c r="Q121" i="8"/>
  <c r="T121" i="8" s="1"/>
  <c r="P121" i="8"/>
  <c r="O121" i="8"/>
  <c r="L121" i="8"/>
  <c r="J121" i="8"/>
  <c r="H121" i="8"/>
  <c r="F121" i="8"/>
  <c r="E121" i="8"/>
  <c r="M121" i="8" s="1"/>
  <c r="D121" i="8"/>
  <c r="G121" i="8" s="1"/>
  <c r="U120" i="8"/>
  <c r="T120" i="8"/>
  <c r="O120" i="8"/>
  <c r="M120" i="8"/>
  <c r="K120" i="8"/>
  <c r="I120" i="8"/>
  <c r="G120" i="8"/>
  <c r="U119" i="8"/>
  <c r="T119" i="8"/>
  <c r="O119" i="8"/>
  <c r="M119" i="8"/>
  <c r="K119" i="8"/>
  <c r="I119" i="8"/>
  <c r="G119" i="8"/>
  <c r="U118" i="8"/>
  <c r="T118" i="8"/>
  <c r="O118" i="8"/>
  <c r="M118" i="8"/>
  <c r="K118" i="8"/>
  <c r="I118" i="8"/>
  <c r="G118" i="8"/>
  <c r="U117" i="8"/>
  <c r="T117" i="8"/>
  <c r="O117" i="8"/>
  <c r="M117" i="8"/>
  <c r="K117" i="8"/>
  <c r="I117" i="8"/>
  <c r="G117" i="8"/>
  <c r="U116" i="8"/>
  <c r="T116" i="8"/>
  <c r="O116" i="8"/>
  <c r="M116" i="8"/>
  <c r="K116" i="8"/>
  <c r="I116" i="8"/>
  <c r="G116" i="8"/>
  <c r="U115" i="8"/>
  <c r="T115" i="8"/>
  <c r="O115" i="8"/>
  <c r="M115" i="8"/>
  <c r="K115" i="8"/>
  <c r="I115" i="8"/>
  <c r="G115" i="8"/>
  <c r="U114" i="8"/>
  <c r="T114" i="8"/>
  <c r="O114" i="8"/>
  <c r="M114" i="8"/>
  <c r="K114" i="8"/>
  <c r="I114" i="8"/>
  <c r="G114" i="8"/>
  <c r="U113" i="8"/>
  <c r="T113" i="8"/>
  <c r="O113" i="8"/>
  <c r="M113" i="8"/>
  <c r="K113" i="8"/>
  <c r="I113" i="8"/>
  <c r="G113" i="8"/>
  <c r="S112" i="8"/>
  <c r="R112" i="8"/>
  <c r="Q112" i="8"/>
  <c r="T112" i="8" s="1"/>
  <c r="P112" i="8"/>
  <c r="U112" i="8" s="1"/>
  <c r="L112" i="8"/>
  <c r="J112" i="8"/>
  <c r="I112" i="8"/>
  <c r="H112" i="8"/>
  <c r="G112" i="8"/>
  <c r="F112" i="8"/>
  <c r="E112" i="8"/>
  <c r="M112" i="8" s="1"/>
  <c r="D112" i="8"/>
  <c r="O112" i="8" s="1"/>
  <c r="U111" i="8"/>
  <c r="T111" i="8"/>
  <c r="O111" i="8"/>
  <c r="M111" i="8"/>
  <c r="K111" i="8"/>
  <c r="I111" i="8"/>
  <c r="G111" i="8"/>
  <c r="U110" i="8"/>
  <c r="T110" i="8"/>
  <c r="O110" i="8"/>
  <c r="M110" i="8"/>
  <c r="K110" i="8"/>
  <c r="I110" i="8"/>
  <c r="G110" i="8"/>
  <c r="U109" i="8"/>
  <c r="T109" i="8"/>
  <c r="O109" i="8"/>
  <c r="M109" i="8"/>
  <c r="K109" i="8"/>
  <c r="I109" i="8"/>
  <c r="G109" i="8"/>
  <c r="U108" i="8"/>
  <c r="T108" i="8"/>
  <c r="O108" i="8"/>
  <c r="M108" i="8"/>
  <c r="K108" i="8"/>
  <c r="I108" i="8"/>
  <c r="G108" i="8"/>
  <c r="U107" i="8"/>
  <c r="T107" i="8"/>
  <c r="O107" i="8"/>
  <c r="M107" i="8"/>
  <c r="K107" i="8"/>
  <c r="I107" i="8"/>
  <c r="G107" i="8"/>
  <c r="S106" i="8"/>
  <c r="T106" i="8" s="1"/>
  <c r="R106" i="8"/>
  <c r="Q106" i="8"/>
  <c r="P106" i="8"/>
  <c r="O106" i="8"/>
  <c r="L106" i="8"/>
  <c r="J106" i="8"/>
  <c r="K106" i="8" s="1"/>
  <c r="H106" i="8"/>
  <c r="I106" i="8" s="1"/>
  <c r="F106" i="8"/>
  <c r="U106" i="8" s="1"/>
  <c r="E106" i="8"/>
  <c r="M106" i="8" s="1"/>
  <c r="D106" i="8"/>
  <c r="U105" i="8"/>
  <c r="T105" i="8"/>
  <c r="O105" i="8"/>
  <c r="M105" i="8"/>
  <c r="K105" i="8"/>
  <c r="I105" i="8"/>
  <c r="G105" i="8"/>
  <c r="S102" i="8"/>
  <c r="R102" i="8"/>
  <c r="Q102" i="8"/>
  <c r="P102" i="8"/>
  <c r="L102" i="8"/>
  <c r="J102" i="8"/>
  <c r="K102" i="8" s="1"/>
  <c r="H102" i="8"/>
  <c r="F102" i="8"/>
  <c r="E102" i="8"/>
  <c r="D102" i="8"/>
  <c r="G102" i="8" s="1"/>
  <c r="S101" i="8"/>
  <c r="T101" i="8" s="1"/>
  <c r="R101" i="8"/>
  <c r="Q101" i="8"/>
  <c r="P101" i="8"/>
  <c r="L101" i="8"/>
  <c r="J101" i="8"/>
  <c r="H101" i="8"/>
  <c r="F101" i="8"/>
  <c r="G101" i="8" s="1"/>
  <c r="E101" i="8"/>
  <c r="M101" i="8" s="1"/>
  <c r="D101" i="8"/>
  <c r="O101" i="8" s="1"/>
  <c r="U100" i="8"/>
  <c r="T100" i="8"/>
  <c r="O100" i="8"/>
  <c r="M100" i="8"/>
  <c r="K100" i="8"/>
  <c r="I100" i="8"/>
  <c r="G100" i="8"/>
  <c r="U99" i="8"/>
  <c r="T99" i="8"/>
  <c r="O99" i="8"/>
  <c r="M99" i="8"/>
  <c r="K99" i="8"/>
  <c r="I99" i="8"/>
  <c r="G99" i="8"/>
  <c r="U98" i="8"/>
  <c r="T98" i="8"/>
  <c r="O98" i="8"/>
  <c r="M98" i="8"/>
  <c r="K98" i="8"/>
  <c r="I98" i="8"/>
  <c r="G98" i="8"/>
  <c r="U97" i="8"/>
  <c r="T97" i="8"/>
  <c r="O97" i="8"/>
  <c r="M97" i="8"/>
  <c r="K97" i="8"/>
  <c r="I97" i="8"/>
  <c r="G97" i="8"/>
  <c r="S96" i="8"/>
  <c r="R96" i="8"/>
  <c r="Q96" i="8"/>
  <c r="P96" i="8"/>
  <c r="L96" i="8"/>
  <c r="K96" i="8"/>
  <c r="J96" i="8"/>
  <c r="H96" i="8"/>
  <c r="F96" i="8"/>
  <c r="U96" i="8" s="1"/>
  <c r="E96" i="8"/>
  <c r="M96" i="8" s="1"/>
  <c r="D96" i="8"/>
  <c r="U95" i="8"/>
  <c r="T95" i="8"/>
  <c r="O95" i="8"/>
  <c r="M95" i="8"/>
  <c r="K95" i="8"/>
  <c r="I95" i="8"/>
  <c r="G95" i="8"/>
  <c r="U94" i="8"/>
  <c r="T94" i="8"/>
  <c r="O94" i="8"/>
  <c r="M94" i="8"/>
  <c r="K94" i="8"/>
  <c r="I94" i="8"/>
  <c r="G94" i="8"/>
  <c r="U93" i="8"/>
  <c r="T93" i="8"/>
  <c r="O93" i="8"/>
  <c r="M93" i="8"/>
  <c r="K93" i="8"/>
  <c r="I93" i="8"/>
  <c r="G93" i="8"/>
  <c r="U92" i="8"/>
  <c r="T92" i="8"/>
  <c r="O92" i="8"/>
  <c r="M92" i="8"/>
  <c r="K92" i="8"/>
  <c r="I92" i="8"/>
  <c r="G92" i="8"/>
  <c r="S91" i="8"/>
  <c r="R91" i="8"/>
  <c r="Q91" i="8"/>
  <c r="P91" i="8"/>
  <c r="L91" i="8"/>
  <c r="J91" i="8"/>
  <c r="H91" i="8"/>
  <c r="I91" i="8" s="1"/>
  <c r="F91" i="8"/>
  <c r="U91" i="8" s="1"/>
  <c r="E91" i="8"/>
  <c r="M91" i="8" s="1"/>
  <c r="D91" i="8"/>
  <c r="O91" i="8" s="1"/>
  <c r="U90" i="8"/>
  <c r="T90" i="8"/>
  <c r="O90" i="8"/>
  <c r="M90" i="8"/>
  <c r="K90" i="8"/>
  <c r="I90" i="8"/>
  <c r="G90" i="8"/>
  <c r="U89" i="8"/>
  <c r="T89" i="8"/>
  <c r="O89" i="8"/>
  <c r="M89" i="8"/>
  <c r="K89" i="8"/>
  <c r="I89" i="8"/>
  <c r="G89" i="8"/>
  <c r="U88" i="8"/>
  <c r="T88" i="8"/>
  <c r="O88" i="8"/>
  <c r="M88" i="8"/>
  <c r="K88" i="8"/>
  <c r="I88" i="8"/>
  <c r="G88" i="8"/>
  <c r="T85" i="8"/>
  <c r="S85" i="8"/>
  <c r="R85" i="8"/>
  <c r="Q85" i="8"/>
  <c r="P85" i="8"/>
  <c r="L85" i="8"/>
  <c r="J85" i="8"/>
  <c r="K85" i="8" s="1"/>
  <c r="H85" i="8"/>
  <c r="G85" i="8"/>
  <c r="F85" i="8"/>
  <c r="E85" i="8"/>
  <c r="D85" i="8"/>
  <c r="O85" i="8" s="1"/>
  <c r="U84" i="8"/>
  <c r="S84" i="8"/>
  <c r="R84" i="8"/>
  <c r="Q84" i="8"/>
  <c r="T84" i="8" s="1"/>
  <c r="P84" i="8"/>
  <c r="L84" i="8"/>
  <c r="J84" i="8"/>
  <c r="H84" i="8"/>
  <c r="F84" i="8"/>
  <c r="E84" i="8"/>
  <c r="M84" i="8" s="1"/>
  <c r="D84" i="8"/>
  <c r="G84" i="8" s="1"/>
  <c r="U83" i="8"/>
  <c r="T83" i="8"/>
  <c r="O83" i="8"/>
  <c r="M83" i="8"/>
  <c r="K83" i="8"/>
  <c r="I83" i="8"/>
  <c r="G83" i="8"/>
  <c r="U82" i="8"/>
  <c r="T82" i="8"/>
  <c r="O82" i="8"/>
  <c r="M82" i="8"/>
  <c r="K82" i="8"/>
  <c r="I82" i="8"/>
  <c r="G82" i="8"/>
  <c r="U81" i="8"/>
  <c r="T81" i="8"/>
  <c r="O81" i="8"/>
  <c r="M81" i="8"/>
  <c r="K81" i="8"/>
  <c r="I81" i="8"/>
  <c r="G81" i="8"/>
  <c r="U80" i="8"/>
  <c r="T80" i="8"/>
  <c r="O80" i="8"/>
  <c r="M80" i="8"/>
  <c r="K80" i="8"/>
  <c r="I80" i="8"/>
  <c r="G80" i="8"/>
  <c r="U79" i="8"/>
  <c r="T79" i="8"/>
  <c r="O79" i="8"/>
  <c r="M79" i="8"/>
  <c r="K79" i="8"/>
  <c r="I79" i="8"/>
  <c r="G79" i="8"/>
  <c r="S78" i="8"/>
  <c r="R78" i="8"/>
  <c r="Q78" i="8"/>
  <c r="T78" i="8" s="1"/>
  <c r="P78" i="8"/>
  <c r="U78" i="8" s="1"/>
  <c r="L78" i="8"/>
  <c r="J78" i="8"/>
  <c r="H78" i="8"/>
  <c r="F78" i="8"/>
  <c r="E78" i="8"/>
  <c r="K78" i="8" s="1"/>
  <c r="D78" i="8"/>
  <c r="I78" i="8" s="1"/>
  <c r="U77" i="8"/>
  <c r="T77" i="8"/>
  <c r="O77" i="8"/>
  <c r="M77" i="8"/>
  <c r="K77" i="8"/>
  <c r="I77" i="8"/>
  <c r="G77" i="8"/>
  <c r="U76" i="8"/>
  <c r="T76" i="8"/>
  <c r="O76" i="8"/>
  <c r="M76" i="8"/>
  <c r="K76" i="8"/>
  <c r="I76" i="8"/>
  <c r="G76" i="8"/>
  <c r="U75" i="8"/>
  <c r="T75" i="8"/>
  <c r="O75" i="8"/>
  <c r="M75" i="8"/>
  <c r="K75" i="8"/>
  <c r="I75" i="8"/>
  <c r="G75" i="8"/>
  <c r="U74" i="8"/>
  <c r="T74" i="8"/>
  <c r="O74" i="8"/>
  <c r="M74" i="8"/>
  <c r="K74" i="8"/>
  <c r="I74" i="8"/>
  <c r="G74" i="8"/>
  <c r="U73" i="8"/>
  <c r="T73" i="8"/>
  <c r="O73" i="8"/>
  <c r="M73" i="8"/>
  <c r="K73" i="8"/>
  <c r="I73" i="8"/>
  <c r="G73" i="8"/>
  <c r="U72" i="8"/>
  <c r="T72" i="8"/>
  <c r="O72" i="8"/>
  <c r="M72" i="8"/>
  <c r="K72" i="8"/>
  <c r="I72" i="8"/>
  <c r="G72" i="8"/>
  <c r="U71" i="8"/>
  <c r="T71" i="8"/>
  <c r="O71" i="8"/>
  <c r="M71" i="8"/>
  <c r="K71" i="8"/>
  <c r="I71" i="8"/>
  <c r="G71" i="8"/>
  <c r="S70" i="8"/>
  <c r="T70" i="8" s="1"/>
  <c r="R70" i="8"/>
  <c r="Q70" i="8"/>
  <c r="P70" i="8"/>
  <c r="L70" i="8"/>
  <c r="J70" i="8"/>
  <c r="K70" i="8" s="1"/>
  <c r="H70" i="8"/>
  <c r="I70" i="8" s="1"/>
  <c r="F70" i="8"/>
  <c r="U70" i="8" s="1"/>
  <c r="E70" i="8"/>
  <c r="D70" i="8"/>
  <c r="O70" i="8" s="1"/>
  <c r="U69" i="8"/>
  <c r="T69" i="8"/>
  <c r="O69" i="8"/>
  <c r="M69" i="8"/>
  <c r="K69" i="8"/>
  <c r="I69" i="8"/>
  <c r="G69" i="8"/>
  <c r="U68" i="8"/>
  <c r="T68" i="8"/>
  <c r="O68" i="8"/>
  <c r="M68" i="8"/>
  <c r="K68" i="8"/>
  <c r="I68" i="8"/>
  <c r="G68" i="8"/>
  <c r="U67" i="8"/>
  <c r="T67" i="8"/>
  <c r="O67" i="8"/>
  <c r="M67" i="8"/>
  <c r="K67" i="8"/>
  <c r="I67" i="8"/>
  <c r="G67" i="8"/>
  <c r="U66" i="8"/>
  <c r="T66" i="8"/>
  <c r="O66" i="8"/>
  <c r="M66" i="8"/>
  <c r="K66" i="8"/>
  <c r="I66" i="8"/>
  <c r="G66" i="8"/>
  <c r="U65" i="8"/>
  <c r="T65" i="8"/>
  <c r="O65" i="8"/>
  <c r="M65" i="8"/>
  <c r="K65" i="8"/>
  <c r="I65" i="8"/>
  <c r="G65" i="8"/>
  <c r="U64" i="8"/>
  <c r="T64" i="8"/>
  <c r="O64" i="8"/>
  <c r="M64" i="8"/>
  <c r="K64" i="8"/>
  <c r="I64" i="8"/>
  <c r="G64" i="8"/>
  <c r="U63" i="8"/>
  <c r="S63" i="8"/>
  <c r="R63" i="8"/>
  <c r="Q63" i="8"/>
  <c r="T63" i="8" s="1"/>
  <c r="P63" i="8"/>
  <c r="L63" i="8"/>
  <c r="J63" i="8"/>
  <c r="I63" i="8"/>
  <c r="H63" i="8"/>
  <c r="F63" i="8"/>
  <c r="E63" i="8"/>
  <c r="M63" i="8" s="1"/>
  <c r="D63" i="8"/>
  <c r="G63" i="8" s="1"/>
  <c r="U62" i="8"/>
  <c r="T62" i="8"/>
  <c r="O62" i="8"/>
  <c r="M62" i="8"/>
  <c r="K62" i="8"/>
  <c r="I62" i="8"/>
  <c r="G62" i="8"/>
  <c r="U61" i="8"/>
  <c r="T61" i="8"/>
  <c r="O61" i="8"/>
  <c r="M61" i="8"/>
  <c r="K61" i="8"/>
  <c r="I61" i="8"/>
  <c r="G61" i="8"/>
  <c r="U60" i="8"/>
  <c r="T60" i="8"/>
  <c r="O60" i="8"/>
  <c r="M60" i="8"/>
  <c r="K60" i="8"/>
  <c r="I60" i="8"/>
  <c r="G60" i="8"/>
  <c r="U59" i="8"/>
  <c r="T59" i="8"/>
  <c r="O59" i="8"/>
  <c r="M59" i="8"/>
  <c r="K59" i="8"/>
  <c r="I59" i="8"/>
  <c r="G59" i="8"/>
  <c r="S58" i="8"/>
  <c r="T58" i="8" s="1"/>
  <c r="R58" i="8"/>
  <c r="Q58" i="8"/>
  <c r="P58" i="8"/>
  <c r="L58" i="8"/>
  <c r="J58" i="8"/>
  <c r="K58" i="8" s="1"/>
  <c r="H58" i="8"/>
  <c r="I58" i="8" s="1"/>
  <c r="F58" i="8"/>
  <c r="U58" i="8" s="1"/>
  <c r="E58" i="8"/>
  <c r="M58" i="8" s="1"/>
  <c r="D58" i="8"/>
  <c r="O58" i="8" s="1"/>
  <c r="U57" i="8"/>
  <c r="T57" i="8"/>
  <c r="O57" i="8"/>
  <c r="M57" i="8"/>
  <c r="K57" i="8"/>
  <c r="I57" i="8"/>
  <c r="G57" i="8"/>
  <c r="S54" i="8"/>
  <c r="T54" i="8" s="1"/>
  <c r="R54" i="8"/>
  <c r="Q54" i="8"/>
  <c r="P54" i="8"/>
  <c r="L54" i="8"/>
  <c r="J54" i="8"/>
  <c r="K54" i="8" s="1"/>
  <c r="H54" i="8"/>
  <c r="F54" i="8"/>
  <c r="E54" i="8"/>
  <c r="D54" i="8"/>
  <c r="G54" i="8" s="1"/>
  <c r="T53" i="8"/>
  <c r="S53" i="8"/>
  <c r="R53" i="8"/>
  <c r="Q53" i="8"/>
  <c r="P53" i="8"/>
  <c r="U53" i="8" s="1"/>
  <c r="L53" i="8"/>
  <c r="J53" i="8"/>
  <c r="H53" i="8"/>
  <c r="G53" i="8"/>
  <c r="F53" i="8"/>
  <c r="E53" i="8"/>
  <c r="M53" i="8" s="1"/>
  <c r="D53" i="8"/>
  <c r="O53" i="8" s="1"/>
  <c r="U52" i="8"/>
  <c r="T52" i="8"/>
  <c r="O52" i="8"/>
  <c r="M52" i="8"/>
  <c r="K52" i="8"/>
  <c r="I52" i="8"/>
  <c r="G52" i="8"/>
  <c r="U51" i="8"/>
  <c r="T51" i="8"/>
  <c r="O51" i="8"/>
  <c r="M51" i="8"/>
  <c r="K51" i="8"/>
  <c r="I51" i="8"/>
  <c r="G51" i="8"/>
  <c r="U50" i="8"/>
  <c r="T50" i="8"/>
  <c r="O50" i="8"/>
  <c r="M50" i="8"/>
  <c r="K50" i="8"/>
  <c r="I50" i="8"/>
  <c r="G50" i="8"/>
  <c r="U49" i="8"/>
  <c r="T49" i="8"/>
  <c r="O49" i="8"/>
  <c r="M49" i="8"/>
  <c r="K49" i="8"/>
  <c r="I49" i="8"/>
  <c r="G49" i="8"/>
  <c r="U48" i="8"/>
  <c r="T48" i="8"/>
  <c r="O48" i="8"/>
  <c r="M48" i="8"/>
  <c r="K48" i="8"/>
  <c r="I48" i="8"/>
  <c r="G48" i="8"/>
  <c r="S47" i="8"/>
  <c r="T47" i="8" s="1"/>
  <c r="R47" i="8"/>
  <c r="Q47" i="8"/>
  <c r="P47" i="8"/>
  <c r="U47" i="8" s="1"/>
  <c r="L47" i="8"/>
  <c r="K47" i="8"/>
  <c r="J47" i="8"/>
  <c r="H47" i="8"/>
  <c r="I47" i="8" s="1"/>
  <c r="G47" i="8"/>
  <c r="F47" i="8"/>
  <c r="E47" i="8"/>
  <c r="M47" i="8" s="1"/>
  <c r="D47" i="8"/>
  <c r="O47" i="8" s="1"/>
  <c r="U46" i="8"/>
  <c r="T46" i="8"/>
  <c r="O46" i="8"/>
  <c r="M46" i="8"/>
  <c r="K46" i="8"/>
  <c r="I46" i="8"/>
  <c r="G46" i="8"/>
  <c r="U45" i="8"/>
  <c r="T45" i="8"/>
  <c r="O45" i="8"/>
  <c r="M45" i="8"/>
  <c r="K45" i="8"/>
  <c r="I45" i="8"/>
  <c r="G45" i="8"/>
  <c r="U44" i="8"/>
  <c r="T44" i="8"/>
  <c r="O44" i="8"/>
  <c r="M44" i="8"/>
  <c r="K44" i="8"/>
  <c r="I44" i="8"/>
  <c r="G44" i="8"/>
  <c r="U43" i="8"/>
  <c r="T43" i="8"/>
  <c r="O43" i="8"/>
  <c r="M43" i="8"/>
  <c r="K43" i="8"/>
  <c r="I43" i="8"/>
  <c r="G43" i="8"/>
  <c r="U42" i="8"/>
  <c r="T42" i="8"/>
  <c r="O42" i="8"/>
  <c r="M42" i="8"/>
  <c r="K42" i="8"/>
  <c r="I42" i="8"/>
  <c r="G42" i="8"/>
  <c r="U41" i="8"/>
  <c r="T41" i="8"/>
  <c r="O41" i="8"/>
  <c r="M41" i="8"/>
  <c r="K41" i="8"/>
  <c r="I41" i="8"/>
  <c r="G41" i="8"/>
  <c r="S40" i="8"/>
  <c r="R40" i="8"/>
  <c r="Q40" i="8"/>
  <c r="P40" i="8"/>
  <c r="L40" i="8"/>
  <c r="J40" i="8"/>
  <c r="I40" i="8"/>
  <c r="H40" i="8"/>
  <c r="F40" i="8"/>
  <c r="U40" i="8" s="1"/>
  <c r="E40" i="8"/>
  <c r="M40" i="8" s="1"/>
  <c r="D40" i="8"/>
  <c r="O40" i="8" s="1"/>
  <c r="U39" i="8"/>
  <c r="T39" i="8"/>
  <c r="O39" i="8"/>
  <c r="M39" i="8"/>
  <c r="K39" i="8"/>
  <c r="I39" i="8"/>
  <c r="G39" i="8"/>
  <c r="U38" i="8"/>
  <c r="T38" i="8"/>
  <c r="O38" i="8"/>
  <c r="M38" i="8"/>
  <c r="K38" i="8"/>
  <c r="I38" i="8"/>
  <c r="G38" i="8"/>
  <c r="U37" i="8"/>
  <c r="T37" i="8"/>
  <c r="O37" i="8"/>
  <c r="M37" i="8"/>
  <c r="K37" i="8"/>
  <c r="I37" i="8"/>
  <c r="G37" i="8"/>
  <c r="U36" i="8"/>
  <c r="T36" i="8"/>
  <c r="O36" i="8"/>
  <c r="M36" i="8"/>
  <c r="K36" i="8"/>
  <c r="I36" i="8"/>
  <c r="G36" i="8"/>
  <c r="T35" i="8"/>
  <c r="S35" i="8"/>
  <c r="R35" i="8"/>
  <c r="Q35" i="8"/>
  <c r="P35" i="8"/>
  <c r="U35" i="8" s="1"/>
  <c r="L35" i="8"/>
  <c r="K35" i="8"/>
  <c r="J35" i="8"/>
  <c r="I35" i="8"/>
  <c r="H35" i="8"/>
  <c r="G35" i="8"/>
  <c r="F35" i="8"/>
  <c r="E35" i="8"/>
  <c r="M35" i="8" s="1"/>
  <c r="D35" i="8"/>
  <c r="O35" i="8" s="1"/>
  <c r="U34" i="8"/>
  <c r="T34" i="8"/>
  <c r="O34" i="8"/>
  <c r="M34" i="8"/>
  <c r="K34" i="8"/>
  <c r="I34" i="8"/>
  <c r="G34" i="8"/>
  <c r="U33" i="8"/>
  <c r="T33" i="8"/>
  <c r="O33" i="8"/>
  <c r="M33" i="8"/>
  <c r="K33" i="8"/>
  <c r="I33" i="8"/>
  <c r="G33" i="8"/>
  <c r="U32" i="8"/>
  <c r="T32" i="8"/>
  <c r="O32" i="8"/>
  <c r="M32" i="8"/>
  <c r="K32" i="8"/>
  <c r="I32" i="8"/>
  <c r="G32" i="8"/>
  <c r="U31" i="8"/>
  <c r="T31" i="8"/>
  <c r="O31" i="8"/>
  <c r="M31" i="8"/>
  <c r="K31" i="8"/>
  <c r="I31" i="8"/>
  <c r="G31" i="8"/>
  <c r="U30" i="8"/>
  <c r="T30" i="8"/>
  <c r="O30" i="8"/>
  <c r="M30" i="8"/>
  <c r="K30" i="8"/>
  <c r="I30" i="8"/>
  <c r="G30" i="8"/>
  <c r="U29" i="8"/>
  <c r="T29" i="8"/>
  <c r="O29" i="8"/>
  <c r="M29" i="8"/>
  <c r="K29" i="8"/>
  <c r="I29" i="8"/>
  <c r="G29" i="8"/>
  <c r="U28" i="8"/>
  <c r="T28" i="8"/>
  <c r="O28" i="8"/>
  <c r="M28" i="8"/>
  <c r="K28" i="8"/>
  <c r="I28" i="8"/>
  <c r="G28" i="8"/>
  <c r="S27" i="8"/>
  <c r="R27" i="8"/>
  <c r="Q27" i="8"/>
  <c r="P27" i="8"/>
  <c r="L27" i="8"/>
  <c r="J27" i="8"/>
  <c r="I27" i="8"/>
  <c r="H27" i="8"/>
  <c r="F27" i="8"/>
  <c r="U27" i="8" s="1"/>
  <c r="E27" i="8"/>
  <c r="K27" i="8" s="1"/>
  <c r="D27" i="8"/>
  <c r="U26" i="8"/>
  <c r="T26" i="8"/>
  <c r="O26" i="8"/>
  <c r="M26" i="8"/>
  <c r="K26" i="8"/>
  <c r="I26" i="8"/>
  <c r="G26" i="8"/>
  <c r="U25" i="8"/>
  <c r="T25" i="8"/>
  <c r="O25" i="8"/>
  <c r="M25" i="8"/>
  <c r="K25" i="8"/>
  <c r="I25" i="8"/>
  <c r="G25" i="8"/>
  <c r="U24" i="8"/>
  <c r="T24" i="8"/>
  <c r="O24" i="8"/>
  <c r="M24" i="8"/>
  <c r="K24" i="8"/>
  <c r="I24" i="8"/>
  <c r="G24" i="8"/>
  <c r="U23" i="8"/>
  <c r="T23" i="8"/>
  <c r="O23" i="8"/>
  <c r="M23" i="8"/>
  <c r="K23" i="8"/>
  <c r="I23" i="8"/>
  <c r="G23" i="8"/>
  <c r="U22" i="8"/>
  <c r="T22" i="8"/>
  <c r="O22" i="8"/>
  <c r="M22" i="8"/>
  <c r="K22" i="8"/>
  <c r="I22" i="8"/>
  <c r="G22" i="8"/>
  <c r="U21" i="8"/>
  <c r="T21" i="8"/>
  <c r="O21" i="8"/>
  <c r="M21" i="8"/>
  <c r="K21" i="8"/>
  <c r="I21" i="8"/>
  <c r="G21" i="8"/>
  <c r="U20" i="8"/>
  <c r="T20" i="8"/>
  <c r="O20" i="8"/>
  <c r="M20" i="8"/>
  <c r="K20" i="8"/>
  <c r="I20" i="8"/>
  <c r="G20" i="8"/>
  <c r="S19" i="8"/>
  <c r="R19" i="8"/>
  <c r="Q19" i="8"/>
  <c r="T19" i="8" s="1"/>
  <c r="P19" i="8"/>
  <c r="U19" i="8" s="1"/>
  <c r="L19" i="8"/>
  <c r="J19" i="8"/>
  <c r="H19" i="8"/>
  <c r="F19" i="8"/>
  <c r="E19" i="8"/>
  <c r="K19" i="8" s="1"/>
  <c r="D19" i="8"/>
  <c r="U18" i="8"/>
  <c r="T18" i="8"/>
  <c r="O18" i="8"/>
  <c r="M18" i="8"/>
  <c r="K18" i="8"/>
  <c r="I18" i="8"/>
  <c r="G18" i="8"/>
  <c r="U17" i="8"/>
  <c r="T17" i="8"/>
  <c r="O17" i="8"/>
  <c r="M17" i="8"/>
  <c r="K17" i="8"/>
  <c r="I17" i="8"/>
  <c r="G17" i="8"/>
  <c r="U16" i="8"/>
  <c r="T16" i="8"/>
  <c r="O16" i="8"/>
  <c r="M16" i="8"/>
  <c r="K16" i="8"/>
  <c r="I16" i="8"/>
  <c r="G16" i="8"/>
  <c r="U15" i="8"/>
  <c r="T15" i="8"/>
  <c r="O15" i="8"/>
  <c r="M15" i="8"/>
  <c r="K15" i="8"/>
  <c r="I15" i="8"/>
  <c r="G15" i="8"/>
  <c r="U14" i="8"/>
  <c r="T14" i="8"/>
  <c r="O14" i="8"/>
  <c r="M14" i="8"/>
  <c r="K14" i="8"/>
  <c r="I14" i="8"/>
  <c r="G14" i="8"/>
  <c r="U13" i="8"/>
  <c r="T13" i="8"/>
  <c r="O13" i="8"/>
  <c r="M13" i="8"/>
  <c r="K13" i="8"/>
  <c r="I13" i="8"/>
  <c r="G13" i="8"/>
  <c r="U12" i="8"/>
  <c r="T12" i="8"/>
  <c r="O12" i="8"/>
  <c r="M12" i="8"/>
  <c r="K12" i="8"/>
  <c r="I12" i="8"/>
  <c r="G12" i="8"/>
  <c r="U11" i="8"/>
  <c r="T11" i="8"/>
  <c r="O11" i="8"/>
  <c r="M11" i="8"/>
  <c r="K11" i="8"/>
  <c r="I11" i="8"/>
  <c r="G11" i="8"/>
  <c r="S10" i="8"/>
  <c r="R10" i="8"/>
  <c r="Q10" i="8"/>
  <c r="P10" i="8"/>
  <c r="L10" i="8"/>
  <c r="J10" i="8"/>
  <c r="H10" i="8"/>
  <c r="F10" i="8"/>
  <c r="U10" i="8" s="1"/>
  <c r="E10" i="8"/>
  <c r="D10" i="8"/>
  <c r="U9" i="8"/>
  <c r="T9" i="8"/>
  <c r="O9" i="8"/>
  <c r="M9" i="8"/>
  <c r="K9" i="8"/>
  <c r="I9" i="8"/>
  <c r="G9" i="8"/>
  <c r="U8" i="8"/>
  <c r="T8" i="8"/>
  <c r="O8" i="8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K339" i="7" s="1"/>
  <c r="H339" i="7"/>
  <c r="F339" i="7"/>
  <c r="E339" i="7"/>
  <c r="D339" i="7"/>
  <c r="O339" i="7" s="1"/>
  <c r="S338" i="7"/>
  <c r="R338" i="7"/>
  <c r="Q338" i="7"/>
  <c r="P338" i="7"/>
  <c r="L338" i="7"/>
  <c r="J338" i="7"/>
  <c r="H338" i="7"/>
  <c r="F338" i="7"/>
  <c r="U338" i="7" s="1"/>
  <c r="E338" i="7"/>
  <c r="M338" i="7" s="1"/>
  <c r="D338" i="7"/>
  <c r="G338" i="7" s="1"/>
  <c r="S337" i="7"/>
  <c r="R337" i="7"/>
  <c r="Q337" i="7"/>
  <c r="P337" i="7"/>
  <c r="L337" i="7"/>
  <c r="J337" i="7"/>
  <c r="I337" i="7"/>
  <c r="H337" i="7"/>
  <c r="F337" i="7"/>
  <c r="E337" i="7"/>
  <c r="D337" i="7"/>
  <c r="G337" i="7" s="1"/>
  <c r="U336" i="7"/>
  <c r="T336" i="7"/>
  <c r="O336" i="7"/>
  <c r="M336" i="7"/>
  <c r="K336" i="7"/>
  <c r="I336" i="7"/>
  <c r="G336" i="7"/>
  <c r="U335" i="7"/>
  <c r="T335" i="7"/>
  <c r="O335" i="7"/>
  <c r="M335" i="7"/>
  <c r="K335" i="7"/>
  <c r="I335" i="7"/>
  <c r="G335" i="7"/>
  <c r="U334" i="7"/>
  <c r="T334" i="7"/>
  <c r="O334" i="7"/>
  <c r="M334" i="7"/>
  <c r="K334" i="7"/>
  <c r="I334" i="7"/>
  <c r="G334" i="7"/>
  <c r="U333" i="7"/>
  <c r="T333" i="7"/>
  <c r="O333" i="7"/>
  <c r="M333" i="7"/>
  <c r="K333" i="7"/>
  <c r="I333" i="7"/>
  <c r="G333" i="7"/>
  <c r="S332" i="7"/>
  <c r="T332" i="7" s="1"/>
  <c r="R332" i="7"/>
  <c r="Q332" i="7"/>
  <c r="P332" i="7"/>
  <c r="U332" i="7" s="1"/>
  <c r="L332" i="7"/>
  <c r="J332" i="7"/>
  <c r="K332" i="7" s="1"/>
  <c r="H332" i="7"/>
  <c r="I332" i="7" s="1"/>
  <c r="F332" i="7"/>
  <c r="E332" i="7"/>
  <c r="D332" i="7"/>
  <c r="O332" i="7" s="1"/>
  <c r="U331" i="7"/>
  <c r="T331" i="7"/>
  <c r="O331" i="7"/>
  <c r="M331" i="7"/>
  <c r="K331" i="7"/>
  <c r="I331" i="7"/>
  <c r="G331" i="7"/>
  <c r="U330" i="7"/>
  <c r="T330" i="7"/>
  <c r="O330" i="7"/>
  <c r="M330" i="7"/>
  <c r="K330" i="7"/>
  <c r="I330" i="7"/>
  <c r="G330" i="7"/>
  <c r="U329" i="7"/>
  <c r="T329" i="7"/>
  <c r="O329" i="7"/>
  <c r="M329" i="7"/>
  <c r="K329" i="7"/>
  <c r="I329" i="7"/>
  <c r="G329" i="7"/>
  <c r="U328" i="7"/>
  <c r="T328" i="7"/>
  <c r="O328" i="7"/>
  <c r="M328" i="7"/>
  <c r="K328" i="7"/>
  <c r="I328" i="7"/>
  <c r="G328" i="7"/>
  <c r="U327" i="7"/>
  <c r="T327" i="7"/>
  <c r="O327" i="7"/>
  <c r="M327" i="7"/>
  <c r="K327" i="7"/>
  <c r="I327" i="7"/>
  <c r="G327" i="7"/>
  <c r="U326" i="7"/>
  <c r="T326" i="7"/>
  <c r="O326" i="7"/>
  <c r="M326" i="7"/>
  <c r="K326" i="7"/>
  <c r="I326" i="7"/>
  <c r="G326" i="7"/>
  <c r="U325" i="7"/>
  <c r="T325" i="7"/>
  <c r="O325" i="7"/>
  <c r="M325" i="7"/>
  <c r="K325" i="7"/>
  <c r="I325" i="7"/>
  <c r="G325" i="7"/>
  <c r="U324" i="7"/>
  <c r="T324" i="7"/>
  <c r="O324" i="7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G323" i="7"/>
  <c r="F323" i="7"/>
  <c r="E323" i="7"/>
  <c r="D323" i="7"/>
  <c r="O323" i="7" s="1"/>
  <c r="U322" i="7"/>
  <c r="T322" i="7"/>
  <c r="O322" i="7"/>
  <c r="M322" i="7"/>
  <c r="K322" i="7"/>
  <c r="I322" i="7"/>
  <c r="G322" i="7"/>
  <c r="U321" i="7"/>
  <c r="T321" i="7"/>
  <c r="O321" i="7"/>
  <c r="M321" i="7"/>
  <c r="K321" i="7"/>
  <c r="I321" i="7"/>
  <c r="G321" i="7"/>
  <c r="U320" i="7"/>
  <c r="T320" i="7"/>
  <c r="O320" i="7"/>
  <c r="M320" i="7"/>
  <c r="K320" i="7"/>
  <c r="I320" i="7"/>
  <c r="G320" i="7"/>
  <c r="U319" i="7"/>
  <c r="T319" i="7"/>
  <c r="O319" i="7"/>
  <c r="M319" i="7"/>
  <c r="K319" i="7"/>
  <c r="I319" i="7"/>
  <c r="G319" i="7"/>
  <c r="U318" i="7"/>
  <c r="T318" i="7"/>
  <c r="O318" i="7"/>
  <c r="M318" i="7"/>
  <c r="K318" i="7"/>
  <c r="I318" i="7"/>
  <c r="G318" i="7"/>
  <c r="S317" i="7"/>
  <c r="R317" i="7"/>
  <c r="Q317" i="7"/>
  <c r="T317" i="7" s="1"/>
  <c r="P317" i="7"/>
  <c r="U317" i="7" s="1"/>
  <c r="L317" i="7"/>
  <c r="J317" i="7"/>
  <c r="H317" i="7"/>
  <c r="F317" i="7"/>
  <c r="E317" i="7"/>
  <c r="D317" i="7"/>
  <c r="I317" i="7" s="1"/>
  <c r="U316" i="7"/>
  <c r="T316" i="7"/>
  <c r="O316" i="7"/>
  <c r="M316" i="7"/>
  <c r="K316" i="7"/>
  <c r="I316" i="7"/>
  <c r="G316" i="7"/>
  <c r="U315" i="7"/>
  <c r="T315" i="7"/>
  <c r="O315" i="7"/>
  <c r="M315" i="7"/>
  <c r="K315" i="7"/>
  <c r="I315" i="7"/>
  <c r="G315" i="7"/>
  <c r="U314" i="7"/>
  <c r="T314" i="7"/>
  <c r="O314" i="7"/>
  <c r="M314" i="7"/>
  <c r="K314" i="7"/>
  <c r="I314" i="7"/>
  <c r="G314" i="7"/>
  <c r="U313" i="7"/>
  <c r="T313" i="7"/>
  <c r="O313" i="7"/>
  <c r="M313" i="7"/>
  <c r="K313" i="7"/>
  <c r="I313" i="7"/>
  <c r="G313" i="7"/>
  <c r="U312" i="7"/>
  <c r="T312" i="7"/>
  <c r="O312" i="7"/>
  <c r="M312" i="7"/>
  <c r="K312" i="7"/>
  <c r="I312" i="7"/>
  <c r="G312" i="7"/>
  <c r="U311" i="7"/>
  <c r="T311" i="7"/>
  <c r="O311" i="7"/>
  <c r="M311" i="7"/>
  <c r="K311" i="7"/>
  <c r="I311" i="7"/>
  <c r="G311" i="7"/>
  <c r="S310" i="7"/>
  <c r="R310" i="7"/>
  <c r="Q310" i="7"/>
  <c r="P310" i="7"/>
  <c r="U310" i="7" s="1"/>
  <c r="O310" i="7"/>
  <c r="L310" i="7"/>
  <c r="J310" i="7"/>
  <c r="H310" i="7"/>
  <c r="F310" i="7"/>
  <c r="E310" i="7"/>
  <c r="M310" i="7" s="1"/>
  <c r="D310" i="7"/>
  <c r="I310" i="7" s="1"/>
  <c r="U309" i="7"/>
  <c r="T309" i="7"/>
  <c r="O309" i="7"/>
  <c r="M309" i="7"/>
  <c r="K309" i="7"/>
  <c r="I309" i="7"/>
  <c r="G309" i="7"/>
  <c r="U308" i="7"/>
  <c r="T308" i="7"/>
  <c r="O308" i="7"/>
  <c r="M308" i="7"/>
  <c r="K308" i="7"/>
  <c r="I308" i="7"/>
  <c r="G308" i="7"/>
  <c r="U307" i="7"/>
  <c r="T307" i="7"/>
  <c r="O307" i="7"/>
  <c r="M307" i="7"/>
  <c r="K307" i="7"/>
  <c r="I307" i="7"/>
  <c r="G307" i="7"/>
  <c r="U306" i="7"/>
  <c r="T306" i="7"/>
  <c r="O306" i="7"/>
  <c r="M306" i="7"/>
  <c r="K306" i="7"/>
  <c r="I306" i="7"/>
  <c r="G306" i="7"/>
  <c r="U305" i="7"/>
  <c r="T305" i="7"/>
  <c r="O305" i="7"/>
  <c r="M305" i="7"/>
  <c r="K305" i="7"/>
  <c r="I305" i="7"/>
  <c r="G305" i="7"/>
  <c r="U304" i="7"/>
  <c r="T304" i="7"/>
  <c r="O304" i="7"/>
  <c r="M304" i="7"/>
  <c r="K304" i="7"/>
  <c r="I304" i="7"/>
  <c r="G304" i="7"/>
  <c r="S303" i="7"/>
  <c r="R303" i="7"/>
  <c r="Q303" i="7"/>
  <c r="T303" i="7" s="1"/>
  <c r="P303" i="7"/>
  <c r="O303" i="7"/>
  <c r="L303" i="7"/>
  <c r="J303" i="7"/>
  <c r="I303" i="7"/>
  <c r="H303" i="7"/>
  <c r="F303" i="7"/>
  <c r="E303" i="7"/>
  <c r="D303" i="7"/>
  <c r="G303" i="7" s="1"/>
  <c r="U302" i="7"/>
  <c r="T302" i="7"/>
  <c r="O302" i="7"/>
  <c r="M302" i="7"/>
  <c r="K302" i="7"/>
  <c r="I302" i="7"/>
  <c r="G302" i="7"/>
  <c r="S299" i="7"/>
  <c r="R299" i="7"/>
  <c r="Q299" i="7"/>
  <c r="T299" i="7" s="1"/>
  <c r="P299" i="7"/>
  <c r="L299" i="7"/>
  <c r="J299" i="7"/>
  <c r="H299" i="7"/>
  <c r="F299" i="7"/>
  <c r="E299" i="7"/>
  <c r="D299" i="7"/>
  <c r="S298" i="7"/>
  <c r="T298" i="7" s="1"/>
  <c r="R298" i="7"/>
  <c r="Q298" i="7"/>
  <c r="P298" i="7"/>
  <c r="O298" i="7"/>
  <c r="L298" i="7"/>
  <c r="J298" i="7"/>
  <c r="H298" i="7"/>
  <c r="I298" i="7" s="1"/>
  <c r="F298" i="7"/>
  <c r="G298" i="7" s="1"/>
  <c r="E298" i="7"/>
  <c r="M298" i="7" s="1"/>
  <c r="D298" i="7"/>
  <c r="U297" i="7"/>
  <c r="T297" i="7"/>
  <c r="O297" i="7"/>
  <c r="M297" i="7"/>
  <c r="K297" i="7"/>
  <c r="I297" i="7"/>
  <c r="G297" i="7"/>
  <c r="U296" i="7"/>
  <c r="T296" i="7"/>
  <c r="O296" i="7"/>
  <c r="M296" i="7"/>
  <c r="K296" i="7"/>
  <c r="I296" i="7"/>
  <c r="G296" i="7"/>
  <c r="U295" i="7"/>
  <c r="T295" i="7"/>
  <c r="O295" i="7"/>
  <c r="M295" i="7"/>
  <c r="K295" i="7"/>
  <c r="I295" i="7"/>
  <c r="G295" i="7"/>
  <c r="U294" i="7"/>
  <c r="T294" i="7"/>
  <c r="O294" i="7"/>
  <c r="M294" i="7"/>
  <c r="K294" i="7"/>
  <c r="I294" i="7"/>
  <c r="G294" i="7"/>
  <c r="U293" i="7"/>
  <c r="T293" i="7"/>
  <c r="O293" i="7"/>
  <c r="M293" i="7"/>
  <c r="K293" i="7"/>
  <c r="I293" i="7"/>
  <c r="G293" i="7"/>
  <c r="S292" i="7"/>
  <c r="R292" i="7"/>
  <c r="Q292" i="7"/>
  <c r="P292" i="7"/>
  <c r="U292" i="7" s="1"/>
  <c r="L292" i="7"/>
  <c r="J292" i="7"/>
  <c r="H292" i="7"/>
  <c r="F292" i="7"/>
  <c r="E292" i="7"/>
  <c r="M292" i="7" s="1"/>
  <c r="D292" i="7"/>
  <c r="U291" i="7"/>
  <c r="T291" i="7"/>
  <c r="O291" i="7"/>
  <c r="M291" i="7"/>
  <c r="K291" i="7"/>
  <c r="I291" i="7"/>
  <c r="G291" i="7"/>
  <c r="U290" i="7"/>
  <c r="T290" i="7"/>
  <c r="O290" i="7"/>
  <c r="M290" i="7"/>
  <c r="K290" i="7"/>
  <c r="I290" i="7"/>
  <c r="G290" i="7"/>
  <c r="U289" i="7"/>
  <c r="T289" i="7"/>
  <c r="O289" i="7"/>
  <c r="M289" i="7"/>
  <c r="K289" i="7"/>
  <c r="I289" i="7"/>
  <c r="G289" i="7"/>
  <c r="U288" i="7"/>
  <c r="T288" i="7"/>
  <c r="O288" i="7"/>
  <c r="M288" i="7"/>
  <c r="K288" i="7"/>
  <c r="I288" i="7"/>
  <c r="G288" i="7"/>
  <c r="U287" i="7"/>
  <c r="T287" i="7"/>
  <c r="O287" i="7"/>
  <c r="M287" i="7"/>
  <c r="K287" i="7"/>
  <c r="I287" i="7"/>
  <c r="G287" i="7"/>
  <c r="U286" i="7"/>
  <c r="T286" i="7"/>
  <c r="O286" i="7"/>
  <c r="M286" i="7"/>
  <c r="K286" i="7"/>
  <c r="I286" i="7"/>
  <c r="G286" i="7"/>
  <c r="S285" i="7"/>
  <c r="R285" i="7"/>
  <c r="Q285" i="7"/>
  <c r="T285" i="7" s="1"/>
  <c r="P285" i="7"/>
  <c r="L285" i="7"/>
  <c r="J285" i="7"/>
  <c r="H285" i="7"/>
  <c r="F285" i="7"/>
  <c r="E285" i="7"/>
  <c r="D285" i="7"/>
  <c r="U284" i="7"/>
  <c r="T284" i="7"/>
  <c r="O284" i="7"/>
  <c r="M284" i="7"/>
  <c r="K284" i="7"/>
  <c r="I284" i="7"/>
  <c r="G284" i="7"/>
  <c r="U283" i="7"/>
  <c r="T283" i="7"/>
  <c r="O283" i="7"/>
  <c r="M283" i="7"/>
  <c r="K283" i="7"/>
  <c r="I283" i="7"/>
  <c r="G283" i="7"/>
  <c r="U282" i="7"/>
  <c r="T282" i="7"/>
  <c r="O282" i="7"/>
  <c r="M282" i="7"/>
  <c r="K282" i="7"/>
  <c r="I282" i="7"/>
  <c r="G282" i="7"/>
  <c r="U281" i="7"/>
  <c r="T281" i="7"/>
  <c r="O281" i="7"/>
  <c r="M281" i="7"/>
  <c r="K281" i="7"/>
  <c r="I281" i="7"/>
  <c r="G281" i="7"/>
  <c r="U280" i="7"/>
  <c r="T280" i="7"/>
  <c r="O280" i="7"/>
  <c r="M280" i="7"/>
  <c r="K280" i="7"/>
  <c r="I280" i="7"/>
  <c r="G280" i="7"/>
  <c r="U279" i="7"/>
  <c r="T279" i="7"/>
  <c r="O279" i="7"/>
  <c r="M279" i="7"/>
  <c r="K279" i="7"/>
  <c r="I279" i="7"/>
  <c r="G279" i="7"/>
  <c r="U278" i="7"/>
  <c r="T278" i="7"/>
  <c r="O278" i="7"/>
  <c r="M278" i="7"/>
  <c r="K278" i="7"/>
  <c r="I278" i="7"/>
  <c r="G278" i="7"/>
  <c r="U277" i="7"/>
  <c r="T277" i="7"/>
  <c r="O277" i="7"/>
  <c r="M277" i="7"/>
  <c r="K277" i="7"/>
  <c r="I277" i="7"/>
  <c r="G277" i="7"/>
  <c r="U276" i="7"/>
  <c r="T276" i="7"/>
  <c r="O276" i="7"/>
  <c r="M276" i="7"/>
  <c r="K276" i="7"/>
  <c r="I276" i="7"/>
  <c r="G276" i="7"/>
  <c r="S275" i="7"/>
  <c r="R275" i="7"/>
  <c r="Q275" i="7"/>
  <c r="T275" i="7" s="1"/>
  <c r="P275" i="7"/>
  <c r="L275" i="7"/>
  <c r="J275" i="7"/>
  <c r="H275" i="7"/>
  <c r="F275" i="7"/>
  <c r="U275" i="7" s="1"/>
  <c r="E275" i="7"/>
  <c r="M275" i="7" s="1"/>
  <c r="D275" i="7"/>
  <c r="U274" i="7"/>
  <c r="T274" i="7"/>
  <c r="O274" i="7"/>
  <c r="M274" i="7"/>
  <c r="K274" i="7"/>
  <c r="I274" i="7"/>
  <c r="G274" i="7"/>
  <c r="U273" i="7"/>
  <c r="T273" i="7"/>
  <c r="O273" i="7"/>
  <c r="M273" i="7"/>
  <c r="K273" i="7"/>
  <c r="I273" i="7"/>
  <c r="G273" i="7"/>
  <c r="U272" i="7"/>
  <c r="T272" i="7"/>
  <c r="O272" i="7"/>
  <c r="M272" i="7"/>
  <c r="K272" i="7"/>
  <c r="I272" i="7"/>
  <c r="G272" i="7"/>
  <c r="U271" i="7"/>
  <c r="T271" i="7"/>
  <c r="O271" i="7"/>
  <c r="M271" i="7"/>
  <c r="K271" i="7"/>
  <c r="I271" i="7"/>
  <c r="G271" i="7"/>
  <c r="U270" i="7"/>
  <c r="T270" i="7"/>
  <c r="O270" i="7"/>
  <c r="M270" i="7"/>
  <c r="K270" i="7"/>
  <c r="I270" i="7"/>
  <c r="G270" i="7"/>
  <c r="U269" i="7"/>
  <c r="T269" i="7"/>
  <c r="O269" i="7"/>
  <c r="M269" i="7"/>
  <c r="K269" i="7"/>
  <c r="I269" i="7"/>
  <c r="G269" i="7"/>
  <c r="U268" i="7"/>
  <c r="T268" i="7"/>
  <c r="O268" i="7"/>
  <c r="M268" i="7"/>
  <c r="K268" i="7"/>
  <c r="I268" i="7"/>
  <c r="G268" i="7"/>
  <c r="S267" i="7"/>
  <c r="R267" i="7"/>
  <c r="Q267" i="7"/>
  <c r="T267" i="7" s="1"/>
  <c r="P267" i="7"/>
  <c r="U267" i="7" s="1"/>
  <c r="L267" i="7"/>
  <c r="J267" i="7"/>
  <c r="K267" i="7" s="1"/>
  <c r="H267" i="7"/>
  <c r="F267" i="7"/>
  <c r="E267" i="7"/>
  <c r="D267" i="7"/>
  <c r="U266" i="7"/>
  <c r="T266" i="7"/>
  <c r="O266" i="7"/>
  <c r="M266" i="7"/>
  <c r="K266" i="7"/>
  <c r="I266" i="7"/>
  <c r="G266" i="7"/>
  <c r="U265" i="7"/>
  <c r="T265" i="7"/>
  <c r="O265" i="7"/>
  <c r="M265" i="7"/>
  <c r="K265" i="7"/>
  <c r="I265" i="7"/>
  <c r="G265" i="7"/>
  <c r="U264" i="7"/>
  <c r="T264" i="7"/>
  <c r="O264" i="7"/>
  <c r="M264" i="7"/>
  <c r="K264" i="7"/>
  <c r="I264" i="7"/>
  <c r="G264" i="7"/>
  <c r="U263" i="7"/>
  <c r="T263" i="7"/>
  <c r="O263" i="7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E260" i="7"/>
  <c r="D260" i="7"/>
  <c r="G260" i="7" s="1"/>
  <c r="S259" i="7"/>
  <c r="R259" i="7"/>
  <c r="Q259" i="7"/>
  <c r="P259" i="7"/>
  <c r="L259" i="7"/>
  <c r="J259" i="7"/>
  <c r="H259" i="7"/>
  <c r="F259" i="7"/>
  <c r="E259" i="7"/>
  <c r="M259" i="7" s="1"/>
  <c r="D259" i="7"/>
  <c r="U258" i="7"/>
  <c r="T258" i="7"/>
  <c r="O258" i="7"/>
  <c r="M258" i="7"/>
  <c r="K258" i="7"/>
  <c r="I258" i="7"/>
  <c r="G258" i="7"/>
  <c r="U257" i="7"/>
  <c r="T257" i="7"/>
  <c r="O257" i="7"/>
  <c r="M257" i="7"/>
  <c r="K257" i="7"/>
  <c r="I257" i="7"/>
  <c r="G257" i="7"/>
  <c r="U256" i="7"/>
  <c r="T256" i="7"/>
  <c r="O256" i="7"/>
  <c r="M256" i="7"/>
  <c r="K256" i="7"/>
  <c r="I256" i="7"/>
  <c r="G256" i="7"/>
  <c r="U255" i="7"/>
  <c r="T255" i="7"/>
  <c r="O255" i="7"/>
  <c r="M255" i="7"/>
  <c r="K255" i="7"/>
  <c r="I255" i="7"/>
  <c r="G255" i="7"/>
  <c r="S254" i="7"/>
  <c r="R254" i="7"/>
  <c r="Q254" i="7"/>
  <c r="T254" i="7" s="1"/>
  <c r="P254" i="7"/>
  <c r="U254" i="7" s="1"/>
  <c r="L254" i="7"/>
  <c r="K254" i="7"/>
  <c r="J254" i="7"/>
  <c r="I254" i="7"/>
  <c r="H254" i="7"/>
  <c r="G254" i="7"/>
  <c r="F254" i="7"/>
  <c r="E254" i="7"/>
  <c r="M254" i="7" s="1"/>
  <c r="D254" i="7"/>
  <c r="O254" i="7" s="1"/>
  <c r="U253" i="7"/>
  <c r="T253" i="7"/>
  <c r="O253" i="7"/>
  <c r="M253" i="7"/>
  <c r="K253" i="7"/>
  <c r="I253" i="7"/>
  <c r="G253" i="7"/>
  <c r="U252" i="7"/>
  <c r="T252" i="7"/>
  <c r="O252" i="7"/>
  <c r="M252" i="7"/>
  <c r="K252" i="7"/>
  <c r="I252" i="7"/>
  <c r="G252" i="7"/>
  <c r="U251" i="7"/>
  <c r="T251" i="7"/>
  <c r="O251" i="7"/>
  <c r="M251" i="7"/>
  <c r="K251" i="7"/>
  <c r="I251" i="7"/>
  <c r="G251" i="7"/>
  <c r="U250" i="7"/>
  <c r="T250" i="7"/>
  <c r="O250" i="7"/>
  <c r="M250" i="7"/>
  <c r="K250" i="7"/>
  <c r="I250" i="7"/>
  <c r="G250" i="7"/>
  <c r="U249" i="7"/>
  <c r="T249" i="7"/>
  <c r="O249" i="7"/>
  <c r="M249" i="7"/>
  <c r="K249" i="7"/>
  <c r="I249" i="7"/>
  <c r="G249" i="7"/>
  <c r="U248" i="7"/>
  <c r="T248" i="7"/>
  <c r="O248" i="7"/>
  <c r="M248" i="7"/>
  <c r="K248" i="7"/>
  <c r="I248" i="7"/>
  <c r="G248" i="7"/>
  <c r="S247" i="7"/>
  <c r="R247" i="7"/>
  <c r="Q247" i="7"/>
  <c r="P247" i="7"/>
  <c r="L247" i="7"/>
  <c r="J247" i="7"/>
  <c r="H247" i="7"/>
  <c r="F247" i="7"/>
  <c r="E247" i="7"/>
  <c r="M247" i="7" s="1"/>
  <c r="D247" i="7"/>
  <c r="U246" i="7"/>
  <c r="T246" i="7"/>
  <c r="O246" i="7"/>
  <c r="M246" i="7"/>
  <c r="K246" i="7"/>
  <c r="I246" i="7"/>
  <c r="G246" i="7"/>
  <c r="U245" i="7"/>
  <c r="T245" i="7"/>
  <c r="O245" i="7"/>
  <c r="M245" i="7"/>
  <c r="K245" i="7"/>
  <c r="I245" i="7"/>
  <c r="G245" i="7"/>
  <c r="U244" i="7"/>
  <c r="T244" i="7"/>
  <c r="O244" i="7"/>
  <c r="M244" i="7"/>
  <c r="K244" i="7"/>
  <c r="I244" i="7"/>
  <c r="G244" i="7"/>
  <c r="U243" i="7"/>
  <c r="T243" i="7"/>
  <c r="O243" i="7"/>
  <c r="M243" i="7"/>
  <c r="K243" i="7"/>
  <c r="I243" i="7"/>
  <c r="G243" i="7"/>
  <c r="U242" i="7"/>
  <c r="T242" i="7"/>
  <c r="O242" i="7"/>
  <c r="M242" i="7"/>
  <c r="K242" i="7"/>
  <c r="I242" i="7"/>
  <c r="G242" i="7"/>
  <c r="U241" i="7"/>
  <c r="T241" i="7"/>
  <c r="O241" i="7"/>
  <c r="M241" i="7"/>
  <c r="K241" i="7"/>
  <c r="I241" i="7"/>
  <c r="G241" i="7"/>
  <c r="S240" i="7"/>
  <c r="R240" i="7"/>
  <c r="Q240" i="7"/>
  <c r="T240" i="7" s="1"/>
  <c r="P240" i="7"/>
  <c r="U240" i="7" s="1"/>
  <c r="L240" i="7"/>
  <c r="J240" i="7"/>
  <c r="H240" i="7"/>
  <c r="F240" i="7"/>
  <c r="E240" i="7"/>
  <c r="K240" i="7" s="1"/>
  <c r="D240" i="7"/>
  <c r="I240" i="7" s="1"/>
  <c r="U239" i="7"/>
  <c r="T239" i="7"/>
  <c r="O239" i="7"/>
  <c r="M239" i="7"/>
  <c r="K239" i="7"/>
  <c r="I239" i="7"/>
  <c r="G239" i="7"/>
  <c r="U238" i="7"/>
  <c r="T238" i="7"/>
  <c r="O238" i="7"/>
  <c r="M238" i="7"/>
  <c r="K238" i="7"/>
  <c r="I238" i="7"/>
  <c r="G238" i="7"/>
  <c r="U237" i="7"/>
  <c r="T237" i="7"/>
  <c r="O237" i="7"/>
  <c r="M237" i="7"/>
  <c r="K237" i="7"/>
  <c r="I237" i="7"/>
  <c r="G237" i="7"/>
  <c r="U236" i="7"/>
  <c r="T236" i="7"/>
  <c r="O236" i="7"/>
  <c r="M236" i="7"/>
  <c r="K236" i="7"/>
  <c r="I236" i="7"/>
  <c r="G236" i="7"/>
  <c r="U235" i="7"/>
  <c r="T235" i="7"/>
  <c r="O235" i="7"/>
  <c r="M235" i="7"/>
  <c r="K235" i="7"/>
  <c r="I235" i="7"/>
  <c r="G235" i="7"/>
  <c r="U234" i="7"/>
  <c r="T234" i="7"/>
  <c r="O234" i="7"/>
  <c r="M234" i="7"/>
  <c r="K234" i="7"/>
  <c r="I234" i="7"/>
  <c r="G234" i="7"/>
  <c r="T231" i="7"/>
  <c r="S231" i="7"/>
  <c r="R231" i="7"/>
  <c r="Q231" i="7"/>
  <c r="P231" i="7"/>
  <c r="U231" i="7" s="1"/>
  <c r="L231" i="7"/>
  <c r="K231" i="7"/>
  <c r="J231" i="7"/>
  <c r="H231" i="7"/>
  <c r="F231" i="7"/>
  <c r="E231" i="7"/>
  <c r="D231" i="7"/>
  <c r="O231" i="7" s="1"/>
  <c r="S230" i="7"/>
  <c r="R230" i="7"/>
  <c r="Q230" i="7"/>
  <c r="T230" i="7" s="1"/>
  <c r="P230" i="7"/>
  <c r="L230" i="7"/>
  <c r="J230" i="7"/>
  <c r="H230" i="7"/>
  <c r="F230" i="7"/>
  <c r="U230" i="7" s="1"/>
  <c r="E230" i="7"/>
  <c r="M230" i="7" s="1"/>
  <c r="D230" i="7"/>
  <c r="G230" i="7" s="1"/>
  <c r="U229" i="7"/>
  <c r="T229" i="7"/>
  <c r="O229" i="7"/>
  <c r="M229" i="7"/>
  <c r="K229" i="7"/>
  <c r="I229" i="7"/>
  <c r="G229" i="7"/>
  <c r="U228" i="7"/>
  <c r="T228" i="7"/>
  <c r="O228" i="7"/>
  <c r="M228" i="7"/>
  <c r="K228" i="7"/>
  <c r="I228" i="7"/>
  <c r="G228" i="7"/>
  <c r="U227" i="7"/>
  <c r="T227" i="7"/>
  <c r="O227" i="7"/>
  <c r="M227" i="7"/>
  <c r="K227" i="7"/>
  <c r="I227" i="7"/>
  <c r="G227" i="7"/>
  <c r="U226" i="7"/>
  <c r="T226" i="7"/>
  <c r="O226" i="7"/>
  <c r="M226" i="7"/>
  <c r="K226" i="7"/>
  <c r="I226" i="7"/>
  <c r="G226" i="7"/>
  <c r="U225" i="7"/>
  <c r="T225" i="7"/>
  <c r="O225" i="7"/>
  <c r="M225" i="7"/>
  <c r="K225" i="7"/>
  <c r="I225" i="7"/>
  <c r="G225" i="7"/>
  <c r="S224" i="7"/>
  <c r="R224" i="7"/>
  <c r="Q224" i="7"/>
  <c r="T224" i="7" s="1"/>
  <c r="P224" i="7"/>
  <c r="U224" i="7" s="1"/>
  <c r="L224" i="7"/>
  <c r="J224" i="7"/>
  <c r="H224" i="7"/>
  <c r="F224" i="7"/>
  <c r="E224" i="7"/>
  <c r="K224" i="7" s="1"/>
  <c r="D224" i="7"/>
  <c r="I224" i="7" s="1"/>
  <c r="U223" i="7"/>
  <c r="T223" i="7"/>
  <c r="O223" i="7"/>
  <c r="M223" i="7"/>
  <c r="K223" i="7"/>
  <c r="I223" i="7"/>
  <c r="G223" i="7"/>
  <c r="U222" i="7"/>
  <c r="T222" i="7"/>
  <c r="O222" i="7"/>
  <c r="M222" i="7"/>
  <c r="K222" i="7"/>
  <c r="I222" i="7"/>
  <c r="G222" i="7"/>
  <c r="U221" i="7"/>
  <c r="T221" i="7"/>
  <c r="O221" i="7"/>
  <c r="M221" i="7"/>
  <c r="K221" i="7"/>
  <c r="I221" i="7"/>
  <c r="G221" i="7"/>
  <c r="U220" i="7"/>
  <c r="T220" i="7"/>
  <c r="O220" i="7"/>
  <c r="M220" i="7"/>
  <c r="K220" i="7"/>
  <c r="I220" i="7"/>
  <c r="G220" i="7"/>
  <c r="U219" i="7"/>
  <c r="T219" i="7"/>
  <c r="O219" i="7"/>
  <c r="M219" i="7"/>
  <c r="K219" i="7"/>
  <c r="I219" i="7"/>
  <c r="G219" i="7"/>
  <c r="U218" i="7"/>
  <c r="T218" i="7"/>
  <c r="O218" i="7"/>
  <c r="M218" i="7"/>
  <c r="K218" i="7"/>
  <c r="I218" i="7"/>
  <c r="G218" i="7"/>
  <c r="U217" i="7"/>
  <c r="T217" i="7"/>
  <c r="O217" i="7"/>
  <c r="M217" i="7"/>
  <c r="K217" i="7"/>
  <c r="I217" i="7"/>
  <c r="G217" i="7"/>
  <c r="S216" i="7"/>
  <c r="T216" i="7" s="1"/>
  <c r="R216" i="7"/>
  <c r="Q216" i="7"/>
  <c r="P216" i="7"/>
  <c r="O216" i="7"/>
  <c r="L216" i="7"/>
  <c r="J216" i="7"/>
  <c r="K216" i="7" s="1"/>
  <c r="I216" i="7"/>
  <c r="H216" i="7"/>
  <c r="F216" i="7"/>
  <c r="G216" i="7" s="1"/>
  <c r="E216" i="7"/>
  <c r="D216" i="7"/>
  <c r="U215" i="7"/>
  <c r="T215" i="7"/>
  <c r="O215" i="7"/>
  <c r="M215" i="7"/>
  <c r="K215" i="7"/>
  <c r="I215" i="7"/>
  <c r="G215" i="7"/>
  <c r="U214" i="7"/>
  <c r="T214" i="7"/>
  <c r="O214" i="7"/>
  <c r="M214" i="7"/>
  <c r="K214" i="7"/>
  <c r="I214" i="7"/>
  <c r="G214" i="7"/>
  <c r="U213" i="7"/>
  <c r="T213" i="7"/>
  <c r="O213" i="7"/>
  <c r="M213" i="7"/>
  <c r="K213" i="7"/>
  <c r="I213" i="7"/>
  <c r="G213" i="7"/>
  <c r="U212" i="7"/>
  <c r="T212" i="7"/>
  <c r="O212" i="7"/>
  <c r="M212" i="7"/>
  <c r="K212" i="7"/>
  <c r="I212" i="7"/>
  <c r="G212" i="7"/>
  <c r="U211" i="7"/>
  <c r="T211" i="7"/>
  <c r="O211" i="7"/>
  <c r="M211" i="7"/>
  <c r="K211" i="7"/>
  <c r="I211" i="7"/>
  <c r="G211" i="7"/>
  <c r="U210" i="7"/>
  <c r="T210" i="7"/>
  <c r="O210" i="7"/>
  <c r="M210" i="7"/>
  <c r="K210" i="7"/>
  <c r="I210" i="7"/>
  <c r="G210" i="7"/>
  <c r="U209" i="7"/>
  <c r="T209" i="7"/>
  <c r="O209" i="7"/>
  <c r="M209" i="7"/>
  <c r="K209" i="7"/>
  <c r="I209" i="7"/>
  <c r="G209" i="7"/>
  <c r="U208" i="7"/>
  <c r="T208" i="7"/>
  <c r="O208" i="7"/>
  <c r="M208" i="7"/>
  <c r="K208" i="7"/>
  <c r="I208" i="7"/>
  <c r="G208" i="7"/>
  <c r="S205" i="7"/>
  <c r="R205" i="7"/>
  <c r="Q205" i="7"/>
  <c r="T205" i="7" s="1"/>
  <c r="P205" i="7"/>
  <c r="U205" i="7" s="1"/>
  <c r="L205" i="7"/>
  <c r="J205" i="7"/>
  <c r="H205" i="7"/>
  <c r="F205" i="7"/>
  <c r="E205" i="7"/>
  <c r="D205" i="7"/>
  <c r="S204" i="7"/>
  <c r="R204" i="7"/>
  <c r="Q204" i="7"/>
  <c r="T204" i="7" s="1"/>
  <c r="P204" i="7"/>
  <c r="L204" i="7"/>
  <c r="J204" i="7"/>
  <c r="H204" i="7"/>
  <c r="F204" i="7"/>
  <c r="U204" i="7" s="1"/>
  <c r="E204" i="7"/>
  <c r="D204" i="7"/>
  <c r="U203" i="7"/>
  <c r="T203" i="7"/>
  <c r="O203" i="7"/>
  <c r="M203" i="7"/>
  <c r="K203" i="7"/>
  <c r="I203" i="7"/>
  <c r="G203" i="7"/>
  <c r="U202" i="7"/>
  <c r="T202" i="7"/>
  <c r="O202" i="7"/>
  <c r="M202" i="7"/>
  <c r="K202" i="7"/>
  <c r="I202" i="7"/>
  <c r="G202" i="7"/>
  <c r="U201" i="7"/>
  <c r="T201" i="7"/>
  <c r="O201" i="7"/>
  <c r="M201" i="7"/>
  <c r="K201" i="7"/>
  <c r="I201" i="7"/>
  <c r="G201" i="7"/>
  <c r="U200" i="7"/>
  <c r="T200" i="7"/>
  <c r="O200" i="7"/>
  <c r="M200" i="7"/>
  <c r="K200" i="7"/>
  <c r="I200" i="7"/>
  <c r="G200" i="7"/>
  <c r="U199" i="7"/>
  <c r="T199" i="7"/>
  <c r="O199" i="7"/>
  <c r="M199" i="7"/>
  <c r="K199" i="7"/>
  <c r="I199" i="7"/>
  <c r="G199" i="7"/>
  <c r="S198" i="7"/>
  <c r="R198" i="7"/>
  <c r="Q198" i="7"/>
  <c r="P198" i="7"/>
  <c r="L198" i="7"/>
  <c r="J198" i="7"/>
  <c r="H198" i="7"/>
  <c r="F198" i="7"/>
  <c r="U198" i="7" s="1"/>
  <c r="E198" i="7"/>
  <c r="K198" i="7" s="1"/>
  <c r="D198" i="7"/>
  <c r="I198" i="7" s="1"/>
  <c r="U197" i="7"/>
  <c r="T197" i="7"/>
  <c r="O197" i="7"/>
  <c r="M197" i="7"/>
  <c r="K197" i="7"/>
  <c r="I197" i="7"/>
  <c r="G197" i="7"/>
  <c r="U196" i="7"/>
  <c r="T196" i="7"/>
  <c r="O196" i="7"/>
  <c r="M196" i="7"/>
  <c r="K196" i="7"/>
  <c r="I196" i="7"/>
  <c r="G196" i="7"/>
  <c r="U195" i="7"/>
  <c r="T195" i="7"/>
  <c r="O195" i="7"/>
  <c r="M195" i="7"/>
  <c r="K195" i="7"/>
  <c r="I195" i="7"/>
  <c r="G195" i="7"/>
  <c r="U194" i="7"/>
  <c r="T194" i="7"/>
  <c r="O194" i="7"/>
  <c r="M194" i="7"/>
  <c r="K194" i="7"/>
  <c r="I194" i="7"/>
  <c r="G194" i="7"/>
  <c r="U193" i="7"/>
  <c r="T193" i="7"/>
  <c r="O193" i="7"/>
  <c r="M193" i="7"/>
  <c r="K193" i="7"/>
  <c r="I193" i="7"/>
  <c r="G193" i="7"/>
  <c r="U192" i="7"/>
  <c r="T192" i="7"/>
  <c r="O192" i="7"/>
  <c r="M192" i="7"/>
  <c r="K192" i="7"/>
  <c r="I192" i="7"/>
  <c r="G192" i="7"/>
  <c r="S191" i="7"/>
  <c r="R191" i="7"/>
  <c r="Q191" i="7"/>
  <c r="T191" i="7" s="1"/>
  <c r="P191" i="7"/>
  <c r="U191" i="7" s="1"/>
  <c r="L191" i="7"/>
  <c r="J191" i="7"/>
  <c r="H191" i="7"/>
  <c r="F191" i="7"/>
  <c r="E191" i="7"/>
  <c r="D191" i="7"/>
  <c r="U190" i="7"/>
  <c r="T190" i="7"/>
  <c r="O190" i="7"/>
  <c r="M190" i="7"/>
  <c r="K190" i="7"/>
  <c r="I190" i="7"/>
  <c r="G190" i="7"/>
  <c r="U189" i="7"/>
  <c r="T189" i="7"/>
  <c r="O189" i="7"/>
  <c r="M189" i="7"/>
  <c r="K189" i="7"/>
  <c r="I189" i="7"/>
  <c r="G189" i="7"/>
  <c r="U188" i="7"/>
  <c r="T188" i="7"/>
  <c r="O188" i="7"/>
  <c r="M188" i="7"/>
  <c r="K188" i="7"/>
  <c r="I188" i="7"/>
  <c r="G188" i="7"/>
  <c r="U187" i="7"/>
  <c r="T187" i="7"/>
  <c r="O187" i="7"/>
  <c r="M187" i="7"/>
  <c r="K187" i="7"/>
  <c r="I187" i="7"/>
  <c r="G187" i="7"/>
  <c r="U186" i="7"/>
  <c r="T186" i="7"/>
  <c r="O186" i="7"/>
  <c r="M186" i="7"/>
  <c r="K186" i="7"/>
  <c r="I186" i="7"/>
  <c r="G186" i="7"/>
  <c r="S185" i="7"/>
  <c r="R185" i="7"/>
  <c r="Q185" i="7"/>
  <c r="T185" i="7" s="1"/>
  <c r="P185" i="7"/>
  <c r="U185" i="7" s="1"/>
  <c r="L185" i="7"/>
  <c r="J185" i="7"/>
  <c r="H185" i="7"/>
  <c r="F185" i="7"/>
  <c r="E185" i="7"/>
  <c r="D185" i="7"/>
  <c r="U184" i="7"/>
  <c r="T184" i="7"/>
  <c r="O184" i="7"/>
  <c r="M184" i="7"/>
  <c r="K184" i="7"/>
  <c r="I184" i="7"/>
  <c r="G184" i="7"/>
  <c r="U183" i="7"/>
  <c r="T183" i="7"/>
  <c r="O183" i="7"/>
  <c r="M183" i="7"/>
  <c r="K183" i="7"/>
  <c r="I183" i="7"/>
  <c r="G183" i="7"/>
  <c r="U182" i="7"/>
  <c r="T182" i="7"/>
  <c r="O182" i="7"/>
  <c r="M182" i="7"/>
  <c r="K182" i="7"/>
  <c r="I182" i="7"/>
  <c r="G182" i="7"/>
  <c r="U181" i="7"/>
  <c r="T181" i="7"/>
  <c r="O181" i="7"/>
  <c r="M181" i="7"/>
  <c r="K181" i="7"/>
  <c r="I181" i="7"/>
  <c r="G181" i="7"/>
  <c r="U180" i="7"/>
  <c r="T180" i="7"/>
  <c r="O180" i="7"/>
  <c r="M180" i="7"/>
  <c r="K180" i="7"/>
  <c r="I180" i="7"/>
  <c r="G180" i="7"/>
  <c r="S179" i="7"/>
  <c r="R179" i="7"/>
  <c r="Q179" i="7"/>
  <c r="T179" i="7" s="1"/>
  <c r="P179" i="7"/>
  <c r="U179" i="7" s="1"/>
  <c r="L179" i="7"/>
  <c r="J179" i="7"/>
  <c r="H179" i="7"/>
  <c r="F179" i="7"/>
  <c r="E179" i="7"/>
  <c r="D179" i="7"/>
  <c r="U178" i="7"/>
  <c r="T178" i="7"/>
  <c r="O178" i="7"/>
  <c r="M178" i="7"/>
  <c r="K178" i="7"/>
  <c r="I178" i="7"/>
  <c r="G178" i="7"/>
  <c r="U177" i="7"/>
  <c r="T177" i="7"/>
  <c r="O177" i="7"/>
  <c r="M177" i="7"/>
  <c r="K177" i="7"/>
  <c r="I177" i="7"/>
  <c r="G177" i="7"/>
  <c r="U176" i="7"/>
  <c r="T176" i="7"/>
  <c r="O176" i="7"/>
  <c r="M176" i="7"/>
  <c r="K176" i="7"/>
  <c r="I176" i="7"/>
  <c r="G176" i="7"/>
  <c r="U175" i="7"/>
  <c r="T175" i="7"/>
  <c r="O175" i="7"/>
  <c r="M175" i="7"/>
  <c r="K175" i="7"/>
  <c r="I175" i="7"/>
  <c r="G175" i="7"/>
  <c r="U174" i="7"/>
  <c r="T174" i="7"/>
  <c r="O174" i="7"/>
  <c r="M174" i="7"/>
  <c r="K174" i="7"/>
  <c r="I174" i="7"/>
  <c r="G174" i="7"/>
  <c r="U173" i="7"/>
  <c r="T173" i="7"/>
  <c r="O173" i="7"/>
  <c r="M173" i="7"/>
  <c r="K173" i="7"/>
  <c r="I173" i="7"/>
  <c r="G173" i="7"/>
  <c r="S170" i="7"/>
  <c r="R170" i="7"/>
  <c r="Q170" i="7"/>
  <c r="P170" i="7"/>
  <c r="U170" i="7" s="1"/>
  <c r="O170" i="7"/>
  <c r="L170" i="7"/>
  <c r="J170" i="7"/>
  <c r="H170" i="7"/>
  <c r="F170" i="7"/>
  <c r="E170" i="7"/>
  <c r="D170" i="7"/>
  <c r="S169" i="7"/>
  <c r="R169" i="7"/>
  <c r="Q169" i="7"/>
  <c r="T169" i="7" s="1"/>
  <c r="P169" i="7"/>
  <c r="L169" i="7"/>
  <c r="J169" i="7"/>
  <c r="K169" i="7" s="1"/>
  <c r="H169" i="7"/>
  <c r="F169" i="7"/>
  <c r="G169" i="7" s="1"/>
  <c r="E169" i="7"/>
  <c r="D169" i="7"/>
  <c r="U168" i="7"/>
  <c r="T168" i="7"/>
  <c r="O168" i="7"/>
  <c r="M168" i="7"/>
  <c r="K168" i="7"/>
  <c r="I168" i="7"/>
  <c r="G168" i="7"/>
  <c r="U167" i="7"/>
  <c r="T167" i="7"/>
  <c r="O167" i="7"/>
  <c r="M167" i="7"/>
  <c r="K167" i="7"/>
  <c r="I167" i="7"/>
  <c r="G167" i="7"/>
  <c r="U166" i="7"/>
  <c r="T166" i="7"/>
  <c r="O166" i="7"/>
  <c r="M166" i="7"/>
  <c r="K166" i="7"/>
  <c r="I166" i="7"/>
  <c r="G166" i="7"/>
  <c r="U165" i="7"/>
  <c r="T165" i="7"/>
  <c r="O165" i="7"/>
  <c r="M165" i="7"/>
  <c r="K165" i="7"/>
  <c r="I165" i="7"/>
  <c r="G165" i="7"/>
  <c r="U164" i="7"/>
  <c r="T164" i="7"/>
  <c r="O164" i="7"/>
  <c r="M164" i="7"/>
  <c r="K164" i="7"/>
  <c r="I164" i="7"/>
  <c r="G164" i="7"/>
  <c r="T163" i="7"/>
  <c r="S163" i="7"/>
  <c r="R163" i="7"/>
  <c r="Q163" i="7"/>
  <c r="P163" i="7"/>
  <c r="L163" i="7"/>
  <c r="J163" i="7"/>
  <c r="K163" i="7" s="1"/>
  <c r="H163" i="7"/>
  <c r="G163" i="7"/>
  <c r="F163" i="7"/>
  <c r="E163" i="7"/>
  <c r="D163" i="7"/>
  <c r="O163" i="7" s="1"/>
  <c r="U162" i="7"/>
  <c r="T162" i="7"/>
  <c r="O162" i="7"/>
  <c r="M162" i="7"/>
  <c r="K162" i="7"/>
  <c r="I162" i="7"/>
  <c r="G162" i="7"/>
  <c r="U161" i="7"/>
  <c r="T161" i="7"/>
  <c r="O161" i="7"/>
  <c r="M161" i="7"/>
  <c r="K161" i="7"/>
  <c r="I161" i="7"/>
  <c r="G161" i="7"/>
  <c r="U160" i="7"/>
  <c r="T160" i="7"/>
  <c r="O160" i="7"/>
  <c r="M160" i="7"/>
  <c r="K160" i="7"/>
  <c r="I160" i="7"/>
  <c r="G160" i="7"/>
  <c r="U159" i="7"/>
  <c r="T159" i="7"/>
  <c r="O159" i="7"/>
  <c r="M159" i="7"/>
  <c r="K159" i="7"/>
  <c r="I159" i="7"/>
  <c r="G159" i="7"/>
  <c r="U158" i="7"/>
  <c r="T158" i="7"/>
  <c r="O158" i="7"/>
  <c r="M158" i="7"/>
  <c r="K158" i="7"/>
  <c r="I158" i="7"/>
  <c r="G158" i="7"/>
  <c r="S157" i="7"/>
  <c r="T157" i="7" s="1"/>
  <c r="R157" i="7"/>
  <c r="Q157" i="7"/>
  <c r="P157" i="7"/>
  <c r="U157" i="7" s="1"/>
  <c r="L157" i="7"/>
  <c r="K157" i="7"/>
  <c r="J157" i="7"/>
  <c r="H157" i="7"/>
  <c r="G157" i="7"/>
  <c r="F157" i="7"/>
  <c r="E157" i="7"/>
  <c r="D157" i="7"/>
  <c r="U156" i="7"/>
  <c r="T156" i="7"/>
  <c r="O156" i="7"/>
  <c r="M156" i="7"/>
  <c r="K156" i="7"/>
  <c r="I156" i="7"/>
  <c r="G156" i="7"/>
  <c r="U155" i="7"/>
  <c r="T155" i="7"/>
  <c r="O155" i="7"/>
  <c r="M155" i="7"/>
  <c r="K155" i="7"/>
  <c r="I155" i="7"/>
  <c r="G155" i="7"/>
  <c r="U154" i="7"/>
  <c r="T154" i="7"/>
  <c r="O154" i="7"/>
  <c r="M154" i="7"/>
  <c r="K154" i="7"/>
  <c r="I154" i="7"/>
  <c r="G154" i="7"/>
  <c r="U153" i="7"/>
  <c r="T153" i="7"/>
  <c r="O153" i="7"/>
  <c r="M153" i="7"/>
  <c r="K153" i="7"/>
  <c r="I153" i="7"/>
  <c r="G153" i="7"/>
  <c r="U152" i="7"/>
  <c r="T152" i="7"/>
  <c r="O152" i="7"/>
  <c r="M152" i="7"/>
  <c r="K152" i="7"/>
  <c r="I152" i="7"/>
  <c r="G152" i="7"/>
  <c r="U151" i="7"/>
  <c r="T151" i="7"/>
  <c r="O151" i="7"/>
  <c r="M151" i="7"/>
  <c r="K151" i="7"/>
  <c r="I151" i="7"/>
  <c r="G151" i="7"/>
  <c r="T150" i="7"/>
  <c r="S150" i="7"/>
  <c r="R150" i="7"/>
  <c r="Q150" i="7"/>
  <c r="P150" i="7"/>
  <c r="U150" i="7" s="1"/>
  <c r="L150" i="7"/>
  <c r="K150" i="7"/>
  <c r="J150" i="7"/>
  <c r="I150" i="7"/>
  <c r="H150" i="7"/>
  <c r="F150" i="7"/>
  <c r="E150" i="7"/>
  <c r="M150" i="7" s="1"/>
  <c r="D150" i="7"/>
  <c r="G150" i="7" s="1"/>
  <c r="U149" i="7"/>
  <c r="T149" i="7"/>
  <c r="O149" i="7"/>
  <c r="M149" i="7"/>
  <c r="K149" i="7"/>
  <c r="I149" i="7"/>
  <c r="G149" i="7"/>
  <c r="U148" i="7"/>
  <c r="T148" i="7"/>
  <c r="O148" i="7"/>
  <c r="M148" i="7"/>
  <c r="K148" i="7"/>
  <c r="I148" i="7"/>
  <c r="G148" i="7"/>
  <c r="U147" i="7"/>
  <c r="T147" i="7"/>
  <c r="O147" i="7"/>
  <c r="M147" i="7"/>
  <c r="K147" i="7"/>
  <c r="I147" i="7"/>
  <c r="G147" i="7"/>
  <c r="U146" i="7"/>
  <c r="T146" i="7"/>
  <c r="O146" i="7"/>
  <c r="M146" i="7"/>
  <c r="K146" i="7"/>
  <c r="I146" i="7"/>
  <c r="G146" i="7"/>
  <c r="U145" i="7"/>
  <c r="T145" i="7"/>
  <c r="O145" i="7"/>
  <c r="M145" i="7"/>
  <c r="K145" i="7"/>
  <c r="I145" i="7"/>
  <c r="G145" i="7"/>
  <c r="S144" i="7"/>
  <c r="R144" i="7"/>
  <c r="Q144" i="7"/>
  <c r="T144" i="7" s="1"/>
  <c r="P144" i="7"/>
  <c r="U144" i="7" s="1"/>
  <c r="O144" i="7"/>
  <c r="L144" i="7"/>
  <c r="J144" i="7"/>
  <c r="I144" i="7"/>
  <c r="H144" i="7"/>
  <c r="F144" i="7"/>
  <c r="E144" i="7"/>
  <c r="M144" i="7" s="1"/>
  <c r="D144" i="7"/>
  <c r="G144" i="7" s="1"/>
  <c r="U143" i="7"/>
  <c r="T143" i="7"/>
  <c r="O143" i="7"/>
  <c r="M143" i="7"/>
  <c r="K143" i="7"/>
  <c r="I143" i="7"/>
  <c r="G143" i="7"/>
  <c r="U142" i="7"/>
  <c r="T142" i="7"/>
  <c r="O142" i="7"/>
  <c r="M142" i="7"/>
  <c r="K142" i="7"/>
  <c r="I142" i="7"/>
  <c r="G142" i="7"/>
  <c r="U141" i="7"/>
  <c r="T141" i="7"/>
  <c r="O141" i="7"/>
  <c r="M141" i="7"/>
  <c r="K141" i="7"/>
  <c r="I141" i="7"/>
  <c r="G141" i="7"/>
  <c r="U140" i="7"/>
  <c r="T140" i="7"/>
  <c r="O140" i="7"/>
  <c r="M140" i="7"/>
  <c r="K140" i="7"/>
  <c r="I140" i="7"/>
  <c r="G140" i="7"/>
  <c r="U139" i="7"/>
  <c r="T139" i="7"/>
  <c r="O139" i="7"/>
  <c r="M139" i="7"/>
  <c r="K139" i="7"/>
  <c r="I139" i="7"/>
  <c r="G139" i="7"/>
  <c r="U138" i="7"/>
  <c r="T138" i="7"/>
  <c r="O138" i="7"/>
  <c r="M138" i="7"/>
  <c r="K138" i="7"/>
  <c r="I138" i="7"/>
  <c r="G138" i="7"/>
  <c r="S137" i="7"/>
  <c r="R137" i="7"/>
  <c r="Q137" i="7"/>
  <c r="P137" i="7"/>
  <c r="O137" i="7"/>
  <c r="L137" i="7"/>
  <c r="J137" i="7"/>
  <c r="I137" i="7"/>
  <c r="H137" i="7"/>
  <c r="F137" i="7"/>
  <c r="E137" i="7"/>
  <c r="D137" i="7"/>
  <c r="G137" i="7" s="1"/>
  <c r="U136" i="7"/>
  <c r="T136" i="7"/>
  <c r="O136" i="7"/>
  <c r="M136" i="7"/>
  <c r="K136" i="7"/>
  <c r="I136" i="7"/>
  <c r="G136" i="7"/>
  <c r="U135" i="7"/>
  <c r="T135" i="7"/>
  <c r="O135" i="7"/>
  <c r="M135" i="7"/>
  <c r="K135" i="7"/>
  <c r="I135" i="7"/>
  <c r="G135" i="7"/>
  <c r="U134" i="7"/>
  <c r="T134" i="7"/>
  <c r="O134" i="7"/>
  <c r="M134" i="7"/>
  <c r="K134" i="7"/>
  <c r="I134" i="7"/>
  <c r="G134" i="7"/>
  <c r="U133" i="7"/>
  <c r="T133" i="7"/>
  <c r="O133" i="7"/>
  <c r="M133" i="7"/>
  <c r="K133" i="7"/>
  <c r="I133" i="7"/>
  <c r="G133" i="7"/>
  <c r="S132" i="7"/>
  <c r="R132" i="7"/>
  <c r="Q132" i="7"/>
  <c r="P132" i="7"/>
  <c r="O132" i="7"/>
  <c r="L132" i="7"/>
  <c r="J132" i="7"/>
  <c r="H132" i="7"/>
  <c r="I132" i="7" s="1"/>
  <c r="F132" i="7"/>
  <c r="E132" i="7"/>
  <c r="D132" i="7"/>
  <c r="U131" i="7"/>
  <c r="T131" i="7"/>
  <c r="O131" i="7"/>
  <c r="M131" i="7"/>
  <c r="K131" i="7"/>
  <c r="I131" i="7"/>
  <c r="G131" i="7"/>
  <c r="U130" i="7"/>
  <c r="T130" i="7"/>
  <c r="O130" i="7"/>
  <c r="M130" i="7"/>
  <c r="K130" i="7"/>
  <c r="I130" i="7"/>
  <c r="G130" i="7"/>
  <c r="U129" i="7"/>
  <c r="T129" i="7"/>
  <c r="O129" i="7"/>
  <c r="M129" i="7"/>
  <c r="K129" i="7"/>
  <c r="I129" i="7"/>
  <c r="G129" i="7"/>
  <c r="U128" i="7"/>
  <c r="T128" i="7"/>
  <c r="O128" i="7"/>
  <c r="M128" i="7"/>
  <c r="K128" i="7"/>
  <c r="I128" i="7"/>
  <c r="G128" i="7"/>
  <c r="U127" i="7"/>
  <c r="T127" i="7"/>
  <c r="O127" i="7"/>
  <c r="M127" i="7"/>
  <c r="K127" i="7"/>
  <c r="I127" i="7"/>
  <c r="G127" i="7"/>
  <c r="S126" i="7"/>
  <c r="R126" i="7"/>
  <c r="Q126" i="7"/>
  <c r="P126" i="7"/>
  <c r="O126" i="7"/>
  <c r="L126" i="7"/>
  <c r="J126" i="7"/>
  <c r="K126" i="7" s="1"/>
  <c r="H126" i="7"/>
  <c r="I126" i="7" s="1"/>
  <c r="F126" i="7"/>
  <c r="G126" i="7" s="1"/>
  <c r="E126" i="7"/>
  <c r="M126" i="7" s="1"/>
  <c r="D126" i="7"/>
  <c r="U125" i="7"/>
  <c r="T125" i="7"/>
  <c r="O125" i="7"/>
  <c r="M125" i="7"/>
  <c r="K125" i="7"/>
  <c r="I125" i="7"/>
  <c r="G125" i="7"/>
  <c r="U124" i="7"/>
  <c r="T124" i="7"/>
  <c r="O124" i="7"/>
  <c r="M124" i="7"/>
  <c r="K124" i="7"/>
  <c r="I124" i="7"/>
  <c r="G124" i="7"/>
  <c r="U123" i="7"/>
  <c r="T123" i="7"/>
  <c r="O123" i="7"/>
  <c r="M123" i="7"/>
  <c r="K123" i="7"/>
  <c r="I123" i="7"/>
  <c r="G123" i="7"/>
  <c r="U122" i="7"/>
  <c r="T122" i="7"/>
  <c r="O122" i="7"/>
  <c r="M122" i="7"/>
  <c r="K122" i="7"/>
  <c r="I122" i="7"/>
  <c r="G122" i="7"/>
  <c r="S121" i="7"/>
  <c r="T121" i="7" s="1"/>
  <c r="R121" i="7"/>
  <c r="Q121" i="7"/>
  <c r="P121" i="7"/>
  <c r="U121" i="7" s="1"/>
  <c r="L121" i="7"/>
  <c r="J121" i="7"/>
  <c r="H121" i="7"/>
  <c r="G121" i="7"/>
  <c r="F121" i="7"/>
  <c r="E121" i="7"/>
  <c r="K121" i="7" s="1"/>
  <c r="D121" i="7"/>
  <c r="U120" i="7"/>
  <c r="T120" i="7"/>
  <c r="O120" i="7"/>
  <c r="M120" i="7"/>
  <c r="K120" i="7"/>
  <c r="I120" i="7"/>
  <c r="G120" i="7"/>
  <c r="U119" i="7"/>
  <c r="T119" i="7"/>
  <c r="O119" i="7"/>
  <c r="M119" i="7"/>
  <c r="K119" i="7"/>
  <c r="I119" i="7"/>
  <c r="G119" i="7"/>
  <c r="U118" i="7"/>
  <c r="T118" i="7"/>
  <c r="O118" i="7"/>
  <c r="M118" i="7"/>
  <c r="K118" i="7"/>
  <c r="I118" i="7"/>
  <c r="G118" i="7"/>
  <c r="U117" i="7"/>
  <c r="T117" i="7"/>
  <c r="O117" i="7"/>
  <c r="M117" i="7"/>
  <c r="K117" i="7"/>
  <c r="I117" i="7"/>
  <c r="G117" i="7"/>
  <c r="U116" i="7"/>
  <c r="T116" i="7"/>
  <c r="O116" i="7"/>
  <c r="M116" i="7"/>
  <c r="K116" i="7"/>
  <c r="I116" i="7"/>
  <c r="G116" i="7"/>
  <c r="U115" i="7"/>
  <c r="T115" i="7"/>
  <c r="O115" i="7"/>
  <c r="M115" i="7"/>
  <c r="K115" i="7"/>
  <c r="I115" i="7"/>
  <c r="G115" i="7"/>
  <c r="U114" i="7"/>
  <c r="T114" i="7"/>
  <c r="O114" i="7"/>
  <c r="M114" i="7"/>
  <c r="K114" i="7"/>
  <c r="I114" i="7"/>
  <c r="G114" i="7"/>
  <c r="U113" i="7"/>
  <c r="T113" i="7"/>
  <c r="O113" i="7"/>
  <c r="M113" i="7"/>
  <c r="K113" i="7"/>
  <c r="I113" i="7"/>
  <c r="G113" i="7"/>
  <c r="S112" i="7"/>
  <c r="R112" i="7"/>
  <c r="Q112" i="7"/>
  <c r="T112" i="7" s="1"/>
  <c r="P112" i="7"/>
  <c r="L112" i="7"/>
  <c r="J112" i="7"/>
  <c r="H112" i="7"/>
  <c r="F112" i="7"/>
  <c r="U112" i="7" s="1"/>
  <c r="E112" i="7"/>
  <c r="D112" i="7"/>
  <c r="I112" i="7" s="1"/>
  <c r="U111" i="7"/>
  <c r="T111" i="7"/>
  <c r="O111" i="7"/>
  <c r="M111" i="7"/>
  <c r="K111" i="7"/>
  <c r="I111" i="7"/>
  <c r="G111" i="7"/>
  <c r="U110" i="7"/>
  <c r="T110" i="7"/>
  <c r="O110" i="7"/>
  <c r="M110" i="7"/>
  <c r="K110" i="7"/>
  <c r="I110" i="7"/>
  <c r="G110" i="7"/>
  <c r="U109" i="7"/>
  <c r="T109" i="7"/>
  <c r="O109" i="7"/>
  <c r="M109" i="7"/>
  <c r="K109" i="7"/>
  <c r="I109" i="7"/>
  <c r="G109" i="7"/>
  <c r="U108" i="7"/>
  <c r="T108" i="7"/>
  <c r="O108" i="7"/>
  <c r="M108" i="7"/>
  <c r="K108" i="7"/>
  <c r="I108" i="7"/>
  <c r="G108" i="7"/>
  <c r="U107" i="7"/>
  <c r="T107" i="7"/>
  <c r="O107" i="7"/>
  <c r="M107" i="7"/>
  <c r="K107" i="7"/>
  <c r="I107" i="7"/>
  <c r="G107" i="7"/>
  <c r="S106" i="7"/>
  <c r="R106" i="7"/>
  <c r="Q106" i="7"/>
  <c r="T106" i="7" s="1"/>
  <c r="P106" i="7"/>
  <c r="L106" i="7"/>
  <c r="J106" i="7"/>
  <c r="H106" i="7"/>
  <c r="F106" i="7"/>
  <c r="U106" i="7" s="1"/>
  <c r="E106" i="7"/>
  <c r="D106" i="7"/>
  <c r="G106" i="7" s="1"/>
  <c r="U105" i="7"/>
  <c r="T105" i="7"/>
  <c r="O105" i="7"/>
  <c r="M105" i="7"/>
  <c r="K105" i="7"/>
  <c r="I105" i="7"/>
  <c r="G105" i="7"/>
  <c r="S102" i="7"/>
  <c r="R102" i="7"/>
  <c r="Q102" i="7"/>
  <c r="T102" i="7" s="1"/>
  <c r="P102" i="7"/>
  <c r="L102" i="7"/>
  <c r="J102" i="7"/>
  <c r="H102" i="7"/>
  <c r="F102" i="7"/>
  <c r="U102" i="7" s="1"/>
  <c r="E102" i="7"/>
  <c r="M102" i="7" s="1"/>
  <c r="D102" i="7"/>
  <c r="S101" i="7"/>
  <c r="R101" i="7"/>
  <c r="Q101" i="7"/>
  <c r="P101" i="7"/>
  <c r="L101" i="7"/>
  <c r="J101" i="7"/>
  <c r="H101" i="7"/>
  <c r="F101" i="7"/>
  <c r="E101" i="7"/>
  <c r="D101" i="7"/>
  <c r="G101" i="7" s="1"/>
  <c r="U100" i="7"/>
  <c r="T100" i="7"/>
  <c r="O100" i="7"/>
  <c r="M100" i="7"/>
  <c r="K100" i="7"/>
  <c r="I100" i="7"/>
  <c r="G100" i="7"/>
  <c r="U99" i="7"/>
  <c r="T99" i="7"/>
  <c r="O99" i="7"/>
  <c r="M99" i="7"/>
  <c r="K99" i="7"/>
  <c r="I99" i="7"/>
  <c r="G99" i="7"/>
  <c r="U98" i="7"/>
  <c r="T98" i="7"/>
  <c r="O98" i="7"/>
  <c r="M98" i="7"/>
  <c r="K98" i="7"/>
  <c r="I98" i="7"/>
  <c r="G98" i="7"/>
  <c r="U97" i="7"/>
  <c r="T97" i="7"/>
  <c r="O97" i="7"/>
  <c r="M97" i="7"/>
  <c r="K97" i="7"/>
  <c r="I97" i="7"/>
  <c r="G97" i="7"/>
  <c r="S96" i="7"/>
  <c r="T96" i="7" s="1"/>
  <c r="R96" i="7"/>
  <c r="Q96" i="7"/>
  <c r="P96" i="7"/>
  <c r="U96" i="7" s="1"/>
  <c r="L96" i="7"/>
  <c r="J96" i="7"/>
  <c r="K96" i="7" s="1"/>
  <c r="H96" i="7"/>
  <c r="F96" i="7"/>
  <c r="E96" i="7"/>
  <c r="D96" i="7"/>
  <c r="O96" i="7" s="1"/>
  <c r="U95" i="7"/>
  <c r="T95" i="7"/>
  <c r="O95" i="7"/>
  <c r="M95" i="7"/>
  <c r="K95" i="7"/>
  <c r="I95" i="7"/>
  <c r="G95" i="7"/>
  <c r="U94" i="7"/>
  <c r="T94" i="7"/>
  <c r="O94" i="7"/>
  <c r="M94" i="7"/>
  <c r="K94" i="7"/>
  <c r="I94" i="7"/>
  <c r="G94" i="7"/>
  <c r="U93" i="7"/>
  <c r="T93" i="7"/>
  <c r="O93" i="7"/>
  <c r="M93" i="7"/>
  <c r="K93" i="7"/>
  <c r="I93" i="7"/>
  <c r="G93" i="7"/>
  <c r="U92" i="7"/>
  <c r="T92" i="7"/>
  <c r="O92" i="7"/>
  <c r="M92" i="7"/>
  <c r="K92" i="7"/>
  <c r="I92" i="7"/>
  <c r="G92" i="7"/>
  <c r="T91" i="7"/>
  <c r="S91" i="7"/>
  <c r="R91" i="7"/>
  <c r="Q91" i="7"/>
  <c r="P91" i="7"/>
  <c r="L91" i="7"/>
  <c r="J91" i="7"/>
  <c r="K91" i="7" s="1"/>
  <c r="H91" i="7"/>
  <c r="F91" i="7"/>
  <c r="E91" i="7"/>
  <c r="D91" i="7"/>
  <c r="I91" i="7" s="1"/>
  <c r="U90" i="7"/>
  <c r="T90" i="7"/>
  <c r="O90" i="7"/>
  <c r="M90" i="7"/>
  <c r="K90" i="7"/>
  <c r="I90" i="7"/>
  <c r="G90" i="7"/>
  <c r="U89" i="7"/>
  <c r="T89" i="7"/>
  <c r="O89" i="7"/>
  <c r="M89" i="7"/>
  <c r="K89" i="7"/>
  <c r="I89" i="7"/>
  <c r="G89" i="7"/>
  <c r="U88" i="7"/>
  <c r="T88" i="7"/>
  <c r="O88" i="7"/>
  <c r="M88" i="7"/>
  <c r="K88" i="7"/>
  <c r="I88" i="7"/>
  <c r="G88" i="7"/>
  <c r="S85" i="7"/>
  <c r="R85" i="7"/>
  <c r="Q85" i="7"/>
  <c r="T85" i="7" s="1"/>
  <c r="P85" i="7"/>
  <c r="O85" i="7"/>
  <c r="L85" i="7"/>
  <c r="J85" i="7"/>
  <c r="H85" i="7"/>
  <c r="F85" i="7"/>
  <c r="E85" i="7"/>
  <c r="D85" i="7"/>
  <c r="G85" i="7" s="1"/>
  <c r="S84" i="7"/>
  <c r="T84" i="7" s="1"/>
  <c r="R84" i="7"/>
  <c r="Q84" i="7"/>
  <c r="P84" i="7"/>
  <c r="O84" i="7"/>
  <c r="L84" i="7"/>
  <c r="J84" i="7"/>
  <c r="H84" i="7"/>
  <c r="F84" i="7"/>
  <c r="G84" i="7" s="1"/>
  <c r="E84" i="7"/>
  <c r="M84" i="7" s="1"/>
  <c r="D84" i="7"/>
  <c r="U83" i="7"/>
  <c r="T83" i="7"/>
  <c r="O83" i="7"/>
  <c r="M83" i="7"/>
  <c r="K83" i="7"/>
  <c r="I83" i="7"/>
  <c r="G83" i="7"/>
  <c r="U82" i="7"/>
  <c r="T82" i="7"/>
  <c r="O82" i="7"/>
  <c r="M82" i="7"/>
  <c r="K82" i="7"/>
  <c r="I82" i="7"/>
  <c r="G82" i="7"/>
  <c r="U81" i="7"/>
  <c r="T81" i="7"/>
  <c r="O81" i="7"/>
  <c r="M81" i="7"/>
  <c r="K81" i="7"/>
  <c r="I81" i="7"/>
  <c r="G81" i="7"/>
  <c r="U80" i="7"/>
  <c r="T80" i="7"/>
  <c r="O80" i="7"/>
  <c r="M80" i="7"/>
  <c r="K80" i="7"/>
  <c r="I80" i="7"/>
  <c r="G80" i="7"/>
  <c r="U79" i="7"/>
  <c r="T79" i="7"/>
  <c r="O79" i="7"/>
  <c r="M79" i="7"/>
  <c r="K79" i="7"/>
  <c r="I79" i="7"/>
  <c r="G79" i="7"/>
  <c r="S78" i="7"/>
  <c r="T78" i="7" s="1"/>
  <c r="R78" i="7"/>
  <c r="Q78" i="7"/>
  <c r="P78" i="7"/>
  <c r="U78" i="7" s="1"/>
  <c r="L78" i="7"/>
  <c r="J78" i="7"/>
  <c r="K78" i="7" s="1"/>
  <c r="H78" i="7"/>
  <c r="F78" i="7"/>
  <c r="E78" i="7"/>
  <c r="M78" i="7" s="1"/>
  <c r="D78" i="7"/>
  <c r="I78" i="7" s="1"/>
  <c r="U77" i="7"/>
  <c r="T77" i="7"/>
  <c r="O77" i="7"/>
  <c r="M77" i="7"/>
  <c r="K77" i="7"/>
  <c r="I77" i="7"/>
  <c r="G77" i="7"/>
  <c r="U76" i="7"/>
  <c r="T76" i="7"/>
  <c r="O76" i="7"/>
  <c r="M76" i="7"/>
  <c r="K76" i="7"/>
  <c r="I76" i="7"/>
  <c r="G76" i="7"/>
  <c r="U75" i="7"/>
  <c r="T75" i="7"/>
  <c r="O75" i="7"/>
  <c r="M75" i="7"/>
  <c r="K75" i="7"/>
  <c r="I75" i="7"/>
  <c r="G75" i="7"/>
  <c r="U74" i="7"/>
  <c r="T74" i="7"/>
  <c r="O74" i="7"/>
  <c r="M74" i="7"/>
  <c r="K74" i="7"/>
  <c r="I74" i="7"/>
  <c r="G74" i="7"/>
  <c r="U73" i="7"/>
  <c r="T73" i="7"/>
  <c r="O73" i="7"/>
  <c r="M73" i="7"/>
  <c r="K73" i="7"/>
  <c r="I73" i="7"/>
  <c r="G73" i="7"/>
  <c r="U72" i="7"/>
  <c r="T72" i="7"/>
  <c r="O72" i="7"/>
  <c r="M72" i="7"/>
  <c r="K72" i="7"/>
  <c r="I72" i="7"/>
  <c r="G72" i="7"/>
  <c r="U71" i="7"/>
  <c r="T71" i="7"/>
  <c r="O71" i="7"/>
  <c r="M71" i="7"/>
  <c r="K71" i="7"/>
  <c r="I71" i="7"/>
  <c r="G71" i="7"/>
  <c r="S70" i="7"/>
  <c r="R70" i="7"/>
  <c r="Q70" i="7"/>
  <c r="T70" i="7" s="1"/>
  <c r="P70" i="7"/>
  <c r="U70" i="7" s="1"/>
  <c r="L70" i="7"/>
  <c r="J70" i="7"/>
  <c r="H70" i="7"/>
  <c r="F70" i="7"/>
  <c r="E70" i="7"/>
  <c r="M70" i="7" s="1"/>
  <c r="D70" i="7"/>
  <c r="G70" i="7" s="1"/>
  <c r="U69" i="7"/>
  <c r="T69" i="7"/>
  <c r="O69" i="7"/>
  <c r="M69" i="7"/>
  <c r="K69" i="7"/>
  <c r="I69" i="7"/>
  <c r="G69" i="7"/>
  <c r="U68" i="7"/>
  <c r="T68" i="7"/>
  <c r="O68" i="7"/>
  <c r="M68" i="7"/>
  <c r="K68" i="7"/>
  <c r="I68" i="7"/>
  <c r="G68" i="7"/>
  <c r="U67" i="7"/>
  <c r="T67" i="7"/>
  <c r="O67" i="7"/>
  <c r="M67" i="7"/>
  <c r="K67" i="7"/>
  <c r="I67" i="7"/>
  <c r="G67" i="7"/>
  <c r="U66" i="7"/>
  <c r="T66" i="7"/>
  <c r="O66" i="7"/>
  <c r="M66" i="7"/>
  <c r="K66" i="7"/>
  <c r="I66" i="7"/>
  <c r="G66" i="7"/>
  <c r="U65" i="7"/>
  <c r="T65" i="7"/>
  <c r="O65" i="7"/>
  <c r="M65" i="7"/>
  <c r="K65" i="7"/>
  <c r="I65" i="7"/>
  <c r="G65" i="7"/>
  <c r="U64" i="7"/>
  <c r="T64" i="7"/>
  <c r="O64" i="7"/>
  <c r="M64" i="7"/>
  <c r="K64" i="7"/>
  <c r="I64" i="7"/>
  <c r="G64" i="7"/>
  <c r="S63" i="7"/>
  <c r="T63" i="7" s="1"/>
  <c r="R63" i="7"/>
  <c r="Q63" i="7"/>
  <c r="P63" i="7"/>
  <c r="U63" i="7" s="1"/>
  <c r="L63" i="7"/>
  <c r="J63" i="7"/>
  <c r="H63" i="7"/>
  <c r="G63" i="7"/>
  <c r="F63" i="7"/>
  <c r="E63" i="7"/>
  <c r="K63" i="7" s="1"/>
  <c r="D63" i="7"/>
  <c r="U62" i="7"/>
  <c r="T62" i="7"/>
  <c r="O62" i="7"/>
  <c r="M62" i="7"/>
  <c r="K62" i="7"/>
  <c r="I62" i="7"/>
  <c r="G62" i="7"/>
  <c r="U61" i="7"/>
  <c r="T61" i="7"/>
  <c r="O61" i="7"/>
  <c r="M61" i="7"/>
  <c r="K61" i="7"/>
  <c r="I61" i="7"/>
  <c r="G61" i="7"/>
  <c r="U60" i="7"/>
  <c r="T60" i="7"/>
  <c r="O60" i="7"/>
  <c r="M60" i="7"/>
  <c r="K60" i="7"/>
  <c r="I60" i="7"/>
  <c r="G60" i="7"/>
  <c r="U59" i="7"/>
  <c r="T59" i="7"/>
  <c r="O59" i="7"/>
  <c r="M59" i="7"/>
  <c r="K59" i="7"/>
  <c r="I59" i="7"/>
  <c r="G59" i="7"/>
  <c r="S58" i="7"/>
  <c r="R58" i="7"/>
  <c r="Q58" i="7"/>
  <c r="T58" i="7" s="1"/>
  <c r="P58" i="7"/>
  <c r="U58" i="7" s="1"/>
  <c r="L58" i="7"/>
  <c r="J58" i="7"/>
  <c r="H58" i="7"/>
  <c r="F58" i="7"/>
  <c r="E58" i="7"/>
  <c r="D58" i="7"/>
  <c r="G58" i="7" s="1"/>
  <c r="U57" i="7"/>
  <c r="T57" i="7"/>
  <c r="O57" i="7"/>
  <c r="M57" i="7"/>
  <c r="K57" i="7"/>
  <c r="I57" i="7"/>
  <c r="G57" i="7"/>
  <c r="S54" i="7"/>
  <c r="R54" i="7"/>
  <c r="Q54" i="7"/>
  <c r="T54" i="7" s="1"/>
  <c r="P54" i="7"/>
  <c r="L54" i="7"/>
  <c r="J54" i="7"/>
  <c r="H54" i="7"/>
  <c r="F54" i="7"/>
  <c r="U54" i="7" s="1"/>
  <c r="E54" i="7"/>
  <c r="D54" i="7"/>
  <c r="G54" i="7" s="1"/>
  <c r="U53" i="7"/>
  <c r="S53" i="7"/>
  <c r="R53" i="7"/>
  <c r="Q53" i="7"/>
  <c r="T53" i="7" s="1"/>
  <c r="P53" i="7"/>
  <c r="O53" i="7"/>
  <c r="L53" i="7"/>
  <c r="J53" i="7"/>
  <c r="H53" i="7"/>
  <c r="I53" i="7" s="1"/>
  <c r="F53" i="7"/>
  <c r="E53" i="7"/>
  <c r="M53" i="7" s="1"/>
  <c r="D53" i="7"/>
  <c r="U52" i="7"/>
  <c r="T52" i="7"/>
  <c r="O52" i="7"/>
  <c r="M52" i="7"/>
  <c r="K52" i="7"/>
  <c r="I52" i="7"/>
  <c r="G52" i="7"/>
  <c r="U51" i="7"/>
  <c r="T51" i="7"/>
  <c r="O51" i="7"/>
  <c r="M51" i="7"/>
  <c r="K51" i="7"/>
  <c r="I51" i="7"/>
  <c r="G51" i="7"/>
  <c r="U50" i="7"/>
  <c r="T50" i="7"/>
  <c r="O50" i="7"/>
  <c r="M50" i="7"/>
  <c r="K50" i="7"/>
  <c r="I50" i="7"/>
  <c r="G50" i="7"/>
  <c r="U49" i="7"/>
  <c r="T49" i="7"/>
  <c r="O49" i="7"/>
  <c r="M49" i="7"/>
  <c r="K49" i="7"/>
  <c r="I49" i="7"/>
  <c r="G49" i="7"/>
  <c r="U48" i="7"/>
  <c r="T48" i="7"/>
  <c r="O48" i="7"/>
  <c r="M48" i="7"/>
  <c r="K48" i="7"/>
  <c r="I48" i="7"/>
  <c r="G48" i="7"/>
  <c r="U47" i="7"/>
  <c r="S47" i="7"/>
  <c r="R47" i="7"/>
  <c r="Q47" i="7"/>
  <c r="P47" i="7"/>
  <c r="O47" i="7"/>
  <c r="L47" i="7"/>
  <c r="J47" i="7"/>
  <c r="H47" i="7"/>
  <c r="I47" i="7" s="1"/>
  <c r="F47" i="7"/>
  <c r="E47" i="7"/>
  <c r="D47" i="7"/>
  <c r="U46" i="7"/>
  <c r="T46" i="7"/>
  <c r="O46" i="7"/>
  <c r="M46" i="7"/>
  <c r="K46" i="7"/>
  <c r="I46" i="7"/>
  <c r="G46" i="7"/>
  <c r="U45" i="7"/>
  <c r="T45" i="7"/>
  <c r="O45" i="7"/>
  <c r="M45" i="7"/>
  <c r="K45" i="7"/>
  <c r="I45" i="7"/>
  <c r="G45" i="7"/>
  <c r="U44" i="7"/>
  <c r="T44" i="7"/>
  <c r="O44" i="7"/>
  <c r="M44" i="7"/>
  <c r="K44" i="7"/>
  <c r="I44" i="7"/>
  <c r="G44" i="7"/>
  <c r="U43" i="7"/>
  <c r="T43" i="7"/>
  <c r="O43" i="7"/>
  <c r="M43" i="7"/>
  <c r="K43" i="7"/>
  <c r="I43" i="7"/>
  <c r="G43" i="7"/>
  <c r="U42" i="7"/>
  <c r="T42" i="7"/>
  <c r="O42" i="7"/>
  <c r="M42" i="7"/>
  <c r="K42" i="7"/>
  <c r="I42" i="7"/>
  <c r="G42" i="7"/>
  <c r="U41" i="7"/>
  <c r="T41" i="7"/>
  <c r="O41" i="7"/>
  <c r="M41" i="7"/>
  <c r="K41" i="7"/>
  <c r="I41" i="7"/>
  <c r="G41" i="7"/>
  <c r="U40" i="7"/>
  <c r="S40" i="7"/>
  <c r="R40" i="7"/>
  <c r="Q40" i="7"/>
  <c r="T40" i="7" s="1"/>
  <c r="P40" i="7"/>
  <c r="L40" i="7"/>
  <c r="J40" i="7"/>
  <c r="H40" i="7"/>
  <c r="F40" i="7"/>
  <c r="E40" i="7"/>
  <c r="M40" i="7" s="1"/>
  <c r="D40" i="7"/>
  <c r="G40" i="7" s="1"/>
  <c r="U39" i="7"/>
  <c r="T39" i="7"/>
  <c r="O39" i="7"/>
  <c r="M39" i="7"/>
  <c r="K39" i="7"/>
  <c r="I39" i="7"/>
  <c r="G39" i="7"/>
  <c r="U38" i="7"/>
  <c r="T38" i="7"/>
  <c r="O38" i="7"/>
  <c r="M38" i="7"/>
  <c r="K38" i="7"/>
  <c r="I38" i="7"/>
  <c r="G38" i="7"/>
  <c r="U37" i="7"/>
  <c r="T37" i="7"/>
  <c r="O37" i="7"/>
  <c r="M37" i="7"/>
  <c r="K37" i="7"/>
  <c r="I37" i="7"/>
  <c r="G37" i="7"/>
  <c r="U36" i="7"/>
  <c r="T36" i="7"/>
  <c r="O36" i="7"/>
  <c r="M36" i="7"/>
  <c r="K36" i="7"/>
  <c r="I36" i="7"/>
  <c r="G36" i="7"/>
  <c r="S35" i="7"/>
  <c r="R35" i="7"/>
  <c r="Q35" i="7"/>
  <c r="T35" i="7" s="1"/>
  <c r="P35" i="7"/>
  <c r="O35" i="7"/>
  <c r="L35" i="7"/>
  <c r="J35" i="7"/>
  <c r="I35" i="7"/>
  <c r="H35" i="7"/>
  <c r="F35" i="7"/>
  <c r="U35" i="7" s="1"/>
  <c r="E35" i="7"/>
  <c r="K35" i="7" s="1"/>
  <c r="D35" i="7"/>
  <c r="U34" i="7"/>
  <c r="T34" i="7"/>
  <c r="O34" i="7"/>
  <c r="M34" i="7"/>
  <c r="K34" i="7"/>
  <c r="I34" i="7"/>
  <c r="G34" i="7"/>
  <c r="U33" i="7"/>
  <c r="T33" i="7"/>
  <c r="O33" i="7"/>
  <c r="M33" i="7"/>
  <c r="K33" i="7"/>
  <c r="I33" i="7"/>
  <c r="G33" i="7"/>
  <c r="U32" i="7"/>
  <c r="T32" i="7"/>
  <c r="O32" i="7"/>
  <c r="M32" i="7"/>
  <c r="K32" i="7"/>
  <c r="I32" i="7"/>
  <c r="G32" i="7"/>
  <c r="U31" i="7"/>
  <c r="T31" i="7"/>
  <c r="O31" i="7"/>
  <c r="M31" i="7"/>
  <c r="K31" i="7"/>
  <c r="I31" i="7"/>
  <c r="G31" i="7"/>
  <c r="U30" i="7"/>
  <c r="T30" i="7"/>
  <c r="O30" i="7"/>
  <c r="M30" i="7"/>
  <c r="K30" i="7"/>
  <c r="I30" i="7"/>
  <c r="G30" i="7"/>
  <c r="U29" i="7"/>
  <c r="T29" i="7"/>
  <c r="O29" i="7"/>
  <c r="M29" i="7"/>
  <c r="K29" i="7"/>
  <c r="I29" i="7"/>
  <c r="G29" i="7"/>
  <c r="U28" i="7"/>
  <c r="T28" i="7"/>
  <c r="O28" i="7"/>
  <c r="M28" i="7"/>
  <c r="K28" i="7"/>
  <c r="I28" i="7"/>
  <c r="G28" i="7"/>
  <c r="T27" i="7"/>
  <c r="S27" i="7"/>
  <c r="R27" i="7"/>
  <c r="Q27" i="7"/>
  <c r="P27" i="7"/>
  <c r="U27" i="7" s="1"/>
  <c r="L27" i="7"/>
  <c r="J27" i="7"/>
  <c r="K27" i="7" s="1"/>
  <c r="H27" i="7"/>
  <c r="F27" i="7"/>
  <c r="E27" i="7"/>
  <c r="D27" i="7"/>
  <c r="O27" i="7" s="1"/>
  <c r="U26" i="7"/>
  <c r="T26" i="7"/>
  <c r="O26" i="7"/>
  <c r="M26" i="7"/>
  <c r="K26" i="7"/>
  <c r="I26" i="7"/>
  <c r="G26" i="7"/>
  <c r="U25" i="7"/>
  <c r="T25" i="7"/>
  <c r="O25" i="7"/>
  <c r="M25" i="7"/>
  <c r="K25" i="7"/>
  <c r="I25" i="7"/>
  <c r="G25" i="7"/>
  <c r="U24" i="7"/>
  <c r="T24" i="7"/>
  <c r="O24" i="7"/>
  <c r="M24" i="7"/>
  <c r="K24" i="7"/>
  <c r="I24" i="7"/>
  <c r="G24" i="7"/>
  <c r="U23" i="7"/>
  <c r="T23" i="7"/>
  <c r="O23" i="7"/>
  <c r="M23" i="7"/>
  <c r="K23" i="7"/>
  <c r="I23" i="7"/>
  <c r="G23" i="7"/>
  <c r="U22" i="7"/>
  <c r="T22" i="7"/>
  <c r="O22" i="7"/>
  <c r="M22" i="7"/>
  <c r="K22" i="7"/>
  <c r="I22" i="7"/>
  <c r="G22" i="7"/>
  <c r="U21" i="7"/>
  <c r="T21" i="7"/>
  <c r="O21" i="7"/>
  <c r="M21" i="7"/>
  <c r="K21" i="7"/>
  <c r="I21" i="7"/>
  <c r="G21" i="7"/>
  <c r="U20" i="7"/>
  <c r="T20" i="7"/>
  <c r="O20" i="7"/>
  <c r="M20" i="7"/>
  <c r="K20" i="7"/>
  <c r="I20" i="7"/>
  <c r="G20" i="7"/>
  <c r="S19" i="7"/>
  <c r="R19" i="7"/>
  <c r="Q19" i="7"/>
  <c r="P19" i="7"/>
  <c r="O19" i="7"/>
  <c r="L19" i="7"/>
  <c r="J19" i="7"/>
  <c r="H19" i="7"/>
  <c r="I19" i="7" s="1"/>
  <c r="F19" i="7"/>
  <c r="G19" i="7" s="1"/>
  <c r="E19" i="7"/>
  <c r="M19" i="7" s="1"/>
  <c r="D19" i="7"/>
  <c r="U18" i="7"/>
  <c r="T18" i="7"/>
  <c r="O18" i="7"/>
  <c r="M18" i="7"/>
  <c r="K18" i="7"/>
  <c r="I18" i="7"/>
  <c r="G18" i="7"/>
  <c r="U17" i="7"/>
  <c r="T17" i="7"/>
  <c r="O17" i="7"/>
  <c r="M17" i="7"/>
  <c r="K17" i="7"/>
  <c r="I17" i="7"/>
  <c r="G17" i="7"/>
  <c r="U16" i="7"/>
  <c r="T16" i="7"/>
  <c r="O16" i="7"/>
  <c r="M16" i="7"/>
  <c r="K16" i="7"/>
  <c r="I16" i="7"/>
  <c r="G16" i="7"/>
  <c r="U15" i="7"/>
  <c r="T15" i="7"/>
  <c r="O15" i="7"/>
  <c r="M15" i="7"/>
  <c r="K15" i="7"/>
  <c r="I15" i="7"/>
  <c r="G15" i="7"/>
  <c r="U14" i="7"/>
  <c r="T14" i="7"/>
  <c r="O14" i="7"/>
  <c r="M14" i="7"/>
  <c r="K14" i="7"/>
  <c r="I14" i="7"/>
  <c r="G14" i="7"/>
  <c r="U13" i="7"/>
  <c r="T13" i="7"/>
  <c r="O13" i="7"/>
  <c r="M13" i="7"/>
  <c r="K13" i="7"/>
  <c r="I13" i="7"/>
  <c r="G13" i="7"/>
  <c r="U12" i="7"/>
  <c r="T12" i="7"/>
  <c r="O12" i="7"/>
  <c r="M12" i="7"/>
  <c r="K12" i="7"/>
  <c r="I12" i="7"/>
  <c r="G12" i="7"/>
  <c r="U11" i="7"/>
  <c r="T11" i="7"/>
  <c r="O11" i="7"/>
  <c r="M11" i="7"/>
  <c r="K11" i="7"/>
  <c r="I11" i="7"/>
  <c r="G11" i="7"/>
  <c r="S10" i="7"/>
  <c r="R10" i="7"/>
  <c r="Q10" i="7"/>
  <c r="T10" i="7" s="1"/>
  <c r="P10" i="7"/>
  <c r="L10" i="7"/>
  <c r="J10" i="7"/>
  <c r="H10" i="7"/>
  <c r="F10" i="7"/>
  <c r="E10" i="7"/>
  <c r="D10" i="7"/>
  <c r="O10" i="7" s="1"/>
  <c r="U9" i="7"/>
  <c r="T9" i="7"/>
  <c r="O9" i="7"/>
  <c r="M9" i="7"/>
  <c r="K9" i="7"/>
  <c r="I9" i="7"/>
  <c r="G9" i="7"/>
  <c r="U8" i="7"/>
  <c r="T8" i="7"/>
  <c r="O8" i="7"/>
  <c r="M8" i="7"/>
  <c r="K8" i="7"/>
  <c r="I8" i="7"/>
  <c r="G8" i="7"/>
  <c r="S339" i="6"/>
  <c r="R339" i="6"/>
  <c r="Q339" i="6"/>
  <c r="T339" i="6" s="1"/>
  <c r="P339" i="6"/>
  <c r="L339" i="6"/>
  <c r="J339" i="6"/>
  <c r="H339" i="6"/>
  <c r="F339" i="6"/>
  <c r="E339" i="6"/>
  <c r="M339" i="6" s="1"/>
  <c r="D339" i="6"/>
  <c r="G339" i="6" s="1"/>
  <c r="S338" i="6"/>
  <c r="T338" i="6" s="1"/>
  <c r="R338" i="6"/>
  <c r="Q338" i="6"/>
  <c r="P338" i="6"/>
  <c r="O338" i="6"/>
  <c r="L338" i="6"/>
  <c r="J338" i="6"/>
  <c r="K338" i="6" s="1"/>
  <c r="I338" i="6"/>
  <c r="H338" i="6"/>
  <c r="F338" i="6"/>
  <c r="G338" i="6" s="1"/>
  <c r="E338" i="6"/>
  <c r="D338" i="6"/>
  <c r="S337" i="6"/>
  <c r="T337" i="6" s="1"/>
  <c r="R337" i="6"/>
  <c r="Q337" i="6"/>
  <c r="P337" i="6"/>
  <c r="U337" i="6" s="1"/>
  <c r="L337" i="6"/>
  <c r="J337" i="6"/>
  <c r="H337" i="6"/>
  <c r="F337" i="6"/>
  <c r="E337" i="6"/>
  <c r="M337" i="6" s="1"/>
  <c r="D337" i="6"/>
  <c r="U336" i="6"/>
  <c r="T336" i="6"/>
  <c r="O336" i="6"/>
  <c r="M336" i="6"/>
  <c r="K336" i="6"/>
  <c r="I336" i="6"/>
  <c r="G336" i="6"/>
  <c r="U335" i="6"/>
  <c r="T335" i="6"/>
  <c r="O335" i="6"/>
  <c r="M335" i="6"/>
  <c r="K335" i="6"/>
  <c r="I335" i="6"/>
  <c r="G335" i="6"/>
  <c r="U334" i="6"/>
  <c r="T334" i="6"/>
  <c r="O334" i="6"/>
  <c r="M334" i="6"/>
  <c r="K334" i="6"/>
  <c r="I334" i="6"/>
  <c r="G334" i="6"/>
  <c r="U333" i="6"/>
  <c r="T333" i="6"/>
  <c r="O333" i="6"/>
  <c r="M333" i="6"/>
  <c r="K333" i="6"/>
  <c r="I333" i="6"/>
  <c r="G333" i="6"/>
  <c r="S332" i="6"/>
  <c r="R332" i="6"/>
  <c r="Q332" i="6"/>
  <c r="T332" i="6" s="1"/>
  <c r="P332" i="6"/>
  <c r="L332" i="6"/>
  <c r="J332" i="6"/>
  <c r="H332" i="6"/>
  <c r="I332" i="6" s="1"/>
  <c r="F332" i="6"/>
  <c r="G332" i="6" s="1"/>
  <c r="E332" i="6"/>
  <c r="K332" i="6" s="1"/>
  <c r="D332" i="6"/>
  <c r="O332" i="6" s="1"/>
  <c r="U331" i="6"/>
  <c r="T331" i="6"/>
  <c r="O331" i="6"/>
  <c r="M331" i="6"/>
  <c r="K331" i="6"/>
  <c r="I331" i="6"/>
  <c r="G331" i="6"/>
  <c r="U330" i="6"/>
  <c r="T330" i="6"/>
  <c r="O330" i="6"/>
  <c r="M330" i="6"/>
  <c r="K330" i="6"/>
  <c r="I330" i="6"/>
  <c r="G330" i="6"/>
  <c r="U329" i="6"/>
  <c r="T329" i="6"/>
  <c r="O329" i="6"/>
  <c r="M329" i="6"/>
  <c r="K329" i="6"/>
  <c r="I329" i="6"/>
  <c r="G329" i="6"/>
  <c r="U328" i="6"/>
  <c r="T328" i="6"/>
  <c r="O328" i="6"/>
  <c r="M328" i="6"/>
  <c r="K328" i="6"/>
  <c r="I328" i="6"/>
  <c r="G328" i="6"/>
  <c r="U327" i="6"/>
  <c r="T327" i="6"/>
  <c r="O327" i="6"/>
  <c r="M327" i="6"/>
  <c r="K327" i="6"/>
  <c r="I327" i="6"/>
  <c r="G327" i="6"/>
  <c r="U326" i="6"/>
  <c r="T326" i="6"/>
  <c r="O326" i="6"/>
  <c r="M326" i="6"/>
  <c r="K326" i="6"/>
  <c r="I326" i="6"/>
  <c r="G326" i="6"/>
  <c r="U325" i="6"/>
  <c r="T325" i="6"/>
  <c r="O325" i="6"/>
  <c r="M325" i="6"/>
  <c r="K325" i="6"/>
  <c r="I325" i="6"/>
  <c r="G325" i="6"/>
  <c r="U324" i="6"/>
  <c r="T324" i="6"/>
  <c r="O324" i="6"/>
  <c r="M324" i="6"/>
  <c r="K324" i="6"/>
  <c r="I324" i="6"/>
  <c r="G324" i="6"/>
  <c r="U323" i="6"/>
  <c r="S323" i="6"/>
  <c r="R323" i="6"/>
  <c r="Q323" i="6"/>
  <c r="T323" i="6" s="1"/>
  <c r="P323" i="6"/>
  <c r="L323" i="6"/>
  <c r="J323" i="6"/>
  <c r="H323" i="6"/>
  <c r="F323" i="6"/>
  <c r="E323" i="6"/>
  <c r="D323" i="6"/>
  <c r="G323" i="6" s="1"/>
  <c r="U322" i="6"/>
  <c r="T322" i="6"/>
  <c r="O322" i="6"/>
  <c r="M322" i="6"/>
  <c r="K322" i="6"/>
  <c r="I322" i="6"/>
  <c r="G322" i="6"/>
  <c r="U321" i="6"/>
  <c r="T321" i="6"/>
  <c r="O321" i="6"/>
  <c r="M321" i="6"/>
  <c r="K321" i="6"/>
  <c r="I321" i="6"/>
  <c r="G321" i="6"/>
  <c r="U320" i="6"/>
  <c r="T320" i="6"/>
  <c r="O320" i="6"/>
  <c r="M320" i="6"/>
  <c r="K320" i="6"/>
  <c r="I320" i="6"/>
  <c r="G320" i="6"/>
  <c r="U319" i="6"/>
  <c r="T319" i="6"/>
  <c r="O319" i="6"/>
  <c r="M319" i="6"/>
  <c r="K319" i="6"/>
  <c r="I319" i="6"/>
  <c r="G319" i="6"/>
  <c r="U318" i="6"/>
  <c r="T318" i="6"/>
  <c r="O318" i="6"/>
  <c r="M318" i="6"/>
  <c r="K318" i="6"/>
  <c r="I318" i="6"/>
  <c r="G318" i="6"/>
  <c r="S317" i="6"/>
  <c r="R317" i="6"/>
  <c r="Q317" i="6"/>
  <c r="P317" i="6"/>
  <c r="U317" i="6" s="1"/>
  <c r="L317" i="6"/>
  <c r="J317" i="6"/>
  <c r="H317" i="6"/>
  <c r="F317" i="6"/>
  <c r="E317" i="6"/>
  <c r="D317" i="6"/>
  <c r="U316" i="6"/>
  <c r="T316" i="6"/>
  <c r="O316" i="6"/>
  <c r="M316" i="6"/>
  <c r="K316" i="6"/>
  <c r="I316" i="6"/>
  <c r="G316" i="6"/>
  <c r="U315" i="6"/>
  <c r="T315" i="6"/>
  <c r="O315" i="6"/>
  <c r="M315" i="6"/>
  <c r="K315" i="6"/>
  <c r="I315" i="6"/>
  <c r="G315" i="6"/>
  <c r="U314" i="6"/>
  <c r="T314" i="6"/>
  <c r="O314" i="6"/>
  <c r="M314" i="6"/>
  <c r="K314" i="6"/>
  <c r="I314" i="6"/>
  <c r="G314" i="6"/>
  <c r="U313" i="6"/>
  <c r="T313" i="6"/>
  <c r="O313" i="6"/>
  <c r="M313" i="6"/>
  <c r="K313" i="6"/>
  <c r="I313" i="6"/>
  <c r="G313" i="6"/>
  <c r="U312" i="6"/>
  <c r="T312" i="6"/>
  <c r="O312" i="6"/>
  <c r="M312" i="6"/>
  <c r="K312" i="6"/>
  <c r="I312" i="6"/>
  <c r="G312" i="6"/>
  <c r="U311" i="6"/>
  <c r="T311" i="6"/>
  <c r="O311" i="6"/>
  <c r="M311" i="6"/>
  <c r="K311" i="6"/>
  <c r="I311" i="6"/>
  <c r="G311" i="6"/>
  <c r="S310" i="6"/>
  <c r="R310" i="6"/>
  <c r="Q310" i="6"/>
  <c r="T310" i="6" s="1"/>
  <c r="P310" i="6"/>
  <c r="L310" i="6"/>
  <c r="J310" i="6"/>
  <c r="H310" i="6"/>
  <c r="F310" i="6"/>
  <c r="G310" i="6" s="1"/>
  <c r="E310" i="6"/>
  <c r="K310" i="6" s="1"/>
  <c r="D310" i="6"/>
  <c r="O310" i="6" s="1"/>
  <c r="U309" i="6"/>
  <c r="T309" i="6"/>
  <c r="O309" i="6"/>
  <c r="M309" i="6"/>
  <c r="K309" i="6"/>
  <c r="I309" i="6"/>
  <c r="G309" i="6"/>
  <c r="U308" i="6"/>
  <c r="T308" i="6"/>
  <c r="O308" i="6"/>
  <c r="M308" i="6"/>
  <c r="K308" i="6"/>
  <c r="I308" i="6"/>
  <c r="G308" i="6"/>
  <c r="U307" i="6"/>
  <c r="T307" i="6"/>
  <c r="O307" i="6"/>
  <c r="M307" i="6"/>
  <c r="K307" i="6"/>
  <c r="I307" i="6"/>
  <c r="G307" i="6"/>
  <c r="U306" i="6"/>
  <c r="T306" i="6"/>
  <c r="O306" i="6"/>
  <c r="M306" i="6"/>
  <c r="K306" i="6"/>
  <c r="I306" i="6"/>
  <c r="G306" i="6"/>
  <c r="U305" i="6"/>
  <c r="T305" i="6"/>
  <c r="O305" i="6"/>
  <c r="M305" i="6"/>
  <c r="K305" i="6"/>
  <c r="I305" i="6"/>
  <c r="G305" i="6"/>
  <c r="U304" i="6"/>
  <c r="T304" i="6"/>
  <c r="O304" i="6"/>
  <c r="M304" i="6"/>
  <c r="K304" i="6"/>
  <c r="I304" i="6"/>
  <c r="G304" i="6"/>
  <c r="S303" i="6"/>
  <c r="R303" i="6"/>
  <c r="Q303" i="6"/>
  <c r="T303" i="6" s="1"/>
  <c r="P303" i="6"/>
  <c r="L303" i="6"/>
  <c r="J303" i="6"/>
  <c r="I303" i="6"/>
  <c r="H303" i="6"/>
  <c r="F303" i="6"/>
  <c r="G303" i="6" s="1"/>
  <c r="E303" i="6"/>
  <c r="K303" i="6" s="1"/>
  <c r="D303" i="6"/>
  <c r="O303" i="6" s="1"/>
  <c r="U302" i="6"/>
  <c r="T302" i="6"/>
  <c r="O302" i="6"/>
  <c r="M302" i="6"/>
  <c r="K302" i="6"/>
  <c r="I302" i="6"/>
  <c r="G302" i="6"/>
  <c r="S299" i="6"/>
  <c r="T299" i="6" s="1"/>
  <c r="R299" i="6"/>
  <c r="Q299" i="6"/>
  <c r="P299" i="6"/>
  <c r="U299" i="6" s="1"/>
  <c r="L299" i="6"/>
  <c r="K299" i="6"/>
  <c r="J299" i="6"/>
  <c r="H299" i="6"/>
  <c r="F299" i="6"/>
  <c r="E299" i="6"/>
  <c r="M299" i="6" s="1"/>
  <c r="D299" i="6"/>
  <c r="O299" i="6" s="1"/>
  <c r="U298" i="6"/>
  <c r="S298" i="6"/>
  <c r="R298" i="6"/>
  <c r="Q298" i="6"/>
  <c r="T298" i="6" s="1"/>
  <c r="P298" i="6"/>
  <c r="L298" i="6"/>
  <c r="K298" i="6"/>
  <c r="J298" i="6"/>
  <c r="H298" i="6"/>
  <c r="F298" i="6"/>
  <c r="E298" i="6"/>
  <c r="M298" i="6" s="1"/>
  <c r="D298" i="6"/>
  <c r="U297" i="6"/>
  <c r="T297" i="6"/>
  <c r="O297" i="6"/>
  <c r="M297" i="6"/>
  <c r="K297" i="6"/>
  <c r="I297" i="6"/>
  <c r="G297" i="6"/>
  <c r="U296" i="6"/>
  <c r="T296" i="6"/>
  <c r="O296" i="6"/>
  <c r="M296" i="6"/>
  <c r="K296" i="6"/>
  <c r="I296" i="6"/>
  <c r="G296" i="6"/>
  <c r="U295" i="6"/>
  <c r="T295" i="6"/>
  <c r="O295" i="6"/>
  <c r="M295" i="6"/>
  <c r="K295" i="6"/>
  <c r="I295" i="6"/>
  <c r="G295" i="6"/>
  <c r="U294" i="6"/>
  <c r="T294" i="6"/>
  <c r="O294" i="6"/>
  <c r="M294" i="6"/>
  <c r="K294" i="6"/>
  <c r="I294" i="6"/>
  <c r="G294" i="6"/>
  <c r="U293" i="6"/>
  <c r="T293" i="6"/>
  <c r="O293" i="6"/>
  <c r="M293" i="6"/>
  <c r="K293" i="6"/>
  <c r="I293" i="6"/>
  <c r="G293" i="6"/>
  <c r="S292" i="6"/>
  <c r="R292" i="6"/>
  <c r="Q292" i="6"/>
  <c r="T292" i="6" s="1"/>
  <c r="P292" i="6"/>
  <c r="L292" i="6"/>
  <c r="J292" i="6"/>
  <c r="H292" i="6"/>
  <c r="F292" i="6"/>
  <c r="E292" i="6"/>
  <c r="D292" i="6"/>
  <c r="G292" i="6" s="1"/>
  <c r="U291" i="6"/>
  <c r="T291" i="6"/>
  <c r="O291" i="6"/>
  <c r="M291" i="6"/>
  <c r="K291" i="6"/>
  <c r="I291" i="6"/>
  <c r="G291" i="6"/>
  <c r="U290" i="6"/>
  <c r="T290" i="6"/>
  <c r="O290" i="6"/>
  <c r="M290" i="6"/>
  <c r="K290" i="6"/>
  <c r="I290" i="6"/>
  <c r="G290" i="6"/>
  <c r="U289" i="6"/>
  <c r="T289" i="6"/>
  <c r="O289" i="6"/>
  <c r="M289" i="6"/>
  <c r="K289" i="6"/>
  <c r="I289" i="6"/>
  <c r="G289" i="6"/>
  <c r="U288" i="6"/>
  <c r="T288" i="6"/>
  <c r="O288" i="6"/>
  <c r="M288" i="6"/>
  <c r="K288" i="6"/>
  <c r="I288" i="6"/>
  <c r="G288" i="6"/>
  <c r="U287" i="6"/>
  <c r="T287" i="6"/>
  <c r="O287" i="6"/>
  <c r="M287" i="6"/>
  <c r="K287" i="6"/>
  <c r="I287" i="6"/>
  <c r="G287" i="6"/>
  <c r="U286" i="6"/>
  <c r="T286" i="6"/>
  <c r="O286" i="6"/>
  <c r="M286" i="6"/>
  <c r="K286" i="6"/>
  <c r="I286" i="6"/>
  <c r="G286" i="6"/>
  <c r="T285" i="6"/>
  <c r="S285" i="6"/>
  <c r="R285" i="6"/>
  <c r="Q285" i="6"/>
  <c r="P285" i="6"/>
  <c r="O285" i="6"/>
  <c r="L285" i="6"/>
  <c r="J285" i="6"/>
  <c r="H285" i="6"/>
  <c r="F285" i="6"/>
  <c r="E285" i="6"/>
  <c r="M285" i="6" s="1"/>
  <c r="D285" i="6"/>
  <c r="G285" i="6" s="1"/>
  <c r="U284" i="6"/>
  <c r="T284" i="6"/>
  <c r="O284" i="6"/>
  <c r="M284" i="6"/>
  <c r="K284" i="6"/>
  <c r="I284" i="6"/>
  <c r="G284" i="6"/>
  <c r="U283" i="6"/>
  <c r="T283" i="6"/>
  <c r="O283" i="6"/>
  <c r="M283" i="6"/>
  <c r="K283" i="6"/>
  <c r="I283" i="6"/>
  <c r="G283" i="6"/>
  <c r="U282" i="6"/>
  <c r="T282" i="6"/>
  <c r="O282" i="6"/>
  <c r="M282" i="6"/>
  <c r="K282" i="6"/>
  <c r="I282" i="6"/>
  <c r="G282" i="6"/>
  <c r="U281" i="6"/>
  <c r="T281" i="6"/>
  <c r="O281" i="6"/>
  <c r="M281" i="6"/>
  <c r="K281" i="6"/>
  <c r="I281" i="6"/>
  <c r="G281" i="6"/>
  <c r="U280" i="6"/>
  <c r="T280" i="6"/>
  <c r="O280" i="6"/>
  <c r="M280" i="6"/>
  <c r="K280" i="6"/>
  <c r="I280" i="6"/>
  <c r="G280" i="6"/>
  <c r="U279" i="6"/>
  <c r="T279" i="6"/>
  <c r="O279" i="6"/>
  <c r="M279" i="6"/>
  <c r="K279" i="6"/>
  <c r="I279" i="6"/>
  <c r="G279" i="6"/>
  <c r="U278" i="6"/>
  <c r="T278" i="6"/>
  <c r="O278" i="6"/>
  <c r="M278" i="6"/>
  <c r="K278" i="6"/>
  <c r="I278" i="6"/>
  <c r="G278" i="6"/>
  <c r="U277" i="6"/>
  <c r="T277" i="6"/>
  <c r="O277" i="6"/>
  <c r="M277" i="6"/>
  <c r="K277" i="6"/>
  <c r="I277" i="6"/>
  <c r="G277" i="6"/>
  <c r="U276" i="6"/>
  <c r="T276" i="6"/>
  <c r="O276" i="6"/>
  <c r="M276" i="6"/>
  <c r="K276" i="6"/>
  <c r="I276" i="6"/>
  <c r="G276" i="6"/>
  <c r="T275" i="6"/>
  <c r="S275" i="6"/>
  <c r="R275" i="6"/>
  <c r="Q275" i="6"/>
  <c r="P275" i="6"/>
  <c r="L275" i="6"/>
  <c r="K275" i="6"/>
  <c r="J275" i="6"/>
  <c r="H275" i="6"/>
  <c r="G275" i="6"/>
  <c r="F275" i="6"/>
  <c r="E275" i="6"/>
  <c r="D275" i="6"/>
  <c r="O275" i="6" s="1"/>
  <c r="U274" i="6"/>
  <c r="T274" i="6"/>
  <c r="O274" i="6"/>
  <c r="M274" i="6"/>
  <c r="K274" i="6"/>
  <c r="I274" i="6"/>
  <c r="G274" i="6"/>
  <c r="U273" i="6"/>
  <c r="T273" i="6"/>
  <c r="O273" i="6"/>
  <c r="M273" i="6"/>
  <c r="K273" i="6"/>
  <c r="I273" i="6"/>
  <c r="G273" i="6"/>
  <c r="U272" i="6"/>
  <c r="T272" i="6"/>
  <c r="O272" i="6"/>
  <c r="M272" i="6"/>
  <c r="K272" i="6"/>
  <c r="I272" i="6"/>
  <c r="G272" i="6"/>
  <c r="U271" i="6"/>
  <c r="T271" i="6"/>
  <c r="O271" i="6"/>
  <c r="M271" i="6"/>
  <c r="K271" i="6"/>
  <c r="I271" i="6"/>
  <c r="G271" i="6"/>
  <c r="U270" i="6"/>
  <c r="T270" i="6"/>
  <c r="O270" i="6"/>
  <c r="M270" i="6"/>
  <c r="K270" i="6"/>
  <c r="I270" i="6"/>
  <c r="G270" i="6"/>
  <c r="U269" i="6"/>
  <c r="T269" i="6"/>
  <c r="O269" i="6"/>
  <c r="M269" i="6"/>
  <c r="K269" i="6"/>
  <c r="I269" i="6"/>
  <c r="G269" i="6"/>
  <c r="U268" i="6"/>
  <c r="T268" i="6"/>
  <c r="O268" i="6"/>
  <c r="M268" i="6"/>
  <c r="K268" i="6"/>
  <c r="I268" i="6"/>
  <c r="G268" i="6"/>
  <c r="U267" i="6"/>
  <c r="T267" i="6"/>
  <c r="S267" i="6"/>
  <c r="R267" i="6"/>
  <c r="Q267" i="6"/>
  <c r="P267" i="6"/>
  <c r="L267" i="6"/>
  <c r="J267" i="6"/>
  <c r="H267" i="6"/>
  <c r="F267" i="6"/>
  <c r="E267" i="6"/>
  <c r="D267" i="6"/>
  <c r="U266" i="6"/>
  <c r="T266" i="6"/>
  <c r="O266" i="6"/>
  <c r="M266" i="6"/>
  <c r="K266" i="6"/>
  <c r="I266" i="6"/>
  <c r="G266" i="6"/>
  <c r="U265" i="6"/>
  <c r="T265" i="6"/>
  <c r="O265" i="6"/>
  <c r="M265" i="6"/>
  <c r="K265" i="6"/>
  <c r="I265" i="6"/>
  <c r="G265" i="6"/>
  <c r="U264" i="6"/>
  <c r="T264" i="6"/>
  <c r="O264" i="6"/>
  <c r="M264" i="6"/>
  <c r="K264" i="6"/>
  <c r="I264" i="6"/>
  <c r="G264" i="6"/>
  <c r="U263" i="6"/>
  <c r="T263" i="6"/>
  <c r="O263" i="6"/>
  <c r="M263" i="6"/>
  <c r="K263" i="6"/>
  <c r="I263" i="6"/>
  <c r="G263" i="6"/>
  <c r="S260" i="6"/>
  <c r="R260" i="6"/>
  <c r="Q260" i="6"/>
  <c r="P260" i="6"/>
  <c r="U260" i="6" s="1"/>
  <c r="L260" i="6"/>
  <c r="J260" i="6"/>
  <c r="H260" i="6"/>
  <c r="F260" i="6"/>
  <c r="E260" i="6"/>
  <c r="M260" i="6" s="1"/>
  <c r="D260" i="6"/>
  <c r="G260" i="6" s="1"/>
  <c r="S259" i="6"/>
  <c r="R259" i="6"/>
  <c r="Q259" i="6"/>
  <c r="T259" i="6" s="1"/>
  <c r="P259" i="6"/>
  <c r="U259" i="6" s="1"/>
  <c r="L259" i="6"/>
  <c r="J259" i="6"/>
  <c r="H259" i="6"/>
  <c r="F259" i="6"/>
  <c r="E259" i="6"/>
  <c r="M259" i="6" s="1"/>
  <c r="D259" i="6"/>
  <c r="G259" i="6" s="1"/>
  <c r="U258" i="6"/>
  <c r="T258" i="6"/>
  <c r="O258" i="6"/>
  <c r="M258" i="6"/>
  <c r="K258" i="6"/>
  <c r="I258" i="6"/>
  <c r="G258" i="6"/>
  <c r="U257" i="6"/>
  <c r="T257" i="6"/>
  <c r="O257" i="6"/>
  <c r="M257" i="6"/>
  <c r="K257" i="6"/>
  <c r="I257" i="6"/>
  <c r="G257" i="6"/>
  <c r="U256" i="6"/>
  <c r="T256" i="6"/>
  <c r="O256" i="6"/>
  <c r="M256" i="6"/>
  <c r="K256" i="6"/>
  <c r="I256" i="6"/>
  <c r="G256" i="6"/>
  <c r="U255" i="6"/>
  <c r="T255" i="6"/>
  <c r="O255" i="6"/>
  <c r="M255" i="6"/>
  <c r="K255" i="6"/>
  <c r="I255" i="6"/>
  <c r="G255" i="6"/>
  <c r="S254" i="6"/>
  <c r="R254" i="6"/>
  <c r="Q254" i="6"/>
  <c r="T254" i="6" s="1"/>
  <c r="P254" i="6"/>
  <c r="U254" i="6" s="1"/>
  <c r="L254" i="6"/>
  <c r="J254" i="6"/>
  <c r="H254" i="6"/>
  <c r="F254" i="6"/>
  <c r="E254" i="6"/>
  <c r="D254" i="6"/>
  <c r="I254" i="6" s="1"/>
  <c r="U253" i="6"/>
  <c r="T253" i="6"/>
  <c r="O253" i="6"/>
  <c r="M253" i="6"/>
  <c r="K253" i="6"/>
  <c r="I253" i="6"/>
  <c r="G253" i="6"/>
  <c r="U252" i="6"/>
  <c r="T252" i="6"/>
  <c r="O252" i="6"/>
  <c r="M252" i="6"/>
  <c r="K252" i="6"/>
  <c r="I252" i="6"/>
  <c r="G252" i="6"/>
  <c r="U251" i="6"/>
  <c r="T251" i="6"/>
  <c r="O251" i="6"/>
  <c r="M251" i="6"/>
  <c r="K251" i="6"/>
  <c r="I251" i="6"/>
  <c r="G251" i="6"/>
  <c r="U250" i="6"/>
  <c r="T250" i="6"/>
  <c r="O250" i="6"/>
  <c r="M250" i="6"/>
  <c r="K250" i="6"/>
  <c r="I250" i="6"/>
  <c r="G250" i="6"/>
  <c r="U249" i="6"/>
  <c r="T249" i="6"/>
  <c r="O249" i="6"/>
  <c r="M249" i="6"/>
  <c r="K249" i="6"/>
  <c r="I249" i="6"/>
  <c r="G249" i="6"/>
  <c r="U248" i="6"/>
  <c r="T248" i="6"/>
  <c r="O248" i="6"/>
  <c r="M248" i="6"/>
  <c r="K248" i="6"/>
  <c r="I248" i="6"/>
  <c r="G248" i="6"/>
  <c r="T247" i="6"/>
  <c r="S247" i="6"/>
  <c r="R247" i="6"/>
  <c r="Q247" i="6"/>
  <c r="P247" i="6"/>
  <c r="O247" i="6"/>
  <c r="L247" i="6"/>
  <c r="J247" i="6"/>
  <c r="H247" i="6"/>
  <c r="F247" i="6"/>
  <c r="E247" i="6"/>
  <c r="M247" i="6" s="1"/>
  <c r="D247" i="6"/>
  <c r="G247" i="6" s="1"/>
  <c r="U246" i="6"/>
  <c r="T246" i="6"/>
  <c r="O246" i="6"/>
  <c r="M246" i="6"/>
  <c r="K246" i="6"/>
  <c r="I246" i="6"/>
  <c r="G246" i="6"/>
  <c r="U245" i="6"/>
  <c r="T245" i="6"/>
  <c r="O245" i="6"/>
  <c r="M245" i="6"/>
  <c r="K245" i="6"/>
  <c r="I245" i="6"/>
  <c r="G245" i="6"/>
  <c r="U244" i="6"/>
  <c r="T244" i="6"/>
  <c r="O244" i="6"/>
  <c r="M244" i="6"/>
  <c r="K244" i="6"/>
  <c r="I244" i="6"/>
  <c r="G244" i="6"/>
  <c r="U243" i="6"/>
  <c r="T243" i="6"/>
  <c r="O243" i="6"/>
  <c r="M243" i="6"/>
  <c r="K243" i="6"/>
  <c r="I243" i="6"/>
  <c r="G243" i="6"/>
  <c r="U242" i="6"/>
  <c r="T242" i="6"/>
  <c r="O242" i="6"/>
  <c r="M242" i="6"/>
  <c r="K242" i="6"/>
  <c r="I242" i="6"/>
  <c r="G242" i="6"/>
  <c r="U241" i="6"/>
  <c r="T241" i="6"/>
  <c r="O241" i="6"/>
  <c r="M241" i="6"/>
  <c r="K241" i="6"/>
  <c r="I241" i="6"/>
  <c r="G241" i="6"/>
  <c r="S240" i="6"/>
  <c r="R240" i="6"/>
  <c r="Q240" i="6"/>
  <c r="T240" i="6" s="1"/>
  <c r="P240" i="6"/>
  <c r="L240" i="6"/>
  <c r="K240" i="6"/>
  <c r="J240" i="6"/>
  <c r="H240" i="6"/>
  <c r="F240" i="6"/>
  <c r="E240" i="6"/>
  <c r="M240" i="6" s="1"/>
  <c r="D240" i="6"/>
  <c r="I240" i="6" s="1"/>
  <c r="U239" i="6"/>
  <c r="T239" i="6"/>
  <c r="O239" i="6"/>
  <c r="M239" i="6"/>
  <c r="K239" i="6"/>
  <c r="I239" i="6"/>
  <c r="G239" i="6"/>
  <c r="U238" i="6"/>
  <c r="T238" i="6"/>
  <c r="O238" i="6"/>
  <c r="M238" i="6"/>
  <c r="K238" i="6"/>
  <c r="I238" i="6"/>
  <c r="G238" i="6"/>
  <c r="U237" i="6"/>
  <c r="T237" i="6"/>
  <c r="O237" i="6"/>
  <c r="M237" i="6"/>
  <c r="K237" i="6"/>
  <c r="I237" i="6"/>
  <c r="G237" i="6"/>
  <c r="U236" i="6"/>
  <c r="T236" i="6"/>
  <c r="O236" i="6"/>
  <c r="M236" i="6"/>
  <c r="K236" i="6"/>
  <c r="I236" i="6"/>
  <c r="G236" i="6"/>
  <c r="U235" i="6"/>
  <c r="T235" i="6"/>
  <c r="O235" i="6"/>
  <c r="M235" i="6"/>
  <c r="K235" i="6"/>
  <c r="I235" i="6"/>
  <c r="G235" i="6"/>
  <c r="U234" i="6"/>
  <c r="T234" i="6"/>
  <c r="O234" i="6"/>
  <c r="M234" i="6"/>
  <c r="K234" i="6"/>
  <c r="I234" i="6"/>
  <c r="G234" i="6"/>
  <c r="S231" i="6"/>
  <c r="R231" i="6"/>
  <c r="Q231" i="6"/>
  <c r="P231" i="6"/>
  <c r="U231" i="6" s="1"/>
  <c r="L231" i="6"/>
  <c r="J231" i="6"/>
  <c r="H231" i="6"/>
  <c r="F231" i="6"/>
  <c r="E231" i="6"/>
  <c r="D231" i="6"/>
  <c r="O231" i="6" s="1"/>
  <c r="S230" i="6"/>
  <c r="R230" i="6"/>
  <c r="Q230" i="6"/>
  <c r="P230" i="6"/>
  <c r="U230" i="6" s="1"/>
  <c r="L230" i="6"/>
  <c r="J230" i="6"/>
  <c r="H230" i="6"/>
  <c r="F230" i="6"/>
  <c r="E230" i="6"/>
  <c r="M230" i="6" s="1"/>
  <c r="D230" i="6"/>
  <c r="G230" i="6" s="1"/>
  <c r="U229" i="6"/>
  <c r="T229" i="6"/>
  <c r="O229" i="6"/>
  <c r="M229" i="6"/>
  <c r="K229" i="6"/>
  <c r="I229" i="6"/>
  <c r="G229" i="6"/>
  <c r="U228" i="6"/>
  <c r="T228" i="6"/>
  <c r="O228" i="6"/>
  <c r="M228" i="6"/>
  <c r="K228" i="6"/>
  <c r="I228" i="6"/>
  <c r="G228" i="6"/>
  <c r="U227" i="6"/>
  <c r="T227" i="6"/>
  <c r="O227" i="6"/>
  <c r="M227" i="6"/>
  <c r="K227" i="6"/>
  <c r="I227" i="6"/>
  <c r="G227" i="6"/>
  <c r="U226" i="6"/>
  <c r="T226" i="6"/>
  <c r="O226" i="6"/>
  <c r="M226" i="6"/>
  <c r="K226" i="6"/>
  <c r="I226" i="6"/>
  <c r="G226" i="6"/>
  <c r="U225" i="6"/>
  <c r="T225" i="6"/>
  <c r="O225" i="6"/>
  <c r="M225" i="6"/>
  <c r="K225" i="6"/>
  <c r="I225" i="6"/>
  <c r="G225" i="6"/>
  <c r="S224" i="6"/>
  <c r="T224" i="6" s="1"/>
  <c r="R224" i="6"/>
  <c r="Q224" i="6"/>
  <c r="P224" i="6"/>
  <c r="L224" i="6"/>
  <c r="J224" i="6"/>
  <c r="K224" i="6" s="1"/>
  <c r="H224" i="6"/>
  <c r="F224" i="6"/>
  <c r="E224" i="6"/>
  <c r="M224" i="6" s="1"/>
  <c r="D224" i="6"/>
  <c r="I224" i="6" s="1"/>
  <c r="U223" i="6"/>
  <c r="T223" i="6"/>
  <c r="O223" i="6"/>
  <c r="M223" i="6"/>
  <c r="K223" i="6"/>
  <c r="I223" i="6"/>
  <c r="G223" i="6"/>
  <c r="U222" i="6"/>
  <c r="T222" i="6"/>
  <c r="O222" i="6"/>
  <c r="M222" i="6"/>
  <c r="K222" i="6"/>
  <c r="I222" i="6"/>
  <c r="G222" i="6"/>
  <c r="U221" i="6"/>
  <c r="T221" i="6"/>
  <c r="O221" i="6"/>
  <c r="M221" i="6"/>
  <c r="K221" i="6"/>
  <c r="I221" i="6"/>
  <c r="G221" i="6"/>
  <c r="U220" i="6"/>
  <c r="T220" i="6"/>
  <c r="O220" i="6"/>
  <c r="M220" i="6"/>
  <c r="K220" i="6"/>
  <c r="I220" i="6"/>
  <c r="G220" i="6"/>
  <c r="U219" i="6"/>
  <c r="T219" i="6"/>
  <c r="O219" i="6"/>
  <c r="M219" i="6"/>
  <c r="K219" i="6"/>
  <c r="I219" i="6"/>
  <c r="G219" i="6"/>
  <c r="U218" i="6"/>
  <c r="T218" i="6"/>
  <c r="O218" i="6"/>
  <c r="M218" i="6"/>
  <c r="K218" i="6"/>
  <c r="I218" i="6"/>
  <c r="G218" i="6"/>
  <c r="U217" i="6"/>
  <c r="T217" i="6"/>
  <c r="O217" i="6"/>
  <c r="M217" i="6"/>
  <c r="K217" i="6"/>
  <c r="I217" i="6"/>
  <c r="G217" i="6"/>
  <c r="S216" i="6"/>
  <c r="R216" i="6"/>
  <c r="Q216" i="6"/>
  <c r="T216" i="6" s="1"/>
  <c r="P216" i="6"/>
  <c r="U216" i="6" s="1"/>
  <c r="L216" i="6"/>
  <c r="J216" i="6"/>
  <c r="H216" i="6"/>
  <c r="F216" i="6"/>
  <c r="E216" i="6"/>
  <c r="M216" i="6" s="1"/>
  <c r="D216" i="6"/>
  <c r="I216" i="6" s="1"/>
  <c r="U215" i="6"/>
  <c r="T215" i="6"/>
  <c r="O215" i="6"/>
  <c r="M215" i="6"/>
  <c r="K215" i="6"/>
  <c r="I215" i="6"/>
  <c r="G215" i="6"/>
  <c r="U214" i="6"/>
  <c r="T214" i="6"/>
  <c r="O214" i="6"/>
  <c r="M214" i="6"/>
  <c r="K214" i="6"/>
  <c r="I214" i="6"/>
  <c r="G214" i="6"/>
  <c r="U213" i="6"/>
  <c r="T213" i="6"/>
  <c r="O213" i="6"/>
  <c r="M213" i="6"/>
  <c r="K213" i="6"/>
  <c r="I213" i="6"/>
  <c r="G213" i="6"/>
  <c r="U212" i="6"/>
  <c r="T212" i="6"/>
  <c r="O212" i="6"/>
  <c r="M212" i="6"/>
  <c r="K212" i="6"/>
  <c r="I212" i="6"/>
  <c r="G212" i="6"/>
  <c r="U211" i="6"/>
  <c r="T211" i="6"/>
  <c r="O211" i="6"/>
  <c r="M211" i="6"/>
  <c r="K211" i="6"/>
  <c r="I211" i="6"/>
  <c r="G211" i="6"/>
  <c r="U210" i="6"/>
  <c r="T210" i="6"/>
  <c r="O210" i="6"/>
  <c r="M210" i="6"/>
  <c r="K210" i="6"/>
  <c r="I210" i="6"/>
  <c r="G210" i="6"/>
  <c r="U209" i="6"/>
  <c r="T209" i="6"/>
  <c r="O209" i="6"/>
  <c r="M209" i="6"/>
  <c r="K209" i="6"/>
  <c r="I209" i="6"/>
  <c r="G209" i="6"/>
  <c r="U208" i="6"/>
  <c r="T208" i="6"/>
  <c r="O208" i="6"/>
  <c r="M208" i="6"/>
  <c r="K208" i="6"/>
  <c r="I208" i="6"/>
  <c r="G208" i="6"/>
  <c r="S205" i="6"/>
  <c r="R205" i="6"/>
  <c r="Q205" i="6"/>
  <c r="P205" i="6"/>
  <c r="U205" i="6" s="1"/>
  <c r="L205" i="6"/>
  <c r="J205" i="6"/>
  <c r="H205" i="6"/>
  <c r="I205" i="6" s="1"/>
  <c r="F205" i="6"/>
  <c r="G205" i="6" s="1"/>
  <c r="E205" i="6"/>
  <c r="M205" i="6" s="1"/>
  <c r="D205" i="6"/>
  <c r="O205" i="6" s="1"/>
  <c r="S204" i="6"/>
  <c r="R204" i="6"/>
  <c r="Q204" i="6"/>
  <c r="T204" i="6" s="1"/>
  <c r="P204" i="6"/>
  <c r="U204" i="6" s="1"/>
  <c r="L204" i="6"/>
  <c r="J204" i="6"/>
  <c r="H204" i="6"/>
  <c r="F204" i="6"/>
  <c r="E204" i="6"/>
  <c r="M204" i="6" s="1"/>
  <c r="D204" i="6"/>
  <c r="G204" i="6" s="1"/>
  <c r="U203" i="6"/>
  <c r="T203" i="6"/>
  <c r="O203" i="6"/>
  <c r="M203" i="6"/>
  <c r="K203" i="6"/>
  <c r="I203" i="6"/>
  <c r="G203" i="6"/>
  <c r="U202" i="6"/>
  <c r="T202" i="6"/>
  <c r="O202" i="6"/>
  <c r="M202" i="6"/>
  <c r="K202" i="6"/>
  <c r="I202" i="6"/>
  <c r="G202" i="6"/>
  <c r="U201" i="6"/>
  <c r="T201" i="6"/>
  <c r="O201" i="6"/>
  <c r="M201" i="6"/>
  <c r="K201" i="6"/>
  <c r="I201" i="6"/>
  <c r="G201" i="6"/>
  <c r="U200" i="6"/>
  <c r="T200" i="6"/>
  <c r="O200" i="6"/>
  <c r="M200" i="6"/>
  <c r="K200" i="6"/>
  <c r="I200" i="6"/>
  <c r="G200" i="6"/>
  <c r="U199" i="6"/>
  <c r="T199" i="6"/>
  <c r="O199" i="6"/>
  <c r="M199" i="6"/>
  <c r="K199" i="6"/>
  <c r="I199" i="6"/>
  <c r="G199" i="6"/>
  <c r="S198" i="6"/>
  <c r="R198" i="6"/>
  <c r="Q198" i="6"/>
  <c r="T198" i="6" s="1"/>
  <c r="P198" i="6"/>
  <c r="L198" i="6"/>
  <c r="K198" i="6"/>
  <c r="J198" i="6"/>
  <c r="H198" i="6"/>
  <c r="F198" i="6"/>
  <c r="E198" i="6"/>
  <c r="M198" i="6" s="1"/>
  <c r="D198" i="6"/>
  <c r="I198" i="6" s="1"/>
  <c r="U197" i="6"/>
  <c r="T197" i="6"/>
  <c r="O197" i="6"/>
  <c r="M197" i="6"/>
  <c r="K197" i="6"/>
  <c r="I197" i="6"/>
  <c r="G197" i="6"/>
  <c r="U196" i="6"/>
  <c r="T196" i="6"/>
  <c r="O196" i="6"/>
  <c r="M196" i="6"/>
  <c r="K196" i="6"/>
  <c r="I196" i="6"/>
  <c r="G196" i="6"/>
  <c r="U195" i="6"/>
  <c r="T195" i="6"/>
  <c r="O195" i="6"/>
  <c r="M195" i="6"/>
  <c r="K195" i="6"/>
  <c r="I195" i="6"/>
  <c r="G195" i="6"/>
  <c r="U194" i="6"/>
  <c r="T194" i="6"/>
  <c r="O194" i="6"/>
  <c r="M194" i="6"/>
  <c r="K194" i="6"/>
  <c r="I194" i="6"/>
  <c r="G194" i="6"/>
  <c r="U193" i="6"/>
  <c r="T193" i="6"/>
  <c r="O193" i="6"/>
  <c r="M193" i="6"/>
  <c r="K193" i="6"/>
  <c r="I193" i="6"/>
  <c r="G193" i="6"/>
  <c r="U192" i="6"/>
  <c r="T192" i="6"/>
  <c r="O192" i="6"/>
  <c r="M192" i="6"/>
  <c r="K192" i="6"/>
  <c r="I192" i="6"/>
  <c r="G192" i="6"/>
  <c r="S191" i="6"/>
  <c r="R191" i="6"/>
  <c r="Q191" i="6"/>
  <c r="P191" i="6"/>
  <c r="U191" i="6" s="1"/>
  <c r="L191" i="6"/>
  <c r="J191" i="6"/>
  <c r="H191" i="6"/>
  <c r="F191" i="6"/>
  <c r="E191" i="6"/>
  <c r="D191" i="6"/>
  <c r="O191" i="6" s="1"/>
  <c r="U190" i="6"/>
  <c r="T190" i="6"/>
  <c r="O190" i="6"/>
  <c r="M190" i="6"/>
  <c r="K190" i="6"/>
  <c r="I190" i="6"/>
  <c r="G190" i="6"/>
  <c r="U189" i="6"/>
  <c r="T189" i="6"/>
  <c r="O189" i="6"/>
  <c r="M189" i="6"/>
  <c r="K189" i="6"/>
  <c r="I189" i="6"/>
  <c r="G189" i="6"/>
  <c r="U188" i="6"/>
  <c r="T188" i="6"/>
  <c r="O188" i="6"/>
  <c r="M188" i="6"/>
  <c r="K188" i="6"/>
  <c r="I188" i="6"/>
  <c r="G188" i="6"/>
  <c r="U187" i="6"/>
  <c r="T187" i="6"/>
  <c r="O187" i="6"/>
  <c r="M187" i="6"/>
  <c r="K187" i="6"/>
  <c r="I187" i="6"/>
  <c r="G187" i="6"/>
  <c r="U186" i="6"/>
  <c r="T186" i="6"/>
  <c r="O186" i="6"/>
  <c r="M186" i="6"/>
  <c r="K186" i="6"/>
  <c r="I186" i="6"/>
  <c r="G186" i="6"/>
  <c r="S185" i="6"/>
  <c r="R185" i="6"/>
  <c r="Q185" i="6"/>
  <c r="T185" i="6" s="1"/>
  <c r="P185" i="6"/>
  <c r="U185" i="6" s="1"/>
  <c r="L185" i="6"/>
  <c r="J185" i="6"/>
  <c r="H185" i="6"/>
  <c r="F185" i="6"/>
  <c r="E185" i="6"/>
  <c r="M185" i="6" s="1"/>
  <c r="D185" i="6"/>
  <c r="I185" i="6" s="1"/>
  <c r="U184" i="6"/>
  <c r="T184" i="6"/>
  <c r="O184" i="6"/>
  <c r="M184" i="6"/>
  <c r="K184" i="6"/>
  <c r="I184" i="6"/>
  <c r="G184" i="6"/>
  <c r="U183" i="6"/>
  <c r="T183" i="6"/>
  <c r="O183" i="6"/>
  <c r="M183" i="6"/>
  <c r="K183" i="6"/>
  <c r="I183" i="6"/>
  <c r="G183" i="6"/>
  <c r="U182" i="6"/>
  <c r="T182" i="6"/>
  <c r="O182" i="6"/>
  <c r="M182" i="6"/>
  <c r="K182" i="6"/>
  <c r="I182" i="6"/>
  <c r="G182" i="6"/>
  <c r="U181" i="6"/>
  <c r="T181" i="6"/>
  <c r="O181" i="6"/>
  <c r="M181" i="6"/>
  <c r="K181" i="6"/>
  <c r="I181" i="6"/>
  <c r="G181" i="6"/>
  <c r="U180" i="6"/>
  <c r="T180" i="6"/>
  <c r="O180" i="6"/>
  <c r="M180" i="6"/>
  <c r="K180" i="6"/>
  <c r="I180" i="6"/>
  <c r="G180" i="6"/>
  <c r="S179" i="6"/>
  <c r="R179" i="6"/>
  <c r="Q179" i="6"/>
  <c r="P179" i="6"/>
  <c r="U179" i="6" s="1"/>
  <c r="O179" i="6"/>
  <c r="L179" i="6"/>
  <c r="J179" i="6"/>
  <c r="H179" i="6"/>
  <c r="I179" i="6" s="1"/>
  <c r="F179" i="6"/>
  <c r="E179" i="6"/>
  <c r="D179" i="6"/>
  <c r="U178" i="6"/>
  <c r="T178" i="6"/>
  <c r="O178" i="6"/>
  <c r="M178" i="6"/>
  <c r="K178" i="6"/>
  <c r="I178" i="6"/>
  <c r="G178" i="6"/>
  <c r="U177" i="6"/>
  <c r="T177" i="6"/>
  <c r="O177" i="6"/>
  <c r="M177" i="6"/>
  <c r="K177" i="6"/>
  <c r="I177" i="6"/>
  <c r="G177" i="6"/>
  <c r="U176" i="6"/>
  <c r="T176" i="6"/>
  <c r="O176" i="6"/>
  <c r="M176" i="6"/>
  <c r="K176" i="6"/>
  <c r="I176" i="6"/>
  <c r="G176" i="6"/>
  <c r="U175" i="6"/>
  <c r="T175" i="6"/>
  <c r="O175" i="6"/>
  <c r="M175" i="6"/>
  <c r="K175" i="6"/>
  <c r="I175" i="6"/>
  <c r="G175" i="6"/>
  <c r="U174" i="6"/>
  <c r="T174" i="6"/>
  <c r="O174" i="6"/>
  <c r="M174" i="6"/>
  <c r="K174" i="6"/>
  <c r="I174" i="6"/>
  <c r="G174" i="6"/>
  <c r="U173" i="6"/>
  <c r="T173" i="6"/>
  <c r="O173" i="6"/>
  <c r="M173" i="6"/>
  <c r="K173" i="6"/>
  <c r="I173" i="6"/>
  <c r="G173" i="6"/>
  <c r="S170" i="6"/>
  <c r="T170" i="6" s="1"/>
  <c r="R170" i="6"/>
  <c r="Q170" i="6"/>
  <c r="P170" i="6"/>
  <c r="L170" i="6"/>
  <c r="J170" i="6"/>
  <c r="H170" i="6"/>
  <c r="F170" i="6"/>
  <c r="U170" i="6" s="1"/>
  <c r="E170" i="6"/>
  <c r="M170" i="6" s="1"/>
  <c r="D170" i="6"/>
  <c r="I170" i="6" s="1"/>
  <c r="S169" i="6"/>
  <c r="R169" i="6"/>
  <c r="Q169" i="6"/>
  <c r="T169" i="6" s="1"/>
  <c r="P169" i="6"/>
  <c r="U169" i="6" s="1"/>
  <c r="L169" i="6"/>
  <c r="J169" i="6"/>
  <c r="H169" i="6"/>
  <c r="F169" i="6"/>
  <c r="E169" i="6"/>
  <c r="D169" i="6"/>
  <c r="I169" i="6" s="1"/>
  <c r="U168" i="6"/>
  <c r="T168" i="6"/>
  <c r="O168" i="6"/>
  <c r="M168" i="6"/>
  <c r="K168" i="6"/>
  <c r="I168" i="6"/>
  <c r="G168" i="6"/>
  <c r="U167" i="6"/>
  <c r="T167" i="6"/>
  <c r="O167" i="6"/>
  <c r="M167" i="6"/>
  <c r="K167" i="6"/>
  <c r="I167" i="6"/>
  <c r="G167" i="6"/>
  <c r="U166" i="6"/>
  <c r="T166" i="6"/>
  <c r="O166" i="6"/>
  <c r="M166" i="6"/>
  <c r="K166" i="6"/>
  <c r="I166" i="6"/>
  <c r="G166" i="6"/>
  <c r="U165" i="6"/>
  <c r="T165" i="6"/>
  <c r="O165" i="6"/>
  <c r="M165" i="6"/>
  <c r="K165" i="6"/>
  <c r="I165" i="6"/>
  <c r="G165" i="6"/>
  <c r="U164" i="6"/>
  <c r="T164" i="6"/>
  <c r="O164" i="6"/>
  <c r="M164" i="6"/>
  <c r="K164" i="6"/>
  <c r="I164" i="6"/>
  <c r="G164" i="6"/>
  <c r="S163" i="6"/>
  <c r="R163" i="6"/>
  <c r="Q163" i="6"/>
  <c r="P163" i="6"/>
  <c r="U163" i="6" s="1"/>
  <c r="L163" i="6"/>
  <c r="J163" i="6"/>
  <c r="H163" i="6"/>
  <c r="I163" i="6" s="1"/>
  <c r="F163" i="6"/>
  <c r="E163" i="6"/>
  <c r="D163" i="6"/>
  <c r="O163" i="6" s="1"/>
  <c r="U162" i="6"/>
  <c r="T162" i="6"/>
  <c r="O162" i="6"/>
  <c r="M162" i="6"/>
  <c r="K162" i="6"/>
  <c r="I162" i="6"/>
  <c r="G162" i="6"/>
  <c r="U161" i="6"/>
  <c r="T161" i="6"/>
  <c r="O161" i="6"/>
  <c r="M161" i="6"/>
  <c r="K161" i="6"/>
  <c r="I161" i="6"/>
  <c r="G161" i="6"/>
  <c r="U160" i="6"/>
  <c r="T160" i="6"/>
  <c r="O160" i="6"/>
  <c r="M160" i="6"/>
  <c r="K160" i="6"/>
  <c r="I160" i="6"/>
  <c r="G160" i="6"/>
  <c r="U159" i="6"/>
  <c r="T159" i="6"/>
  <c r="O159" i="6"/>
  <c r="M159" i="6"/>
  <c r="K159" i="6"/>
  <c r="I159" i="6"/>
  <c r="G159" i="6"/>
  <c r="U158" i="6"/>
  <c r="T158" i="6"/>
  <c r="O158" i="6"/>
  <c r="M158" i="6"/>
  <c r="K158" i="6"/>
  <c r="I158" i="6"/>
  <c r="G158" i="6"/>
  <c r="U157" i="6"/>
  <c r="S157" i="6"/>
  <c r="R157" i="6"/>
  <c r="Q157" i="6"/>
  <c r="T157" i="6" s="1"/>
  <c r="P157" i="6"/>
  <c r="L157" i="6"/>
  <c r="J157" i="6"/>
  <c r="H157" i="6"/>
  <c r="F157" i="6"/>
  <c r="E157" i="6"/>
  <c r="D157" i="6"/>
  <c r="U156" i="6"/>
  <c r="T156" i="6"/>
  <c r="O156" i="6"/>
  <c r="M156" i="6"/>
  <c r="K156" i="6"/>
  <c r="I156" i="6"/>
  <c r="G156" i="6"/>
  <c r="U155" i="6"/>
  <c r="T155" i="6"/>
  <c r="O155" i="6"/>
  <c r="M155" i="6"/>
  <c r="K155" i="6"/>
  <c r="I155" i="6"/>
  <c r="G155" i="6"/>
  <c r="U154" i="6"/>
  <c r="T154" i="6"/>
  <c r="O154" i="6"/>
  <c r="M154" i="6"/>
  <c r="K154" i="6"/>
  <c r="I154" i="6"/>
  <c r="G154" i="6"/>
  <c r="U153" i="6"/>
  <c r="T153" i="6"/>
  <c r="O153" i="6"/>
  <c r="M153" i="6"/>
  <c r="K153" i="6"/>
  <c r="I153" i="6"/>
  <c r="G153" i="6"/>
  <c r="U152" i="6"/>
  <c r="T152" i="6"/>
  <c r="O152" i="6"/>
  <c r="M152" i="6"/>
  <c r="K152" i="6"/>
  <c r="I152" i="6"/>
  <c r="G152" i="6"/>
  <c r="U151" i="6"/>
  <c r="T151" i="6"/>
  <c r="O151" i="6"/>
  <c r="M151" i="6"/>
  <c r="K151" i="6"/>
  <c r="I151" i="6"/>
  <c r="G151" i="6"/>
  <c r="S150" i="6"/>
  <c r="R150" i="6"/>
  <c r="Q150" i="6"/>
  <c r="T150" i="6" s="1"/>
  <c r="P150" i="6"/>
  <c r="L150" i="6"/>
  <c r="J150" i="6"/>
  <c r="H150" i="6"/>
  <c r="F150" i="6"/>
  <c r="E150" i="6"/>
  <c r="M150" i="6" s="1"/>
  <c r="D150" i="6"/>
  <c r="G150" i="6" s="1"/>
  <c r="U149" i="6"/>
  <c r="T149" i="6"/>
  <c r="O149" i="6"/>
  <c r="M149" i="6"/>
  <c r="K149" i="6"/>
  <c r="I149" i="6"/>
  <c r="G149" i="6"/>
  <c r="U148" i="6"/>
  <c r="T148" i="6"/>
  <c r="O148" i="6"/>
  <c r="M148" i="6"/>
  <c r="K148" i="6"/>
  <c r="I148" i="6"/>
  <c r="G148" i="6"/>
  <c r="U147" i="6"/>
  <c r="T147" i="6"/>
  <c r="O147" i="6"/>
  <c r="M147" i="6"/>
  <c r="K147" i="6"/>
  <c r="I147" i="6"/>
  <c r="G147" i="6"/>
  <c r="U146" i="6"/>
  <c r="T146" i="6"/>
  <c r="O146" i="6"/>
  <c r="M146" i="6"/>
  <c r="K146" i="6"/>
  <c r="I146" i="6"/>
  <c r="G146" i="6"/>
  <c r="U145" i="6"/>
  <c r="T145" i="6"/>
  <c r="O145" i="6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F144" i="6"/>
  <c r="E144" i="6"/>
  <c r="M144" i="6" s="1"/>
  <c r="D144" i="6"/>
  <c r="U143" i="6"/>
  <c r="T143" i="6"/>
  <c r="O143" i="6"/>
  <c r="M143" i="6"/>
  <c r="K143" i="6"/>
  <c r="I143" i="6"/>
  <c r="G143" i="6"/>
  <c r="U142" i="6"/>
  <c r="T142" i="6"/>
  <c r="O142" i="6"/>
  <c r="M142" i="6"/>
  <c r="K142" i="6"/>
  <c r="I142" i="6"/>
  <c r="G142" i="6"/>
  <c r="U141" i="6"/>
  <c r="T141" i="6"/>
  <c r="O141" i="6"/>
  <c r="M141" i="6"/>
  <c r="K141" i="6"/>
  <c r="I141" i="6"/>
  <c r="G141" i="6"/>
  <c r="U140" i="6"/>
  <c r="T140" i="6"/>
  <c r="O140" i="6"/>
  <c r="M140" i="6"/>
  <c r="K140" i="6"/>
  <c r="I140" i="6"/>
  <c r="G140" i="6"/>
  <c r="U139" i="6"/>
  <c r="T139" i="6"/>
  <c r="O139" i="6"/>
  <c r="M139" i="6"/>
  <c r="K139" i="6"/>
  <c r="I139" i="6"/>
  <c r="G139" i="6"/>
  <c r="U138" i="6"/>
  <c r="T138" i="6"/>
  <c r="O138" i="6"/>
  <c r="M138" i="6"/>
  <c r="K138" i="6"/>
  <c r="I138" i="6"/>
  <c r="G138" i="6"/>
  <c r="S137" i="6"/>
  <c r="R137" i="6"/>
  <c r="Q137" i="6"/>
  <c r="T137" i="6" s="1"/>
  <c r="P137" i="6"/>
  <c r="U137" i="6" s="1"/>
  <c r="L137" i="6"/>
  <c r="J137" i="6"/>
  <c r="H137" i="6"/>
  <c r="F137" i="6"/>
  <c r="E137" i="6"/>
  <c r="M137" i="6" s="1"/>
  <c r="D137" i="6"/>
  <c r="O137" i="6" s="1"/>
  <c r="U136" i="6"/>
  <c r="T136" i="6"/>
  <c r="O136" i="6"/>
  <c r="M136" i="6"/>
  <c r="K136" i="6"/>
  <c r="I136" i="6"/>
  <c r="G136" i="6"/>
  <c r="U135" i="6"/>
  <c r="T135" i="6"/>
  <c r="O135" i="6"/>
  <c r="M135" i="6"/>
  <c r="K135" i="6"/>
  <c r="I135" i="6"/>
  <c r="G135" i="6"/>
  <c r="U134" i="6"/>
  <c r="T134" i="6"/>
  <c r="O134" i="6"/>
  <c r="M134" i="6"/>
  <c r="K134" i="6"/>
  <c r="I134" i="6"/>
  <c r="G134" i="6"/>
  <c r="U133" i="6"/>
  <c r="T133" i="6"/>
  <c r="O133" i="6"/>
  <c r="M133" i="6"/>
  <c r="K133" i="6"/>
  <c r="I133" i="6"/>
  <c r="G133" i="6"/>
  <c r="S132" i="6"/>
  <c r="R132" i="6"/>
  <c r="Q132" i="6"/>
  <c r="T132" i="6" s="1"/>
  <c r="P132" i="6"/>
  <c r="U132" i="6" s="1"/>
  <c r="L132" i="6"/>
  <c r="J132" i="6"/>
  <c r="K132" i="6" s="1"/>
  <c r="H132" i="6"/>
  <c r="F132" i="6"/>
  <c r="E132" i="6"/>
  <c r="D132" i="6"/>
  <c r="U131" i="6"/>
  <c r="T131" i="6"/>
  <c r="O131" i="6"/>
  <c r="M131" i="6"/>
  <c r="K131" i="6"/>
  <c r="I131" i="6"/>
  <c r="G131" i="6"/>
  <c r="U130" i="6"/>
  <c r="T130" i="6"/>
  <c r="O130" i="6"/>
  <c r="M130" i="6"/>
  <c r="K130" i="6"/>
  <c r="I130" i="6"/>
  <c r="G130" i="6"/>
  <c r="U129" i="6"/>
  <c r="T129" i="6"/>
  <c r="O129" i="6"/>
  <c r="M129" i="6"/>
  <c r="K129" i="6"/>
  <c r="I129" i="6"/>
  <c r="G129" i="6"/>
  <c r="U128" i="6"/>
  <c r="T128" i="6"/>
  <c r="O128" i="6"/>
  <c r="M128" i="6"/>
  <c r="K128" i="6"/>
  <c r="I128" i="6"/>
  <c r="G128" i="6"/>
  <c r="U127" i="6"/>
  <c r="T127" i="6"/>
  <c r="O127" i="6"/>
  <c r="M127" i="6"/>
  <c r="K127" i="6"/>
  <c r="I127" i="6"/>
  <c r="G127" i="6"/>
  <c r="S126" i="6"/>
  <c r="R126" i="6"/>
  <c r="Q126" i="6"/>
  <c r="P126" i="6"/>
  <c r="O126" i="6"/>
  <c r="L126" i="6"/>
  <c r="J126" i="6"/>
  <c r="H126" i="6"/>
  <c r="F126" i="6"/>
  <c r="U126" i="6" s="1"/>
  <c r="E126" i="6"/>
  <c r="M126" i="6" s="1"/>
  <c r="D126" i="6"/>
  <c r="U125" i="6"/>
  <c r="T125" i="6"/>
  <c r="O125" i="6"/>
  <c r="M125" i="6"/>
  <c r="K125" i="6"/>
  <c r="I125" i="6"/>
  <c r="G125" i="6"/>
  <c r="U124" i="6"/>
  <c r="T124" i="6"/>
  <c r="O124" i="6"/>
  <c r="M124" i="6"/>
  <c r="K124" i="6"/>
  <c r="I124" i="6"/>
  <c r="G124" i="6"/>
  <c r="U123" i="6"/>
  <c r="T123" i="6"/>
  <c r="O123" i="6"/>
  <c r="M123" i="6"/>
  <c r="K123" i="6"/>
  <c r="I123" i="6"/>
  <c r="G123" i="6"/>
  <c r="U122" i="6"/>
  <c r="T122" i="6"/>
  <c r="O122" i="6"/>
  <c r="M122" i="6"/>
  <c r="K122" i="6"/>
  <c r="I122" i="6"/>
  <c r="G122" i="6"/>
  <c r="S121" i="6"/>
  <c r="T121" i="6" s="1"/>
  <c r="R121" i="6"/>
  <c r="Q121" i="6"/>
  <c r="P121" i="6"/>
  <c r="L121" i="6"/>
  <c r="J121" i="6"/>
  <c r="H121" i="6"/>
  <c r="F121" i="6"/>
  <c r="U121" i="6" s="1"/>
  <c r="E121" i="6"/>
  <c r="K121" i="6" s="1"/>
  <c r="D121" i="6"/>
  <c r="I121" i="6" s="1"/>
  <c r="U120" i="6"/>
  <c r="T120" i="6"/>
  <c r="O120" i="6"/>
  <c r="M120" i="6"/>
  <c r="K120" i="6"/>
  <c r="I120" i="6"/>
  <c r="G120" i="6"/>
  <c r="U119" i="6"/>
  <c r="T119" i="6"/>
  <c r="O119" i="6"/>
  <c r="M119" i="6"/>
  <c r="K119" i="6"/>
  <c r="I119" i="6"/>
  <c r="G119" i="6"/>
  <c r="U118" i="6"/>
  <c r="T118" i="6"/>
  <c r="O118" i="6"/>
  <c r="M118" i="6"/>
  <c r="K118" i="6"/>
  <c r="I118" i="6"/>
  <c r="G118" i="6"/>
  <c r="U117" i="6"/>
  <c r="T117" i="6"/>
  <c r="O117" i="6"/>
  <c r="M117" i="6"/>
  <c r="K117" i="6"/>
  <c r="I117" i="6"/>
  <c r="G117" i="6"/>
  <c r="U116" i="6"/>
  <c r="T116" i="6"/>
  <c r="O116" i="6"/>
  <c r="M116" i="6"/>
  <c r="K116" i="6"/>
  <c r="I116" i="6"/>
  <c r="G116" i="6"/>
  <c r="U115" i="6"/>
  <c r="T115" i="6"/>
  <c r="O115" i="6"/>
  <c r="M115" i="6"/>
  <c r="K115" i="6"/>
  <c r="I115" i="6"/>
  <c r="G115" i="6"/>
  <c r="U114" i="6"/>
  <c r="T114" i="6"/>
  <c r="O114" i="6"/>
  <c r="M114" i="6"/>
  <c r="K114" i="6"/>
  <c r="I114" i="6"/>
  <c r="G114" i="6"/>
  <c r="U113" i="6"/>
  <c r="T113" i="6"/>
  <c r="O113" i="6"/>
  <c r="M113" i="6"/>
  <c r="K113" i="6"/>
  <c r="I113" i="6"/>
  <c r="G113" i="6"/>
  <c r="S112" i="6"/>
  <c r="R112" i="6"/>
  <c r="Q112" i="6"/>
  <c r="T112" i="6" s="1"/>
  <c r="P112" i="6"/>
  <c r="L112" i="6"/>
  <c r="K112" i="6"/>
  <c r="J112" i="6"/>
  <c r="H112" i="6"/>
  <c r="F112" i="6"/>
  <c r="E112" i="6"/>
  <c r="D112" i="6"/>
  <c r="I112" i="6" s="1"/>
  <c r="U111" i="6"/>
  <c r="T111" i="6"/>
  <c r="O111" i="6"/>
  <c r="M111" i="6"/>
  <c r="K111" i="6"/>
  <c r="I111" i="6"/>
  <c r="G111" i="6"/>
  <c r="U110" i="6"/>
  <c r="T110" i="6"/>
  <c r="O110" i="6"/>
  <c r="M110" i="6"/>
  <c r="K110" i="6"/>
  <c r="I110" i="6"/>
  <c r="G110" i="6"/>
  <c r="U109" i="6"/>
  <c r="T109" i="6"/>
  <c r="O109" i="6"/>
  <c r="M109" i="6"/>
  <c r="K109" i="6"/>
  <c r="I109" i="6"/>
  <c r="G109" i="6"/>
  <c r="U108" i="6"/>
  <c r="T108" i="6"/>
  <c r="O108" i="6"/>
  <c r="M108" i="6"/>
  <c r="K108" i="6"/>
  <c r="I108" i="6"/>
  <c r="G108" i="6"/>
  <c r="U107" i="6"/>
  <c r="T107" i="6"/>
  <c r="O107" i="6"/>
  <c r="M107" i="6"/>
  <c r="K107" i="6"/>
  <c r="I107" i="6"/>
  <c r="G107" i="6"/>
  <c r="S106" i="6"/>
  <c r="R106" i="6"/>
  <c r="Q106" i="6"/>
  <c r="T106" i="6" s="1"/>
  <c r="P106" i="6"/>
  <c r="U106" i="6" s="1"/>
  <c r="O106" i="6"/>
  <c r="L106" i="6"/>
  <c r="J106" i="6"/>
  <c r="H106" i="6"/>
  <c r="I106" i="6" s="1"/>
  <c r="F106" i="6"/>
  <c r="E106" i="6"/>
  <c r="M106" i="6" s="1"/>
  <c r="D106" i="6"/>
  <c r="G106" i="6" s="1"/>
  <c r="U105" i="6"/>
  <c r="T105" i="6"/>
  <c r="O105" i="6"/>
  <c r="M105" i="6"/>
  <c r="K105" i="6"/>
  <c r="I105" i="6"/>
  <c r="G105" i="6"/>
  <c r="S102" i="6"/>
  <c r="R102" i="6"/>
  <c r="Q102" i="6"/>
  <c r="P102" i="6"/>
  <c r="O102" i="6"/>
  <c r="L102" i="6"/>
  <c r="J102" i="6"/>
  <c r="H102" i="6"/>
  <c r="F102" i="6"/>
  <c r="E102" i="6"/>
  <c r="M102" i="6" s="1"/>
  <c r="D102" i="6"/>
  <c r="G102" i="6" s="1"/>
  <c r="T101" i="6"/>
  <c r="S101" i="6"/>
  <c r="R101" i="6"/>
  <c r="Q101" i="6"/>
  <c r="P101" i="6"/>
  <c r="O101" i="6"/>
  <c r="L101" i="6"/>
  <c r="J101" i="6"/>
  <c r="H101" i="6"/>
  <c r="F101" i="6"/>
  <c r="G101" i="6" s="1"/>
  <c r="E101" i="6"/>
  <c r="M101" i="6" s="1"/>
  <c r="D101" i="6"/>
  <c r="I101" i="6" s="1"/>
  <c r="U100" i="6"/>
  <c r="T100" i="6"/>
  <c r="O100" i="6"/>
  <c r="M100" i="6"/>
  <c r="K100" i="6"/>
  <c r="I100" i="6"/>
  <c r="G100" i="6"/>
  <c r="U99" i="6"/>
  <c r="T99" i="6"/>
  <c r="O99" i="6"/>
  <c r="M99" i="6"/>
  <c r="K99" i="6"/>
  <c r="I99" i="6"/>
  <c r="G99" i="6"/>
  <c r="U98" i="6"/>
  <c r="T98" i="6"/>
  <c r="O98" i="6"/>
  <c r="M98" i="6"/>
  <c r="K98" i="6"/>
  <c r="I98" i="6"/>
  <c r="G98" i="6"/>
  <c r="U97" i="6"/>
  <c r="T97" i="6"/>
  <c r="O97" i="6"/>
  <c r="M97" i="6"/>
  <c r="K97" i="6"/>
  <c r="I97" i="6"/>
  <c r="G97" i="6"/>
  <c r="S96" i="6"/>
  <c r="R96" i="6"/>
  <c r="Q96" i="6"/>
  <c r="T96" i="6" s="1"/>
  <c r="P96" i="6"/>
  <c r="L96" i="6"/>
  <c r="J96" i="6"/>
  <c r="H96" i="6"/>
  <c r="F96" i="6"/>
  <c r="E96" i="6"/>
  <c r="D96" i="6"/>
  <c r="G96" i="6" s="1"/>
  <c r="U95" i="6"/>
  <c r="T95" i="6"/>
  <c r="O95" i="6"/>
  <c r="M95" i="6"/>
  <c r="K95" i="6"/>
  <c r="I95" i="6"/>
  <c r="G95" i="6"/>
  <c r="U94" i="6"/>
  <c r="T94" i="6"/>
  <c r="O94" i="6"/>
  <c r="M94" i="6"/>
  <c r="K94" i="6"/>
  <c r="I94" i="6"/>
  <c r="G94" i="6"/>
  <c r="U93" i="6"/>
  <c r="T93" i="6"/>
  <c r="O93" i="6"/>
  <c r="M93" i="6"/>
  <c r="K93" i="6"/>
  <c r="I93" i="6"/>
  <c r="G93" i="6"/>
  <c r="U92" i="6"/>
  <c r="T92" i="6"/>
  <c r="O92" i="6"/>
  <c r="M92" i="6"/>
  <c r="K92" i="6"/>
  <c r="I92" i="6"/>
  <c r="G92" i="6"/>
  <c r="S91" i="6"/>
  <c r="R91" i="6"/>
  <c r="Q91" i="6"/>
  <c r="T91" i="6" s="1"/>
  <c r="P91" i="6"/>
  <c r="U91" i="6" s="1"/>
  <c r="L91" i="6"/>
  <c r="J91" i="6"/>
  <c r="H91" i="6"/>
  <c r="F91" i="6"/>
  <c r="E91" i="6"/>
  <c r="K91" i="6" s="1"/>
  <c r="D91" i="6"/>
  <c r="U90" i="6"/>
  <c r="T90" i="6"/>
  <c r="O90" i="6"/>
  <c r="M90" i="6"/>
  <c r="K90" i="6"/>
  <c r="I90" i="6"/>
  <c r="G90" i="6"/>
  <c r="U89" i="6"/>
  <c r="T89" i="6"/>
  <c r="O89" i="6"/>
  <c r="M89" i="6"/>
  <c r="K89" i="6"/>
  <c r="I89" i="6"/>
  <c r="G89" i="6"/>
  <c r="U88" i="6"/>
  <c r="T88" i="6"/>
  <c r="O88" i="6"/>
  <c r="M88" i="6"/>
  <c r="K88" i="6"/>
  <c r="I88" i="6"/>
  <c r="G88" i="6"/>
  <c r="S85" i="6"/>
  <c r="R85" i="6"/>
  <c r="Q85" i="6"/>
  <c r="T85" i="6" s="1"/>
  <c r="P85" i="6"/>
  <c r="O85" i="6"/>
  <c r="L85" i="6"/>
  <c r="J85" i="6"/>
  <c r="K85" i="6" s="1"/>
  <c r="I85" i="6"/>
  <c r="H85" i="6"/>
  <c r="F85" i="6"/>
  <c r="G85" i="6" s="1"/>
  <c r="E85" i="6"/>
  <c r="M85" i="6" s="1"/>
  <c r="D85" i="6"/>
  <c r="S84" i="6"/>
  <c r="R84" i="6"/>
  <c r="Q84" i="6"/>
  <c r="P84" i="6"/>
  <c r="U84" i="6" s="1"/>
  <c r="L84" i="6"/>
  <c r="J84" i="6"/>
  <c r="H84" i="6"/>
  <c r="F84" i="6"/>
  <c r="E84" i="6"/>
  <c r="D84" i="6"/>
  <c r="I84" i="6" s="1"/>
  <c r="U83" i="6"/>
  <c r="T83" i="6"/>
  <c r="O83" i="6"/>
  <c r="M83" i="6"/>
  <c r="K83" i="6"/>
  <c r="I83" i="6"/>
  <c r="G83" i="6"/>
  <c r="U82" i="6"/>
  <c r="T82" i="6"/>
  <c r="O82" i="6"/>
  <c r="M82" i="6"/>
  <c r="K82" i="6"/>
  <c r="I82" i="6"/>
  <c r="G82" i="6"/>
  <c r="U81" i="6"/>
  <c r="T81" i="6"/>
  <c r="O81" i="6"/>
  <c r="M81" i="6"/>
  <c r="K81" i="6"/>
  <c r="I81" i="6"/>
  <c r="G81" i="6"/>
  <c r="U80" i="6"/>
  <c r="T80" i="6"/>
  <c r="O80" i="6"/>
  <c r="M80" i="6"/>
  <c r="K80" i="6"/>
  <c r="I80" i="6"/>
  <c r="G80" i="6"/>
  <c r="U79" i="6"/>
  <c r="T79" i="6"/>
  <c r="O79" i="6"/>
  <c r="M79" i="6"/>
  <c r="K79" i="6"/>
  <c r="I79" i="6"/>
  <c r="G79" i="6"/>
  <c r="S78" i="6"/>
  <c r="R78" i="6"/>
  <c r="Q78" i="6"/>
  <c r="T78" i="6" s="1"/>
  <c r="P78" i="6"/>
  <c r="U78" i="6" s="1"/>
  <c r="O78" i="6"/>
  <c r="L78" i="6"/>
  <c r="J78" i="6"/>
  <c r="H78" i="6"/>
  <c r="F78" i="6"/>
  <c r="E78" i="6"/>
  <c r="D78" i="6"/>
  <c r="U77" i="6"/>
  <c r="T77" i="6"/>
  <c r="O77" i="6"/>
  <c r="M77" i="6"/>
  <c r="K77" i="6"/>
  <c r="I77" i="6"/>
  <c r="G77" i="6"/>
  <c r="U76" i="6"/>
  <c r="T76" i="6"/>
  <c r="O76" i="6"/>
  <c r="M76" i="6"/>
  <c r="K76" i="6"/>
  <c r="I76" i="6"/>
  <c r="G76" i="6"/>
  <c r="U75" i="6"/>
  <c r="T75" i="6"/>
  <c r="O75" i="6"/>
  <c r="M75" i="6"/>
  <c r="K75" i="6"/>
  <c r="I75" i="6"/>
  <c r="G75" i="6"/>
  <c r="U74" i="6"/>
  <c r="T74" i="6"/>
  <c r="O74" i="6"/>
  <c r="M74" i="6"/>
  <c r="K74" i="6"/>
  <c r="I74" i="6"/>
  <c r="G74" i="6"/>
  <c r="U73" i="6"/>
  <c r="T73" i="6"/>
  <c r="O73" i="6"/>
  <c r="M73" i="6"/>
  <c r="K73" i="6"/>
  <c r="I73" i="6"/>
  <c r="G73" i="6"/>
  <c r="U72" i="6"/>
  <c r="T72" i="6"/>
  <c r="O72" i="6"/>
  <c r="M72" i="6"/>
  <c r="K72" i="6"/>
  <c r="I72" i="6"/>
  <c r="G72" i="6"/>
  <c r="U71" i="6"/>
  <c r="T71" i="6"/>
  <c r="O71" i="6"/>
  <c r="M71" i="6"/>
  <c r="K71" i="6"/>
  <c r="I71" i="6"/>
  <c r="G71" i="6"/>
  <c r="S70" i="6"/>
  <c r="R70" i="6"/>
  <c r="Q70" i="6"/>
  <c r="P70" i="6"/>
  <c r="U70" i="6" s="1"/>
  <c r="L70" i="6"/>
  <c r="J70" i="6"/>
  <c r="H70" i="6"/>
  <c r="G70" i="6"/>
  <c r="F70" i="6"/>
  <c r="E70" i="6"/>
  <c r="M70" i="6" s="1"/>
  <c r="D70" i="6"/>
  <c r="O70" i="6" s="1"/>
  <c r="U69" i="6"/>
  <c r="T69" i="6"/>
  <c r="O69" i="6"/>
  <c r="M69" i="6"/>
  <c r="K69" i="6"/>
  <c r="I69" i="6"/>
  <c r="G69" i="6"/>
  <c r="U68" i="6"/>
  <c r="T68" i="6"/>
  <c r="O68" i="6"/>
  <c r="M68" i="6"/>
  <c r="K68" i="6"/>
  <c r="I68" i="6"/>
  <c r="G68" i="6"/>
  <c r="U67" i="6"/>
  <c r="T67" i="6"/>
  <c r="O67" i="6"/>
  <c r="M67" i="6"/>
  <c r="K67" i="6"/>
  <c r="I67" i="6"/>
  <c r="G67" i="6"/>
  <c r="U66" i="6"/>
  <c r="T66" i="6"/>
  <c r="O66" i="6"/>
  <c r="M66" i="6"/>
  <c r="K66" i="6"/>
  <c r="I66" i="6"/>
  <c r="G66" i="6"/>
  <c r="U65" i="6"/>
  <c r="T65" i="6"/>
  <c r="O65" i="6"/>
  <c r="M65" i="6"/>
  <c r="K65" i="6"/>
  <c r="I65" i="6"/>
  <c r="G65" i="6"/>
  <c r="U64" i="6"/>
  <c r="T64" i="6"/>
  <c r="O64" i="6"/>
  <c r="M64" i="6"/>
  <c r="K64" i="6"/>
  <c r="I64" i="6"/>
  <c r="G64" i="6"/>
  <c r="S63" i="6"/>
  <c r="R63" i="6"/>
  <c r="Q63" i="6"/>
  <c r="T63" i="6" s="1"/>
  <c r="P63" i="6"/>
  <c r="U63" i="6" s="1"/>
  <c r="L63" i="6"/>
  <c r="J63" i="6"/>
  <c r="H63" i="6"/>
  <c r="F63" i="6"/>
  <c r="E63" i="6"/>
  <c r="K63" i="6" s="1"/>
  <c r="D63" i="6"/>
  <c r="I63" i="6" s="1"/>
  <c r="U62" i="6"/>
  <c r="T62" i="6"/>
  <c r="O62" i="6"/>
  <c r="M62" i="6"/>
  <c r="K62" i="6"/>
  <c r="I62" i="6"/>
  <c r="G62" i="6"/>
  <c r="U61" i="6"/>
  <c r="T61" i="6"/>
  <c r="O61" i="6"/>
  <c r="M61" i="6"/>
  <c r="K61" i="6"/>
  <c r="I61" i="6"/>
  <c r="G61" i="6"/>
  <c r="U60" i="6"/>
  <c r="T60" i="6"/>
  <c r="O60" i="6"/>
  <c r="M60" i="6"/>
  <c r="K60" i="6"/>
  <c r="I60" i="6"/>
  <c r="G60" i="6"/>
  <c r="U59" i="6"/>
  <c r="T59" i="6"/>
  <c r="O59" i="6"/>
  <c r="M59" i="6"/>
  <c r="K59" i="6"/>
  <c r="I59" i="6"/>
  <c r="G59" i="6"/>
  <c r="S58" i="6"/>
  <c r="R58" i="6"/>
  <c r="Q58" i="6"/>
  <c r="P58" i="6"/>
  <c r="O58" i="6"/>
  <c r="L58" i="6"/>
  <c r="J58" i="6"/>
  <c r="H58" i="6"/>
  <c r="F58" i="6"/>
  <c r="E58" i="6"/>
  <c r="M58" i="6" s="1"/>
  <c r="D58" i="6"/>
  <c r="G58" i="6" s="1"/>
  <c r="U57" i="6"/>
  <c r="T57" i="6"/>
  <c r="O57" i="6"/>
  <c r="M57" i="6"/>
  <c r="K57" i="6"/>
  <c r="I57" i="6"/>
  <c r="G57" i="6"/>
  <c r="S54" i="6"/>
  <c r="R54" i="6"/>
  <c r="Q54" i="6"/>
  <c r="P54" i="6"/>
  <c r="O54" i="6"/>
  <c r="L54" i="6"/>
  <c r="J54" i="6"/>
  <c r="H54" i="6"/>
  <c r="I54" i="6" s="1"/>
  <c r="F54" i="6"/>
  <c r="G54" i="6" s="1"/>
  <c r="E54" i="6"/>
  <c r="D54" i="6"/>
  <c r="S53" i="6"/>
  <c r="R53" i="6"/>
  <c r="Q53" i="6"/>
  <c r="T53" i="6" s="1"/>
  <c r="P53" i="6"/>
  <c r="O53" i="6"/>
  <c r="L53" i="6"/>
  <c r="J53" i="6"/>
  <c r="H53" i="6"/>
  <c r="I53" i="6" s="1"/>
  <c r="F53" i="6"/>
  <c r="G53" i="6" s="1"/>
  <c r="E53" i="6"/>
  <c r="M53" i="6" s="1"/>
  <c r="D53" i="6"/>
  <c r="U52" i="6"/>
  <c r="T52" i="6"/>
  <c r="O52" i="6"/>
  <c r="M52" i="6"/>
  <c r="K52" i="6"/>
  <c r="I52" i="6"/>
  <c r="G52" i="6"/>
  <c r="U51" i="6"/>
  <c r="T51" i="6"/>
  <c r="O51" i="6"/>
  <c r="M51" i="6"/>
  <c r="K51" i="6"/>
  <c r="I51" i="6"/>
  <c r="G51" i="6"/>
  <c r="U50" i="6"/>
  <c r="T50" i="6"/>
  <c r="O50" i="6"/>
  <c r="M50" i="6"/>
  <c r="K50" i="6"/>
  <c r="I50" i="6"/>
  <c r="G50" i="6"/>
  <c r="U49" i="6"/>
  <c r="T49" i="6"/>
  <c r="O49" i="6"/>
  <c r="M49" i="6"/>
  <c r="K49" i="6"/>
  <c r="I49" i="6"/>
  <c r="G49" i="6"/>
  <c r="U48" i="6"/>
  <c r="T48" i="6"/>
  <c r="O48" i="6"/>
  <c r="M48" i="6"/>
  <c r="K48" i="6"/>
  <c r="I48" i="6"/>
  <c r="G48" i="6"/>
  <c r="S47" i="6"/>
  <c r="R47" i="6"/>
  <c r="Q47" i="6"/>
  <c r="T47" i="6" s="1"/>
  <c r="P47" i="6"/>
  <c r="L47" i="6"/>
  <c r="J47" i="6"/>
  <c r="H47" i="6"/>
  <c r="F47" i="6"/>
  <c r="E47" i="6"/>
  <c r="M47" i="6" s="1"/>
  <c r="D47" i="6"/>
  <c r="O47" i="6" s="1"/>
  <c r="U46" i="6"/>
  <c r="T46" i="6"/>
  <c r="O46" i="6"/>
  <c r="M46" i="6"/>
  <c r="K46" i="6"/>
  <c r="I46" i="6"/>
  <c r="G46" i="6"/>
  <c r="U45" i="6"/>
  <c r="T45" i="6"/>
  <c r="O45" i="6"/>
  <c r="M45" i="6"/>
  <c r="K45" i="6"/>
  <c r="I45" i="6"/>
  <c r="G45" i="6"/>
  <c r="U44" i="6"/>
  <c r="T44" i="6"/>
  <c r="O44" i="6"/>
  <c r="M44" i="6"/>
  <c r="K44" i="6"/>
  <c r="I44" i="6"/>
  <c r="G44" i="6"/>
  <c r="U43" i="6"/>
  <c r="T43" i="6"/>
  <c r="O43" i="6"/>
  <c r="M43" i="6"/>
  <c r="K43" i="6"/>
  <c r="I43" i="6"/>
  <c r="G43" i="6"/>
  <c r="U42" i="6"/>
  <c r="T42" i="6"/>
  <c r="O42" i="6"/>
  <c r="M42" i="6"/>
  <c r="K42" i="6"/>
  <c r="I42" i="6"/>
  <c r="G42" i="6"/>
  <c r="U41" i="6"/>
  <c r="T41" i="6"/>
  <c r="O41" i="6"/>
  <c r="M41" i="6"/>
  <c r="K41" i="6"/>
  <c r="I41" i="6"/>
  <c r="G41" i="6"/>
  <c r="S40" i="6"/>
  <c r="R40" i="6"/>
  <c r="Q40" i="6"/>
  <c r="T40" i="6" s="1"/>
  <c r="P40" i="6"/>
  <c r="O40" i="6"/>
  <c r="L40" i="6"/>
  <c r="J40" i="6"/>
  <c r="H40" i="6"/>
  <c r="F40" i="6"/>
  <c r="E40" i="6"/>
  <c r="D40" i="6"/>
  <c r="G40" i="6" s="1"/>
  <c r="U39" i="6"/>
  <c r="T39" i="6"/>
  <c r="O39" i="6"/>
  <c r="M39" i="6"/>
  <c r="K39" i="6"/>
  <c r="I39" i="6"/>
  <c r="G39" i="6"/>
  <c r="U38" i="6"/>
  <c r="T38" i="6"/>
  <c r="O38" i="6"/>
  <c r="M38" i="6"/>
  <c r="K38" i="6"/>
  <c r="I38" i="6"/>
  <c r="G38" i="6"/>
  <c r="U37" i="6"/>
  <c r="T37" i="6"/>
  <c r="O37" i="6"/>
  <c r="M37" i="6"/>
  <c r="K37" i="6"/>
  <c r="I37" i="6"/>
  <c r="G37" i="6"/>
  <c r="U36" i="6"/>
  <c r="T36" i="6"/>
  <c r="O36" i="6"/>
  <c r="M36" i="6"/>
  <c r="K36" i="6"/>
  <c r="I36" i="6"/>
  <c r="G36" i="6"/>
  <c r="S35" i="6"/>
  <c r="R35" i="6"/>
  <c r="Q35" i="6"/>
  <c r="T35" i="6" s="1"/>
  <c r="P35" i="6"/>
  <c r="U35" i="6" s="1"/>
  <c r="L35" i="6"/>
  <c r="J35" i="6"/>
  <c r="H35" i="6"/>
  <c r="F35" i="6"/>
  <c r="E35" i="6"/>
  <c r="D35" i="6"/>
  <c r="O35" i="6" s="1"/>
  <c r="U34" i="6"/>
  <c r="T34" i="6"/>
  <c r="O34" i="6"/>
  <c r="M34" i="6"/>
  <c r="K34" i="6"/>
  <c r="I34" i="6"/>
  <c r="G34" i="6"/>
  <c r="U33" i="6"/>
  <c r="T33" i="6"/>
  <c r="O33" i="6"/>
  <c r="M33" i="6"/>
  <c r="K33" i="6"/>
  <c r="I33" i="6"/>
  <c r="G33" i="6"/>
  <c r="U32" i="6"/>
  <c r="T32" i="6"/>
  <c r="O32" i="6"/>
  <c r="M32" i="6"/>
  <c r="K32" i="6"/>
  <c r="I32" i="6"/>
  <c r="G32" i="6"/>
  <c r="U31" i="6"/>
  <c r="T31" i="6"/>
  <c r="O31" i="6"/>
  <c r="M31" i="6"/>
  <c r="K31" i="6"/>
  <c r="I31" i="6"/>
  <c r="G31" i="6"/>
  <c r="U30" i="6"/>
  <c r="T30" i="6"/>
  <c r="O30" i="6"/>
  <c r="M30" i="6"/>
  <c r="K30" i="6"/>
  <c r="I30" i="6"/>
  <c r="G30" i="6"/>
  <c r="U29" i="6"/>
  <c r="T29" i="6"/>
  <c r="O29" i="6"/>
  <c r="M29" i="6"/>
  <c r="K29" i="6"/>
  <c r="I29" i="6"/>
  <c r="G29" i="6"/>
  <c r="U28" i="6"/>
  <c r="T28" i="6"/>
  <c r="O28" i="6"/>
  <c r="M28" i="6"/>
  <c r="K28" i="6"/>
  <c r="I28" i="6"/>
  <c r="G28" i="6"/>
  <c r="S27" i="6"/>
  <c r="R27" i="6"/>
  <c r="Q27" i="6"/>
  <c r="P27" i="6"/>
  <c r="U27" i="6" s="1"/>
  <c r="L27" i="6"/>
  <c r="J27" i="6"/>
  <c r="H27" i="6"/>
  <c r="I27" i="6" s="1"/>
  <c r="F27" i="6"/>
  <c r="E27" i="6"/>
  <c r="D27" i="6"/>
  <c r="O27" i="6" s="1"/>
  <c r="U26" i="6"/>
  <c r="T26" i="6"/>
  <c r="O26" i="6"/>
  <c r="M26" i="6"/>
  <c r="K26" i="6"/>
  <c r="I26" i="6"/>
  <c r="G26" i="6"/>
  <c r="U25" i="6"/>
  <c r="T25" i="6"/>
  <c r="O25" i="6"/>
  <c r="M25" i="6"/>
  <c r="K25" i="6"/>
  <c r="I25" i="6"/>
  <c r="G25" i="6"/>
  <c r="U24" i="6"/>
  <c r="T24" i="6"/>
  <c r="O24" i="6"/>
  <c r="M24" i="6"/>
  <c r="K24" i="6"/>
  <c r="I24" i="6"/>
  <c r="G24" i="6"/>
  <c r="U23" i="6"/>
  <c r="T23" i="6"/>
  <c r="O23" i="6"/>
  <c r="M23" i="6"/>
  <c r="K23" i="6"/>
  <c r="I23" i="6"/>
  <c r="G23" i="6"/>
  <c r="U22" i="6"/>
  <c r="T22" i="6"/>
  <c r="O22" i="6"/>
  <c r="M22" i="6"/>
  <c r="K22" i="6"/>
  <c r="I22" i="6"/>
  <c r="G22" i="6"/>
  <c r="U21" i="6"/>
  <c r="T21" i="6"/>
  <c r="O21" i="6"/>
  <c r="M21" i="6"/>
  <c r="K21" i="6"/>
  <c r="I21" i="6"/>
  <c r="G21" i="6"/>
  <c r="U20" i="6"/>
  <c r="T20" i="6"/>
  <c r="O20" i="6"/>
  <c r="M20" i="6"/>
  <c r="K20" i="6"/>
  <c r="I20" i="6"/>
  <c r="G20" i="6"/>
  <c r="S19" i="6"/>
  <c r="T19" i="6" s="1"/>
  <c r="R19" i="6"/>
  <c r="Q19" i="6"/>
  <c r="P19" i="6"/>
  <c r="L19" i="6"/>
  <c r="K19" i="6"/>
  <c r="J19" i="6"/>
  <c r="H19" i="6"/>
  <c r="I19" i="6" s="1"/>
  <c r="F19" i="6"/>
  <c r="E19" i="6"/>
  <c r="D19" i="6"/>
  <c r="O19" i="6" s="1"/>
  <c r="U18" i="6"/>
  <c r="T18" i="6"/>
  <c r="O18" i="6"/>
  <c r="M18" i="6"/>
  <c r="K18" i="6"/>
  <c r="I18" i="6"/>
  <c r="G18" i="6"/>
  <c r="U17" i="6"/>
  <c r="T17" i="6"/>
  <c r="O17" i="6"/>
  <c r="M17" i="6"/>
  <c r="K17" i="6"/>
  <c r="I17" i="6"/>
  <c r="G17" i="6"/>
  <c r="U16" i="6"/>
  <c r="T16" i="6"/>
  <c r="O16" i="6"/>
  <c r="M16" i="6"/>
  <c r="K16" i="6"/>
  <c r="I16" i="6"/>
  <c r="G16" i="6"/>
  <c r="U15" i="6"/>
  <c r="T15" i="6"/>
  <c r="O15" i="6"/>
  <c r="M15" i="6"/>
  <c r="K15" i="6"/>
  <c r="I15" i="6"/>
  <c r="G15" i="6"/>
  <c r="U14" i="6"/>
  <c r="T14" i="6"/>
  <c r="O14" i="6"/>
  <c r="M14" i="6"/>
  <c r="K14" i="6"/>
  <c r="I14" i="6"/>
  <c r="G14" i="6"/>
  <c r="U13" i="6"/>
  <c r="T13" i="6"/>
  <c r="O13" i="6"/>
  <c r="M13" i="6"/>
  <c r="K13" i="6"/>
  <c r="I13" i="6"/>
  <c r="G13" i="6"/>
  <c r="U12" i="6"/>
  <c r="T12" i="6"/>
  <c r="O12" i="6"/>
  <c r="M12" i="6"/>
  <c r="K12" i="6"/>
  <c r="I12" i="6"/>
  <c r="G12" i="6"/>
  <c r="U11" i="6"/>
  <c r="T11" i="6"/>
  <c r="O11" i="6"/>
  <c r="M11" i="6"/>
  <c r="K11" i="6"/>
  <c r="I11" i="6"/>
  <c r="G11" i="6"/>
  <c r="S10" i="6"/>
  <c r="R10" i="6"/>
  <c r="Q10" i="6"/>
  <c r="P10" i="6"/>
  <c r="L10" i="6"/>
  <c r="J10" i="6"/>
  <c r="H10" i="6"/>
  <c r="F10" i="6"/>
  <c r="U10" i="6" s="1"/>
  <c r="E10" i="6"/>
  <c r="M10" i="6" s="1"/>
  <c r="D10" i="6"/>
  <c r="I10" i="6" s="1"/>
  <c r="U9" i="6"/>
  <c r="T9" i="6"/>
  <c r="O9" i="6"/>
  <c r="M9" i="6"/>
  <c r="K9" i="6"/>
  <c r="I9" i="6"/>
  <c r="G9" i="6"/>
  <c r="U8" i="6"/>
  <c r="T8" i="6"/>
  <c r="O8" i="6"/>
  <c r="M8" i="6"/>
  <c r="K8" i="6"/>
  <c r="I8" i="6"/>
  <c r="G8" i="6"/>
  <c r="S339" i="5"/>
  <c r="T339" i="5" s="1"/>
  <c r="R339" i="5"/>
  <c r="Q339" i="5"/>
  <c r="P339" i="5"/>
  <c r="L339" i="5"/>
  <c r="J339" i="5"/>
  <c r="H339" i="5"/>
  <c r="F339" i="5"/>
  <c r="E339" i="5"/>
  <c r="M339" i="5" s="1"/>
  <c r="D339" i="5"/>
  <c r="S338" i="5"/>
  <c r="R338" i="5"/>
  <c r="Q338" i="5"/>
  <c r="T338" i="5" s="1"/>
  <c r="P338" i="5"/>
  <c r="U338" i="5" s="1"/>
  <c r="L338" i="5"/>
  <c r="J338" i="5"/>
  <c r="H338" i="5"/>
  <c r="F338" i="5"/>
  <c r="E338" i="5"/>
  <c r="K338" i="5" s="1"/>
  <c r="D338" i="5"/>
  <c r="I338" i="5" s="1"/>
  <c r="U337" i="5"/>
  <c r="S337" i="5"/>
  <c r="T337" i="5" s="1"/>
  <c r="R337" i="5"/>
  <c r="Q337" i="5"/>
  <c r="P337" i="5"/>
  <c r="L337" i="5"/>
  <c r="J337" i="5"/>
  <c r="H337" i="5"/>
  <c r="F337" i="5"/>
  <c r="E337" i="5"/>
  <c r="M337" i="5" s="1"/>
  <c r="D337" i="5"/>
  <c r="U336" i="5"/>
  <c r="T336" i="5"/>
  <c r="O336" i="5"/>
  <c r="M336" i="5"/>
  <c r="K336" i="5"/>
  <c r="I336" i="5"/>
  <c r="G336" i="5"/>
  <c r="U335" i="5"/>
  <c r="T335" i="5"/>
  <c r="O335" i="5"/>
  <c r="M335" i="5"/>
  <c r="K335" i="5"/>
  <c r="I335" i="5"/>
  <c r="G335" i="5"/>
  <c r="U334" i="5"/>
  <c r="T334" i="5"/>
  <c r="O334" i="5"/>
  <c r="M334" i="5"/>
  <c r="K334" i="5"/>
  <c r="I334" i="5"/>
  <c r="G334" i="5"/>
  <c r="U333" i="5"/>
  <c r="T333" i="5"/>
  <c r="O333" i="5"/>
  <c r="M333" i="5"/>
  <c r="K333" i="5"/>
  <c r="I333" i="5"/>
  <c r="G333" i="5"/>
  <c r="S332" i="5"/>
  <c r="R332" i="5"/>
  <c r="Q332" i="5"/>
  <c r="T332" i="5" s="1"/>
  <c r="P332" i="5"/>
  <c r="L332" i="5"/>
  <c r="J332" i="5"/>
  <c r="H332" i="5"/>
  <c r="I332" i="5" s="1"/>
  <c r="F332" i="5"/>
  <c r="G332" i="5" s="1"/>
  <c r="E332" i="5"/>
  <c r="M332" i="5" s="1"/>
  <c r="D332" i="5"/>
  <c r="O332" i="5" s="1"/>
  <c r="U331" i="5"/>
  <c r="T331" i="5"/>
  <c r="O331" i="5"/>
  <c r="M331" i="5"/>
  <c r="K331" i="5"/>
  <c r="I331" i="5"/>
  <c r="G331" i="5"/>
  <c r="U330" i="5"/>
  <c r="T330" i="5"/>
  <c r="O330" i="5"/>
  <c r="M330" i="5"/>
  <c r="K330" i="5"/>
  <c r="I330" i="5"/>
  <c r="G330" i="5"/>
  <c r="U329" i="5"/>
  <c r="T329" i="5"/>
  <c r="O329" i="5"/>
  <c r="M329" i="5"/>
  <c r="K329" i="5"/>
  <c r="I329" i="5"/>
  <c r="G329" i="5"/>
  <c r="U328" i="5"/>
  <c r="T328" i="5"/>
  <c r="O328" i="5"/>
  <c r="M328" i="5"/>
  <c r="K328" i="5"/>
  <c r="I328" i="5"/>
  <c r="G328" i="5"/>
  <c r="U327" i="5"/>
  <c r="T327" i="5"/>
  <c r="O327" i="5"/>
  <c r="M327" i="5"/>
  <c r="K327" i="5"/>
  <c r="I327" i="5"/>
  <c r="G327" i="5"/>
  <c r="U326" i="5"/>
  <c r="T326" i="5"/>
  <c r="O326" i="5"/>
  <c r="M326" i="5"/>
  <c r="K326" i="5"/>
  <c r="I326" i="5"/>
  <c r="G326" i="5"/>
  <c r="U325" i="5"/>
  <c r="T325" i="5"/>
  <c r="O325" i="5"/>
  <c r="M325" i="5"/>
  <c r="K325" i="5"/>
  <c r="I325" i="5"/>
  <c r="G325" i="5"/>
  <c r="U324" i="5"/>
  <c r="T324" i="5"/>
  <c r="O324" i="5"/>
  <c r="M324" i="5"/>
  <c r="K324" i="5"/>
  <c r="I324" i="5"/>
  <c r="G324" i="5"/>
  <c r="S323" i="5"/>
  <c r="R323" i="5"/>
  <c r="Q323" i="5"/>
  <c r="T323" i="5" s="1"/>
  <c r="P323" i="5"/>
  <c r="U323" i="5" s="1"/>
  <c r="L323" i="5"/>
  <c r="K323" i="5"/>
  <c r="J323" i="5"/>
  <c r="H323" i="5"/>
  <c r="F323" i="5"/>
  <c r="E323" i="5"/>
  <c r="D323" i="5"/>
  <c r="G323" i="5" s="1"/>
  <c r="U322" i="5"/>
  <c r="T322" i="5"/>
  <c r="O322" i="5"/>
  <c r="M322" i="5"/>
  <c r="K322" i="5"/>
  <c r="I322" i="5"/>
  <c r="G322" i="5"/>
  <c r="U321" i="5"/>
  <c r="T321" i="5"/>
  <c r="O321" i="5"/>
  <c r="M321" i="5"/>
  <c r="K321" i="5"/>
  <c r="I321" i="5"/>
  <c r="G321" i="5"/>
  <c r="U320" i="5"/>
  <c r="T320" i="5"/>
  <c r="O320" i="5"/>
  <c r="M320" i="5"/>
  <c r="K320" i="5"/>
  <c r="I320" i="5"/>
  <c r="G320" i="5"/>
  <c r="U319" i="5"/>
  <c r="T319" i="5"/>
  <c r="O319" i="5"/>
  <c r="M319" i="5"/>
  <c r="K319" i="5"/>
  <c r="I319" i="5"/>
  <c r="G319" i="5"/>
  <c r="U318" i="5"/>
  <c r="T318" i="5"/>
  <c r="O318" i="5"/>
  <c r="M318" i="5"/>
  <c r="K318" i="5"/>
  <c r="I318" i="5"/>
  <c r="G318" i="5"/>
  <c r="S317" i="5"/>
  <c r="R317" i="5"/>
  <c r="Q317" i="5"/>
  <c r="T317" i="5" s="1"/>
  <c r="P317" i="5"/>
  <c r="U317" i="5" s="1"/>
  <c r="L317" i="5"/>
  <c r="J317" i="5"/>
  <c r="H317" i="5"/>
  <c r="G317" i="5"/>
  <c r="F317" i="5"/>
  <c r="E317" i="5"/>
  <c r="D317" i="5"/>
  <c r="O317" i="5" s="1"/>
  <c r="U316" i="5"/>
  <c r="T316" i="5"/>
  <c r="O316" i="5"/>
  <c r="M316" i="5"/>
  <c r="K316" i="5"/>
  <c r="I316" i="5"/>
  <c r="G316" i="5"/>
  <c r="U315" i="5"/>
  <c r="T315" i="5"/>
  <c r="O315" i="5"/>
  <c r="M315" i="5"/>
  <c r="K315" i="5"/>
  <c r="I315" i="5"/>
  <c r="G315" i="5"/>
  <c r="U314" i="5"/>
  <c r="T314" i="5"/>
  <c r="O314" i="5"/>
  <c r="M314" i="5"/>
  <c r="K314" i="5"/>
  <c r="I314" i="5"/>
  <c r="G314" i="5"/>
  <c r="U313" i="5"/>
  <c r="T313" i="5"/>
  <c r="O313" i="5"/>
  <c r="M313" i="5"/>
  <c r="K313" i="5"/>
  <c r="I313" i="5"/>
  <c r="G313" i="5"/>
  <c r="U312" i="5"/>
  <c r="T312" i="5"/>
  <c r="O312" i="5"/>
  <c r="M312" i="5"/>
  <c r="K312" i="5"/>
  <c r="I312" i="5"/>
  <c r="G312" i="5"/>
  <c r="U311" i="5"/>
  <c r="T311" i="5"/>
  <c r="O311" i="5"/>
  <c r="M311" i="5"/>
  <c r="K311" i="5"/>
  <c r="I311" i="5"/>
  <c r="G311" i="5"/>
  <c r="S310" i="5"/>
  <c r="R310" i="5"/>
  <c r="Q310" i="5"/>
  <c r="T310" i="5" s="1"/>
  <c r="P310" i="5"/>
  <c r="L310" i="5"/>
  <c r="J310" i="5"/>
  <c r="I310" i="5"/>
  <c r="H310" i="5"/>
  <c r="F310" i="5"/>
  <c r="G310" i="5" s="1"/>
  <c r="E310" i="5"/>
  <c r="M310" i="5" s="1"/>
  <c r="D310" i="5"/>
  <c r="O310" i="5" s="1"/>
  <c r="U309" i="5"/>
  <c r="T309" i="5"/>
  <c r="O309" i="5"/>
  <c r="M309" i="5"/>
  <c r="K309" i="5"/>
  <c r="I309" i="5"/>
  <c r="G309" i="5"/>
  <c r="U308" i="5"/>
  <c r="T308" i="5"/>
  <c r="O308" i="5"/>
  <c r="M308" i="5"/>
  <c r="K308" i="5"/>
  <c r="I308" i="5"/>
  <c r="G308" i="5"/>
  <c r="U307" i="5"/>
  <c r="T307" i="5"/>
  <c r="O307" i="5"/>
  <c r="M307" i="5"/>
  <c r="K307" i="5"/>
  <c r="I307" i="5"/>
  <c r="G307" i="5"/>
  <c r="U306" i="5"/>
  <c r="T306" i="5"/>
  <c r="O306" i="5"/>
  <c r="M306" i="5"/>
  <c r="K306" i="5"/>
  <c r="I306" i="5"/>
  <c r="G306" i="5"/>
  <c r="U305" i="5"/>
  <c r="T305" i="5"/>
  <c r="O305" i="5"/>
  <c r="M305" i="5"/>
  <c r="K305" i="5"/>
  <c r="I305" i="5"/>
  <c r="G305" i="5"/>
  <c r="U304" i="5"/>
  <c r="T304" i="5"/>
  <c r="O304" i="5"/>
  <c r="M304" i="5"/>
  <c r="K304" i="5"/>
  <c r="I304" i="5"/>
  <c r="G304" i="5"/>
  <c r="S303" i="5"/>
  <c r="R303" i="5"/>
  <c r="Q303" i="5"/>
  <c r="P303" i="5"/>
  <c r="U303" i="5" s="1"/>
  <c r="L303" i="5"/>
  <c r="J303" i="5"/>
  <c r="H303" i="5"/>
  <c r="F303" i="5"/>
  <c r="E303" i="5"/>
  <c r="K303" i="5" s="1"/>
  <c r="D303" i="5"/>
  <c r="I303" i="5" s="1"/>
  <c r="U302" i="5"/>
  <c r="T302" i="5"/>
  <c r="O302" i="5"/>
  <c r="M302" i="5"/>
  <c r="K302" i="5"/>
  <c r="I302" i="5"/>
  <c r="G302" i="5"/>
  <c r="S299" i="5"/>
  <c r="R299" i="5"/>
  <c r="Q299" i="5"/>
  <c r="P299" i="5"/>
  <c r="L299" i="5"/>
  <c r="J299" i="5"/>
  <c r="H299" i="5"/>
  <c r="F299" i="5"/>
  <c r="U299" i="5" s="1"/>
  <c r="E299" i="5"/>
  <c r="K299" i="5" s="1"/>
  <c r="D299" i="5"/>
  <c r="I299" i="5" s="1"/>
  <c r="T298" i="5"/>
  <c r="S298" i="5"/>
  <c r="R298" i="5"/>
  <c r="Q298" i="5"/>
  <c r="P298" i="5"/>
  <c r="O298" i="5"/>
  <c r="L298" i="5"/>
  <c r="J298" i="5"/>
  <c r="H298" i="5"/>
  <c r="F298" i="5"/>
  <c r="E298" i="5"/>
  <c r="D298" i="5"/>
  <c r="U297" i="5"/>
  <c r="T297" i="5"/>
  <c r="O297" i="5"/>
  <c r="M297" i="5"/>
  <c r="K297" i="5"/>
  <c r="I297" i="5"/>
  <c r="G297" i="5"/>
  <c r="U296" i="5"/>
  <c r="T296" i="5"/>
  <c r="O296" i="5"/>
  <c r="M296" i="5"/>
  <c r="K296" i="5"/>
  <c r="I296" i="5"/>
  <c r="G296" i="5"/>
  <c r="U295" i="5"/>
  <c r="T295" i="5"/>
  <c r="O295" i="5"/>
  <c r="M295" i="5"/>
  <c r="K295" i="5"/>
  <c r="I295" i="5"/>
  <c r="G295" i="5"/>
  <c r="U294" i="5"/>
  <c r="T294" i="5"/>
  <c r="O294" i="5"/>
  <c r="M294" i="5"/>
  <c r="K294" i="5"/>
  <c r="I294" i="5"/>
  <c r="G294" i="5"/>
  <c r="U293" i="5"/>
  <c r="T293" i="5"/>
  <c r="O293" i="5"/>
  <c r="M293" i="5"/>
  <c r="K293" i="5"/>
  <c r="I293" i="5"/>
  <c r="G293" i="5"/>
  <c r="S292" i="5"/>
  <c r="R292" i="5"/>
  <c r="Q292" i="5"/>
  <c r="P292" i="5"/>
  <c r="O292" i="5"/>
  <c r="L292" i="5"/>
  <c r="J292" i="5"/>
  <c r="H292" i="5"/>
  <c r="I292" i="5" s="1"/>
  <c r="F292" i="5"/>
  <c r="G292" i="5" s="1"/>
  <c r="E292" i="5"/>
  <c r="M292" i="5" s="1"/>
  <c r="D292" i="5"/>
  <c r="U291" i="5"/>
  <c r="T291" i="5"/>
  <c r="O291" i="5"/>
  <c r="M291" i="5"/>
  <c r="K291" i="5"/>
  <c r="I291" i="5"/>
  <c r="G291" i="5"/>
  <c r="U290" i="5"/>
  <c r="T290" i="5"/>
  <c r="O290" i="5"/>
  <c r="M290" i="5"/>
  <c r="K290" i="5"/>
  <c r="I290" i="5"/>
  <c r="G290" i="5"/>
  <c r="U289" i="5"/>
  <c r="T289" i="5"/>
  <c r="O289" i="5"/>
  <c r="M289" i="5"/>
  <c r="K289" i="5"/>
  <c r="I289" i="5"/>
  <c r="G289" i="5"/>
  <c r="U288" i="5"/>
  <c r="T288" i="5"/>
  <c r="O288" i="5"/>
  <c r="M288" i="5"/>
  <c r="K288" i="5"/>
  <c r="I288" i="5"/>
  <c r="G288" i="5"/>
  <c r="U287" i="5"/>
  <c r="T287" i="5"/>
  <c r="O287" i="5"/>
  <c r="M287" i="5"/>
  <c r="K287" i="5"/>
  <c r="I287" i="5"/>
  <c r="G287" i="5"/>
  <c r="U286" i="5"/>
  <c r="T286" i="5"/>
  <c r="O286" i="5"/>
  <c r="M286" i="5"/>
  <c r="K286" i="5"/>
  <c r="I286" i="5"/>
  <c r="G286" i="5"/>
  <c r="S285" i="5"/>
  <c r="R285" i="5"/>
  <c r="Q285" i="5"/>
  <c r="P285" i="5"/>
  <c r="U285" i="5" s="1"/>
  <c r="L285" i="5"/>
  <c r="J285" i="5"/>
  <c r="H285" i="5"/>
  <c r="F285" i="5"/>
  <c r="E285" i="5"/>
  <c r="K285" i="5" s="1"/>
  <c r="D285" i="5"/>
  <c r="I285" i="5" s="1"/>
  <c r="U284" i="5"/>
  <c r="T284" i="5"/>
  <c r="O284" i="5"/>
  <c r="M284" i="5"/>
  <c r="K284" i="5"/>
  <c r="I284" i="5"/>
  <c r="G284" i="5"/>
  <c r="U283" i="5"/>
  <c r="T283" i="5"/>
  <c r="O283" i="5"/>
  <c r="M283" i="5"/>
  <c r="K283" i="5"/>
  <c r="I283" i="5"/>
  <c r="G283" i="5"/>
  <c r="U282" i="5"/>
  <c r="T282" i="5"/>
  <c r="O282" i="5"/>
  <c r="M282" i="5"/>
  <c r="K282" i="5"/>
  <c r="I282" i="5"/>
  <c r="G282" i="5"/>
  <c r="U281" i="5"/>
  <c r="T281" i="5"/>
  <c r="O281" i="5"/>
  <c r="M281" i="5"/>
  <c r="K281" i="5"/>
  <c r="I281" i="5"/>
  <c r="G281" i="5"/>
  <c r="U280" i="5"/>
  <c r="T280" i="5"/>
  <c r="O280" i="5"/>
  <c r="M280" i="5"/>
  <c r="K280" i="5"/>
  <c r="I280" i="5"/>
  <c r="G280" i="5"/>
  <c r="U279" i="5"/>
  <c r="T279" i="5"/>
  <c r="O279" i="5"/>
  <c r="M279" i="5"/>
  <c r="K279" i="5"/>
  <c r="I279" i="5"/>
  <c r="G279" i="5"/>
  <c r="U278" i="5"/>
  <c r="T278" i="5"/>
  <c r="O278" i="5"/>
  <c r="M278" i="5"/>
  <c r="K278" i="5"/>
  <c r="I278" i="5"/>
  <c r="G278" i="5"/>
  <c r="U277" i="5"/>
  <c r="T277" i="5"/>
  <c r="O277" i="5"/>
  <c r="M277" i="5"/>
  <c r="K277" i="5"/>
  <c r="I277" i="5"/>
  <c r="G277" i="5"/>
  <c r="U276" i="5"/>
  <c r="T276" i="5"/>
  <c r="O276" i="5"/>
  <c r="M276" i="5"/>
  <c r="K276" i="5"/>
  <c r="I276" i="5"/>
  <c r="G276" i="5"/>
  <c r="S275" i="5"/>
  <c r="T275" i="5" s="1"/>
  <c r="R275" i="5"/>
  <c r="Q275" i="5"/>
  <c r="P275" i="5"/>
  <c r="L275" i="5"/>
  <c r="J275" i="5"/>
  <c r="H275" i="5"/>
  <c r="F275" i="5"/>
  <c r="U275" i="5" s="1"/>
  <c r="E275" i="5"/>
  <c r="M275" i="5" s="1"/>
  <c r="D275" i="5"/>
  <c r="U274" i="5"/>
  <c r="T274" i="5"/>
  <c r="O274" i="5"/>
  <c r="M274" i="5"/>
  <c r="K274" i="5"/>
  <c r="I274" i="5"/>
  <c r="G274" i="5"/>
  <c r="U273" i="5"/>
  <c r="T273" i="5"/>
  <c r="O273" i="5"/>
  <c r="M273" i="5"/>
  <c r="K273" i="5"/>
  <c r="I273" i="5"/>
  <c r="G273" i="5"/>
  <c r="U272" i="5"/>
  <c r="T272" i="5"/>
  <c r="O272" i="5"/>
  <c r="M272" i="5"/>
  <c r="K272" i="5"/>
  <c r="I272" i="5"/>
  <c r="G272" i="5"/>
  <c r="U271" i="5"/>
  <c r="T271" i="5"/>
  <c r="O271" i="5"/>
  <c r="M271" i="5"/>
  <c r="K271" i="5"/>
  <c r="I271" i="5"/>
  <c r="G271" i="5"/>
  <c r="U270" i="5"/>
  <c r="T270" i="5"/>
  <c r="O270" i="5"/>
  <c r="M270" i="5"/>
  <c r="K270" i="5"/>
  <c r="I270" i="5"/>
  <c r="G270" i="5"/>
  <c r="U269" i="5"/>
  <c r="T269" i="5"/>
  <c r="O269" i="5"/>
  <c r="M269" i="5"/>
  <c r="K269" i="5"/>
  <c r="I269" i="5"/>
  <c r="G269" i="5"/>
  <c r="U268" i="5"/>
  <c r="T268" i="5"/>
  <c r="O268" i="5"/>
  <c r="M268" i="5"/>
  <c r="K268" i="5"/>
  <c r="I268" i="5"/>
  <c r="G268" i="5"/>
  <c r="S267" i="5"/>
  <c r="R267" i="5"/>
  <c r="Q267" i="5"/>
  <c r="T267" i="5" s="1"/>
  <c r="P267" i="5"/>
  <c r="U267" i="5" s="1"/>
  <c r="L267" i="5"/>
  <c r="J267" i="5"/>
  <c r="H267" i="5"/>
  <c r="F267" i="5"/>
  <c r="E267" i="5"/>
  <c r="D267" i="5"/>
  <c r="O267" i="5" s="1"/>
  <c r="U266" i="5"/>
  <c r="T266" i="5"/>
  <c r="O266" i="5"/>
  <c r="M266" i="5"/>
  <c r="K266" i="5"/>
  <c r="I266" i="5"/>
  <c r="G266" i="5"/>
  <c r="U265" i="5"/>
  <c r="T265" i="5"/>
  <c r="O265" i="5"/>
  <c r="M265" i="5"/>
  <c r="K265" i="5"/>
  <c r="I265" i="5"/>
  <c r="G265" i="5"/>
  <c r="U264" i="5"/>
  <c r="T264" i="5"/>
  <c r="O264" i="5"/>
  <c r="M264" i="5"/>
  <c r="K264" i="5"/>
  <c r="I264" i="5"/>
  <c r="G264" i="5"/>
  <c r="U263" i="5"/>
  <c r="T263" i="5"/>
  <c r="O263" i="5"/>
  <c r="M263" i="5"/>
  <c r="K263" i="5"/>
  <c r="I263" i="5"/>
  <c r="G263" i="5"/>
  <c r="S260" i="5"/>
  <c r="R260" i="5"/>
  <c r="Q260" i="5"/>
  <c r="T260" i="5" s="1"/>
  <c r="P260" i="5"/>
  <c r="U260" i="5" s="1"/>
  <c r="L260" i="5"/>
  <c r="J260" i="5"/>
  <c r="H260" i="5"/>
  <c r="F260" i="5"/>
  <c r="E260" i="5"/>
  <c r="D260" i="5"/>
  <c r="I260" i="5" s="1"/>
  <c r="S259" i="5"/>
  <c r="T259" i="5" s="1"/>
  <c r="R259" i="5"/>
  <c r="Q259" i="5"/>
  <c r="P259" i="5"/>
  <c r="L259" i="5"/>
  <c r="J259" i="5"/>
  <c r="H259" i="5"/>
  <c r="I259" i="5" s="1"/>
  <c r="F259" i="5"/>
  <c r="U259" i="5" s="1"/>
  <c r="E259" i="5"/>
  <c r="D259" i="5"/>
  <c r="U258" i="5"/>
  <c r="T258" i="5"/>
  <c r="O258" i="5"/>
  <c r="M258" i="5"/>
  <c r="K258" i="5"/>
  <c r="I258" i="5"/>
  <c r="G258" i="5"/>
  <c r="U257" i="5"/>
  <c r="T257" i="5"/>
  <c r="O257" i="5"/>
  <c r="M257" i="5"/>
  <c r="K257" i="5"/>
  <c r="I257" i="5"/>
  <c r="G257" i="5"/>
  <c r="U256" i="5"/>
  <c r="T256" i="5"/>
  <c r="O256" i="5"/>
  <c r="M256" i="5"/>
  <c r="K256" i="5"/>
  <c r="I256" i="5"/>
  <c r="G256" i="5"/>
  <c r="U255" i="5"/>
  <c r="T255" i="5"/>
  <c r="O255" i="5"/>
  <c r="M255" i="5"/>
  <c r="K255" i="5"/>
  <c r="I255" i="5"/>
  <c r="G255" i="5"/>
  <c r="S254" i="5"/>
  <c r="R254" i="5"/>
  <c r="Q254" i="5"/>
  <c r="P254" i="5"/>
  <c r="O254" i="5"/>
  <c r="L254" i="5"/>
  <c r="J254" i="5"/>
  <c r="H254" i="5"/>
  <c r="I254" i="5" s="1"/>
  <c r="F254" i="5"/>
  <c r="G254" i="5" s="1"/>
  <c r="E254" i="5"/>
  <c r="M254" i="5" s="1"/>
  <c r="D254" i="5"/>
  <c r="U253" i="5"/>
  <c r="T253" i="5"/>
  <c r="O253" i="5"/>
  <c r="M253" i="5"/>
  <c r="K253" i="5"/>
  <c r="I253" i="5"/>
  <c r="G253" i="5"/>
  <c r="U252" i="5"/>
  <c r="T252" i="5"/>
  <c r="O252" i="5"/>
  <c r="M252" i="5"/>
  <c r="K252" i="5"/>
  <c r="I252" i="5"/>
  <c r="G252" i="5"/>
  <c r="U251" i="5"/>
  <c r="T251" i="5"/>
  <c r="O251" i="5"/>
  <c r="M251" i="5"/>
  <c r="K251" i="5"/>
  <c r="I251" i="5"/>
  <c r="G251" i="5"/>
  <c r="U250" i="5"/>
  <c r="T250" i="5"/>
  <c r="O250" i="5"/>
  <c r="M250" i="5"/>
  <c r="K250" i="5"/>
  <c r="I250" i="5"/>
  <c r="G250" i="5"/>
  <c r="U249" i="5"/>
  <c r="T249" i="5"/>
  <c r="O249" i="5"/>
  <c r="M249" i="5"/>
  <c r="K249" i="5"/>
  <c r="I249" i="5"/>
  <c r="G249" i="5"/>
  <c r="U248" i="5"/>
  <c r="T248" i="5"/>
  <c r="O248" i="5"/>
  <c r="M248" i="5"/>
  <c r="K248" i="5"/>
  <c r="I248" i="5"/>
  <c r="G248" i="5"/>
  <c r="S247" i="5"/>
  <c r="R247" i="5"/>
  <c r="Q247" i="5"/>
  <c r="P247" i="5"/>
  <c r="U247" i="5" s="1"/>
  <c r="L247" i="5"/>
  <c r="J247" i="5"/>
  <c r="H247" i="5"/>
  <c r="F247" i="5"/>
  <c r="E247" i="5"/>
  <c r="K247" i="5" s="1"/>
  <c r="D247" i="5"/>
  <c r="G247" i="5" s="1"/>
  <c r="U246" i="5"/>
  <c r="T246" i="5"/>
  <c r="O246" i="5"/>
  <c r="M246" i="5"/>
  <c r="K246" i="5"/>
  <c r="I246" i="5"/>
  <c r="G246" i="5"/>
  <c r="U245" i="5"/>
  <c r="T245" i="5"/>
  <c r="O245" i="5"/>
  <c r="M245" i="5"/>
  <c r="K245" i="5"/>
  <c r="I245" i="5"/>
  <c r="G245" i="5"/>
  <c r="U244" i="5"/>
  <c r="T244" i="5"/>
  <c r="O244" i="5"/>
  <c r="M244" i="5"/>
  <c r="K244" i="5"/>
  <c r="I244" i="5"/>
  <c r="G244" i="5"/>
  <c r="U243" i="5"/>
  <c r="T243" i="5"/>
  <c r="O243" i="5"/>
  <c r="M243" i="5"/>
  <c r="K243" i="5"/>
  <c r="I243" i="5"/>
  <c r="G243" i="5"/>
  <c r="U242" i="5"/>
  <c r="T242" i="5"/>
  <c r="O242" i="5"/>
  <c r="M242" i="5"/>
  <c r="K242" i="5"/>
  <c r="I242" i="5"/>
  <c r="G242" i="5"/>
  <c r="U241" i="5"/>
  <c r="T241" i="5"/>
  <c r="O241" i="5"/>
  <c r="M241" i="5"/>
  <c r="K241" i="5"/>
  <c r="I241" i="5"/>
  <c r="G241" i="5"/>
  <c r="S240" i="5"/>
  <c r="R240" i="5"/>
  <c r="Q240" i="5"/>
  <c r="T240" i="5" s="1"/>
  <c r="P240" i="5"/>
  <c r="L240" i="5"/>
  <c r="J240" i="5"/>
  <c r="H240" i="5"/>
  <c r="F240" i="5"/>
  <c r="E240" i="5"/>
  <c r="D240" i="5"/>
  <c r="G240" i="5" s="1"/>
  <c r="U239" i="5"/>
  <c r="T239" i="5"/>
  <c r="O239" i="5"/>
  <c r="M239" i="5"/>
  <c r="K239" i="5"/>
  <c r="I239" i="5"/>
  <c r="G239" i="5"/>
  <c r="U238" i="5"/>
  <c r="T238" i="5"/>
  <c r="O238" i="5"/>
  <c r="M238" i="5"/>
  <c r="K238" i="5"/>
  <c r="I238" i="5"/>
  <c r="G238" i="5"/>
  <c r="U237" i="5"/>
  <c r="T237" i="5"/>
  <c r="O237" i="5"/>
  <c r="M237" i="5"/>
  <c r="K237" i="5"/>
  <c r="I237" i="5"/>
  <c r="G237" i="5"/>
  <c r="U236" i="5"/>
  <c r="T236" i="5"/>
  <c r="O236" i="5"/>
  <c r="M236" i="5"/>
  <c r="K236" i="5"/>
  <c r="I236" i="5"/>
  <c r="G236" i="5"/>
  <c r="U235" i="5"/>
  <c r="T235" i="5"/>
  <c r="O235" i="5"/>
  <c r="M235" i="5"/>
  <c r="K235" i="5"/>
  <c r="I235" i="5"/>
  <c r="G235" i="5"/>
  <c r="U234" i="5"/>
  <c r="T234" i="5"/>
  <c r="O234" i="5"/>
  <c r="M234" i="5"/>
  <c r="K234" i="5"/>
  <c r="I234" i="5"/>
  <c r="G234" i="5"/>
  <c r="S231" i="5"/>
  <c r="T231" i="5" s="1"/>
  <c r="R231" i="5"/>
  <c r="Q231" i="5"/>
  <c r="P231" i="5"/>
  <c r="L231" i="5"/>
  <c r="J231" i="5"/>
  <c r="H231" i="5"/>
  <c r="I231" i="5" s="1"/>
  <c r="F231" i="5"/>
  <c r="G231" i="5" s="1"/>
  <c r="E231" i="5"/>
  <c r="D231" i="5"/>
  <c r="O231" i="5" s="1"/>
  <c r="S230" i="5"/>
  <c r="R230" i="5"/>
  <c r="Q230" i="5"/>
  <c r="T230" i="5" s="1"/>
  <c r="P230" i="5"/>
  <c r="U230" i="5" s="1"/>
  <c r="L230" i="5"/>
  <c r="J230" i="5"/>
  <c r="K230" i="5" s="1"/>
  <c r="H230" i="5"/>
  <c r="F230" i="5"/>
  <c r="E230" i="5"/>
  <c r="D230" i="5"/>
  <c r="I230" i="5" s="1"/>
  <c r="U229" i="5"/>
  <c r="T229" i="5"/>
  <c r="O229" i="5"/>
  <c r="M229" i="5"/>
  <c r="K229" i="5"/>
  <c r="I229" i="5"/>
  <c r="G229" i="5"/>
  <c r="U228" i="5"/>
  <c r="T228" i="5"/>
  <c r="O228" i="5"/>
  <c r="M228" i="5"/>
  <c r="K228" i="5"/>
  <c r="I228" i="5"/>
  <c r="G228" i="5"/>
  <c r="U227" i="5"/>
  <c r="T227" i="5"/>
  <c r="O227" i="5"/>
  <c r="M227" i="5"/>
  <c r="K227" i="5"/>
  <c r="I227" i="5"/>
  <c r="G227" i="5"/>
  <c r="U226" i="5"/>
  <c r="T226" i="5"/>
  <c r="O226" i="5"/>
  <c r="M226" i="5"/>
  <c r="K226" i="5"/>
  <c r="I226" i="5"/>
  <c r="G226" i="5"/>
  <c r="U225" i="5"/>
  <c r="T225" i="5"/>
  <c r="O225" i="5"/>
  <c r="M225" i="5"/>
  <c r="K225" i="5"/>
  <c r="I225" i="5"/>
  <c r="G225" i="5"/>
  <c r="S224" i="5"/>
  <c r="R224" i="5"/>
  <c r="Q224" i="5"/>
  <c r="T224" i="5" s="1"/>
  <c r="P224" i="5"/>
  <c r="L224" i="5"/>
  <c r="J224" i="5"/>
  <c r="H224" i="5"/>
  <c r="F224" i="5"/>
  <c r="U224" i="5" s="1"/>
  <c r="E224" i="5"/>
  <c r="D224" i="5"/>
  <c r="U223" i="5"/>
  <c r="T223" i="5"/>
  <c r="O223" i="5"/>
  <c r="M223" i="5"/>
  <c r="K223" i="5"/>
  <c r="I223" i="5"/>
  <c r="G223" i="5"/>
  <c r="U222" i="5"/>
  <c r="T222" i="5"/>
  <c r="O222" i="5"/>
  <c r="M222" i="5"/>
  <c r="K222" i="5"/>
  <c r="I222" i="5"/>
  <c r="G222" i="5"/>
  <c r="U221" i="5"/>
  <c r="T221" i="5"/>
  <c r="O221" i="5"/>
  <c r="M221" i="5"/>
  <c r="K221" i="5"/>
  <c r="I221" i="5"/>
  <c r="G221" i="5"/>
  <c r="U220" i="5"/>
  <c r="T220" i="5"/>
  <c r="O220" i="5"/>
  <c r="M220" i="5"/>
  <c r="K220" i="5"/>
  <c r="I220" i="5"/>
  <c r="G220" i="5"/>
  <c r="U219" i="5"/>
  <c r="T219" i="5"/>
  <c r="O219" i="5"/>
  <c r="M219" i="5"/>
  <c r="K219" i="5"/>
  <c r="I219" i="5"/>
  <c r="G219" i="5"/>
  <c r="U218" i="5"/>
  <c r="T218" i="5"/>
  <c r="O218" i="5"/>
  <c r="M218" i="5"/>
  <c r="K218" i="5"/>
  <c r="I218" i="5"/>
  <c r="G218" i="5"/>
  <c r="U217" i="5"/>
  <c r="T217" i="5"/>
  <c r="O217" i="5"/>
  <c r="M217" i="5"/>
  <c r="K217" i="5"/>
  <c r="I217" i="5"/>
  <c r="G217" i="5"/>
  <c r="S216" i="5"/>
  <c r="R216" i="5"/>
  <c r="Q216" i="5"/>
  <c r="T216" i="5" s="1"/>
  <c r="P216" i="5"/>
  <c r="U216" i="5" s="1"/>
  <c r="O216" i="5"/>
  <c r="L216" i="5"/>
  <c r="J216" i="5"/>
  <c r="H216" i="5"/>
  <c r="F216" i="5"/>
  <c r="E216" i="5"/>
  <c r="M216" i="5" s="1"/>
  <c r="D216" i="5"/>
  <c r="U215" i="5"/>
  <c r="T215" i="5"/>
  <c r="O215" i="5"/>
  <c r="M215" i="5"/>
  <c r="K215" i="5"/>
  <c r="I215" i="5"/>
  <c r="G215" i="5"/>
  <c r="U214" i="5"/>
  <c r="T214" i="5"/>
  <c r="O214" i="5"/>
  <c r="M214" i="5"/>
  <c r="K214" i="5"/>
  <c r="I214" i="5"/>
  <c r="G214" i="5"/>
  <c r="U213" i="5"/>
  <c r="T213" i="5"/>
  <c r="O213" i="5"/>
  <c r="M213" i="5"/>
  <c r="K213" i="5"/>
  <c r="I213" i="5"/>
  <c r="G213" i="5"/>
  <c r="U212" i="5"/>
  <c r="T212" i="5"/>
  <c r="O212" i="5"/>
  <c r="M212" i="5"/>
  <c r="K212" i="5"/>
  <c r="I212" i="5"/>
  <c r="G212" i="5"/>
  <c r="U211" i="5"/>
  <c r="T211" i="5"/>
  <c r="O211" i="5"/>
  <c r="M211" i="5"/>
  <c r="K211" i="5"/>
  <c r="I211" i="5"/>
  <c r="G211" i="5"/>
  <c r="U210" i="5"/>
  <c r="T210" i="5"/>
  <c r="O210" i="5"/>
  <c r="M210" i="5"/>
  <c r="K210" i="5"/>
  <c r="I210" i="5"/>
  <c r="G210" i="5"/>
  <c r="U209" i="5"/>
  <c r="T209" i="5"/>
  <c r="O209" i="5"/>
  <c r="M209" i="5"/>
  <c r="K209" i="5"/>
  <c r="I209" i="5"/>
  <c r="G209" i="5"/>
  <c r="U208" i="5"/>
  <c r="T208" i="5"/>
  <c r="O208" i="5"/>
  <c r="M208" i="5"/>
  <c r="K208" i="5"/>
  <c r="I208" i="5"/>
  <c r="G208" i="5"/>
  <c r="S205" i="5"/>
  <c r="T205" i="5" s="1"/>
  <c r="R205" i="5"/>
  <c r="Q205" i="5"/>
  <c r="P205" i="5"/>
  <c r="U205" i="5" s="1"/>
  <c r="L205" i="5"/>
  <c r="K205" i="5"/>
  <c r="J205" i="5"/>
  <c r="H205" i="5"/>
  <c r="I205" i="5" s="1"/>
  <c r="G205" i="5"/>
  <c r="F205" i="5"/>
  <c r="E205" i="5"/>
  <c r="M205" i="5" s="1"/>
  <c r="D205" i="5"/>
  <c r="O205" i="5" s="1"/>
  <c r="S204" i="5"/>
  <c r="R204" i="5"/>
  <c r="Q204" i="5"/>
  <c r="T204" i="5" s="1"/>
  <c r="P204" i="5"/>
  <c r="L204" i="5"/>
  <c r="J204" i="5"/>
  <c r="H204" i="5"/>
  <c r="F204" i="5"/>
  <c r="U204" i="5" s="1"/>
  <c r="E204" i="5"/>
  <c r="M204" i="5" s="1"/>
  <c r="D204" i="5"/>
  <c r="I204" i="5" s="1"/>
  <c r="U203" i="5"/>
  <c r="T203" i="5"/>
  <c r="O203" i="5"/>
  <c r="M203" i="5"/>
  <c r="K203" i="5"/>
  <c r="I203" i="5"/>
  <c r="G203" i="5"/>
  <c r="U202" i="5"/>
  <c r="T202" i="5"/>
  <c r="O202" i="5"/>
  <c r="M202" i="5"/>
  <c r="K202" i="5"/>
  <c r="I202" i="5"/>
  <c r="G202" i="5"/>
  <c r="U201" i="5"/>
  <c r="T201" i="5"/>
  <c r="O201" i="5"/>
  <c r="M201" i="5"/>
  <c r="K201" i="5"/>
  <c r="I201" i="5"/>
  <c r="G201" i="5"/>
  <c r="U200" i="5"/>
  <c r="T200" i="5"/>
  <c r="O200" i="5"/>
  <c r="M200" i="5"/>
  <c r="K200" i="5"/>
  <c r="I200" i="5"/>
  <c r="G200" i="5"/>
  <c r="U199" i="5"/>
  <c r="T199" i="5"/>
  <c r="O199" i="5"/>
  <c r="M199" i="5"/>
  <c r="K199" i="5"/>
  <c r="I199" i="5"/>
  <c r="G199" i="5"/>
  <c r="S198" i="5"/>
  <c r="R198" i="5"/>
  <c r="Q198" i="5"/>
  <c r="T198" i="5" s="1"/>
  <c r="P198" i="5"/>
  <c r="U198" i="5" s="1"/>
  <c r="L198" i="5"/>
  <c r="J198" i="5"/>
  <c r="H198" i="5"/>
  <c r="F198" i="5"/>
  <c r="E198" i="5"/>
  <c r="D198" i="5"/>
  <c r="G198" i="5" s="1"/>
  <c r="U197" i="5"/>
  <c r="T197" i="5"/>
  <c r="O197" i="5"/>
  <c r="M197" i="5"/>
  <c r="K197" i="5"/>
  <c r="I197" i="5"/>
  <c r="G197" i="5"/>
  <c r="U196" i="5"/>
  <c r="T196" i="5"/>
  <c r="O196" i="5"/>
  <c r="M196" i="5"/>
  <c r="K196" i="5"/>
  <c r="I196" i="5"/>
  <c r="G196" i="5"/>
  <c r="U195" i="5"/>
  <c r="T195" i="5"/>
  <c r="O195" i="5"/>
  <c r="M195" i="5"/>
  <c r="K195" i="5"/>
  <c r="I195" i="5"/>
  <c r="G195" i="5"/>
  <c r="U194" i="5"/>
  <c r="T194" i="5"/>
  <c r="O194" i="5"/>
  <c r="M194" i="5"/>
  <c r="K194" i="5"/>
  <c r="I194" i="5"/>
  <c r="G194" i="5"/>
  <c r="U193" i="5"/>
  <c r="T193" i="5"/>
  <c r="O193" i="5"/>
  <c r="M193" i="5"/>
  <c r="K193" i="5"/>
  <c r="I193" i="5"/>
  <c r="G193" i="5"/>
  <c r="U192" i="5"/>
  <c r="T192" i="5"/>
  <c r="O192" i="5"/>
  <c r="M192" i="5"/>
  <c r="K192" i="5"/>
  <c r="I192" i="5"/>
  <c r="G192" i="5"/>
  <c r="T191" i="5"/>
  <c r="S191" i="5"/>
  <c r="R191" i="5"/>
  <c r="Q191" i="5"/>
  <c r="P191" i="5"/>
  <c r="L191" i="5"/>
  <c r="J191" i="5"/>
  <c r="K191" i="5" s="1"/>
  <c r="I191" i="5"/>
  <c r="H191" i="5"/>
  <c r="F191" i="5"/>
  <c r="E191" i="5"/>
  <c r="D191" i="5"/>
  <c r="O191" i="5" s="1"/>
  <c r="U190" i="5"/>
  <c r="T190" i="5"/>
  <c r="O190" i="5"/>
  <c r="M190" i="5"/>
  <c r="K190" i="5"/>
  <c r="I190" i="5"/>
  <c r="G190" i="5"/>
  <c r="U189" i="5"/>
  <c r="T189" i="5"/>
  <c r="O189" i="5"/>
  <c r="M189" i="5"/>
  <c r="K189" i="5"/>
  <c r="I189" i="5"/>
  <c r="G189" i="5"/>
  <c r="U188" i="5"/>
  <c r="T188" i="5"/>
  <c r="O188" i="5"/>
  <c r="M188" i="5"/>
  <c r="K188" i="5"/>
  <c r="I188" i="5"/>
  <c r="G188" i="5"/>
  <c r="U187" i="5"/>
  <c r="T187" i="5"/>
  <c r="O187" i="5"/>
  <c r="M187" i="5"/>
  <c r="K187" i="5"/>
  <c r="I187" i="5"/>
  <c r="G187" i="5"/>
  <c r="U186" i="5"/>
  <c r="T186" i="5"/>
  <c r="O186" i="5"/>
  <c r="M186" i="5"/>
  <c r="K186" i="5"/>
  <c r="I186" i="5"/>
  <c r="G186" i="5"/>
  <c r="S185" i="5"/>
  <c r="R185" i="5"/>
  <c r="Q185" i="5"/>
  <c r="T185" i="5" s="1"/>
  <c r="P185" i="5"/>
  <c r="U185" i="5" s="1"/>
  <c r="L185" i="5"/>
  <c r="J185" i="5"/>
  <c r="K185" i="5" s="1"/>
  <c r="H185" i="5"/>
  <c r="F185" i="5"/>
  <c r="E185" i="5"/>
  <c r="D185" i="5"/>
  <c r="O185" i="5" s="1"/>
  <c r="U184" i="5"/>
  <c r="T184" i="5"/>
  <c r="O184" i="5"/>
  <c r="M184" i="5"/>
  <c r="K184" i="5"/>
  <c r="I184" i="5"/>
  <c r="G184" i="5"/>
  <c r="U183" i="5"/>
  <c r="T183" i="5"/>
  <c r="O183" i="5"/>
  <c r="M183" i="5"/>
  <c r="K183" i="5"/>
  <c r="I183" i="5"/>
  <c r="G183" i="5"/>
  <c r="U182" i="5"/>
  <c r="T182" i="5"/>
  <c r="O182" i="5"/>
  <c r="M182" i="5"/>
  <c r="K182" i="5"/>
  <c r="I182" i="5"/>
  <c r="G182" i="5"/>
  <c r="U181" i="5"/>
  <c r="T181" i="5"/>
  <c r="O181" i="5"/>
  <c r="M181" i="5"/>
  <c r="K181" i="5"/>
  <c r="I181" i="5"/>
  <c r="G181" i="5"/>
  <c r="U180" i="5"/>
  <c r="T180" i="5"/>
  <c r="O180" i="5"/>
  <c r="M180" i="5"/>
  <c r="K180" i="5"/>
  <c r="I180" i="5"/>
  <c r="G180" i="5"/>
  <c r="S179" i="5"/>
  <c r="R179" i="5"/>
  <c r="Q179" i="5"/>
  <c r="T179" i="5" s="1"/>
  <c r="P179" i="5"/>
  <c r="L179" i="5"/>
  <c r="K179" i="5"/>
  <c r="J179" i="5"/>
  <c r="H179" i="5"/>
  <c r="F179" i="5"/>
  <c r="E179" i="5"/>
  <c r="D179" i="5"/>
  <c r="I179" i="5" s="1"/>
  <c r="U178" i="5"/>
  <c r="T178" i="5"/>
  <c r="O178" i="5"/>
  <c r="M178" i="5"/>
  <c r="K178" i="5"/>
  <c r="I178" i="5"/>
  <c r="G178" i="5"/>
  <c r="U177" i="5"/>
  <c r="T177" i="5"/>
  <c r="O177" i="5"/>
  <c r="M177" i="5"/>
  <c r="K177" i="5"/>
  <c r="I177" i="5"/>
  <c r="G177" i="5"/>
  <c r="U176" i="5"/>
  <c r="T176" i="5"/>
  <c r="O176" i="5"/>
  <c r="M176" i="5"/>
  <c r="K176" i="5"/>
  <c r="I176" i="5"/>
  <c r="G176" i="5"/>
  <c r="U175" i="5"/>
  <c r="T175" i="5"/>
  <c r="O175" i="5"/>
  <c r="M175" i="5"/>
  <c r="K175" i="5"/>
  <c r="I175" i="5"/>
  <c r="G175" i="5"/>
  <c r="U174" i="5"/>
  <c r="T174" i="5"/>
  <c r="O174" i="5"/>
  <c r="M174" i="5"/>
  <c r="K174" i="5"/>
  <c r="I174" i="5"/>
  <c r="G174" i="5"/>
  <c r="U173" i="5"/>
  <c r="T173" i="5"/>
  <c r="O173" i="5"/>
  <c r="M173" i="5"/>
  <c r="K173" i="5"/>
  <c r="I173" i="5"/>
  <c r="G173" i="5"/>
  <c r="S170" i="5"/>
  <c r="R170" i="5"/>
  <c r="Q170" i="5"/>
  <c r="P170" i="5"/>
  <c r="O170" i="5"/>
  <c r="L170" i="5"/>
  <c r="J170" i="5"/>
  <c r="K170" i="5" s="1"/>
  <c r="H170" i="5"/>
  <c r="F170" i="5"/>
  <c r="E170" i="5"/>
  <c r="D170" i="5"/>
  <c r="I170" i="5" s="1"/>
  <c r="S169" i="5"/>
  <c r="R169" i="5"/>
  <c r="Q169" i="5"/>
  <c r="T169" i="5" s="1"/>
  <c r="P169" i="5"/>
  <c r="L169" i="5"/>
  <c r="J169" i="5"/>
  <c r="H169" i="5"/>
  <c r="F169" i="5"/>
  <c r="E169" i="5"/>
  <c r="M169" i="5" s="1"/>
  <c r="D169" i="5"/>
  <c r="O169" i="5" s="1"/>
  <c r="U168" i="5"/>
  <c r="T168" i="5"/>
  <c r="O168" i="5"/>
  <c r="M168" i="5"/>
  <c r="K168" i="5"/>
  <c r="I168" i="5"/>
  <c r="G168" i="5"/>
  <c r="U167" i="5"/>
  <c r="T167" i="5"/>
  <c r="O167" i="5"/>
  <c r="M167" i="5"/>
  <c r="K167" i="5"/>
  <c r="I167" i="5"/>
  <c r="G167" i="5"/>
  <c r="U166" i="5"/>
  <c r="T166" i="5"/>
  <c r="O166" i="5"/>
  <c r="M166" i="5"/>
  <c r="K166" i="5"/>
  <c r="I166" i="5"/>
  <c r="G166" i="5"/>
  <c r="U165" i="5"/>
  <c r="T165" i="5"/>
  <c r="O165" i="5"/>
  <c r="M165" i="5"/>
  <c r="K165" i="5"/>
  <c r="I165" i="5"/>
  <c r="G165" i="5"/>
  <c r="U164" i="5"/>
  <c r="T164" i="5"/>
  <c r="O164" i="5"/>
  <c r="M164" i="5"/>
  <c r="K164" i="5"/>
  <c r="I164" i="5"/>
  <c r="G164" i="5"/>
  <c r="S163" i="5"/>
  <c r="R163" i="5"/>
  <c r="Q163" i="5"/>
  <c r="T163" i="5" s="1"/>
  <c r="P163" i="5"/>
  <c r="O163" i="5"/>
  <c r="L163" i="5"/>
  <c r="K163" i="5"/>
  <c r="J163" i="5"/>
  <c r="I163" i="5"/>
  <c r="H163" i="5"/>
  <c r="F163" i="5"/>
  <c r="G163" i="5" s="1"/>
  <c r="E163" i="5"/>
  <c r="M163" i="5" s="1"/>
  <c r="D163" i="5"/>
  <c r="U162" i="5"/>
  <c r="T162" i="5"/>
  <c r="O162" i="5"/>
  <c r="M162" i="5"/>
  <c r="K162" i="5"/>
  <c r="I162" i="5"/>
  <c r="G162" i="5"/>
  <c r="U161" i="5"/>
  <c r="T161" i="5"/>
  <c r="O161" i="5"/>
  <c r="M161" i="5"/>
  <c r="K161" i="5"/>
  <c r="I161" i="5"/>
  <c r="G161" i="5"/>
  <c r="U160" i="5"/>
  <c r="T160" i="5"/>
  <c r="O160" i="5"/>
  <c r="M160" i="5"/>
  <c r="K160" i="5"/>
  <c r="I160" i="5"/>
  <c r="G160" i="5"/>
  <c r="U159" i="5"/>
  <c r="T159" i="5"/>
  <c r="O159" i="5"/>
  <c r="M159" i="5"/>
  <c r="K159" i="5"/>
  <c r="I159" i="5"/>
  <c r="G159" i="5"/>
  <c r="U158" i="5"/>
  <c r="T158" i="5"/>
  <c r="O158" i="5"/>
  <c r="M158" i="5"/>
  <c r="K158" i="5"/>
  <c r="I158" i="5"/>
  <c r="G158" i="5"/>
  <c r="S157" i="5"/>
  <c r="T157" i="5" s="1"/>
  <c r="R157" i="5"/>
  <c r="Q157" i="5"/>
  <c r="P157" i="5"/>
  <c r="L157" i="5"/>
  <c r="J157" i="5"/>
  <c r="H157" i="5"/>
  <c r="F157" i="5"/>
  <c r="G157" i="5" s="1"/>
  <c r="E157" i="5"/>
  <c r="M157" i="5" s="1"/>
  <c r="D157" i="5"/>
  <c r="O157" i="5" s="1"/>
  <c r="U156" i="5"/>
  <c r="T156" i="5"/>
  <c r="O156" i="5"/>
  <c r="M156" i="5"/>
  <c r="K156" i="5"/>
  <c r="I156" i="5"/>
  <c r="G156" i="5"/>
  <c r="U155" i="5"/>
  <c r="T155" i="5"/>
  <c r="O155" i="5"/>
  <c r="M155" i="5"/>
  <c r="K155" i="5"/>
  <c r="I155" i="5"/>
  <c r="G155" i="5"/>
  <c r="U154" i="5"/>
  <c r="T154" i="5"/>
  <c r="O154" i="5"/>
  <c r="M154" i="5"/>
  <c r="K154" i="5"/>
  <c r="I154" i="5"/>
  <c r="G154" i="5"/>
  <c r="U153" i="5"/>
  <c r="T153" i="5"/>
  <c r="O153" i="5"/>
  <c r="M153" i="5"/>
  <c r="K153" i="5"/>
  <c r="I153" i="5"/>
  <c r="G153" i="5"/>
  <c r="U152" i="5"/>
  <c r="T152" i="5"/>
  <c r="O152" i="5"/>
  <c r="M152" i="5"/>
  <c r="K152" i="5"/>
  <c r="I152" i="5"/>
  <c r="G152" i="5"/>
  <c r="U151" i="5"/>
  <c r="T151" i="5"/>
  <c r="O151" i="5"/>
  <c r="M151" i="5"/>
  <c r="K151" i="5"/>
  <c r="I151" i="5"/>
  <c r="G151" i="5"/>
  <c r="S150" i="5"/>
  <c r="R150" i="5"/>
  <c r="Q150" i="5"/>
  <c r="T150" i="5" s="1"/>
  <c r="P150" i="5"/>
  <c r="U150" i="5" s="1"/>
  <c r="O150" i="5"/>
  <c r="L150" i="5"/>
  <c r="J150" i="5"/>
  <c r="H150" i="5"/>
  <c r="F150" i="5"/>
  <c r="E150" i="5"/>
  <c r="M150" i="5" s="1"/>
  <c r="D150" i="5"/>
  <c r="I150" i="5" s="1"/>
  <c r="U149" i="5"/>
  <c r="T149" i="5"/>
  <c r="O149" i="5"/>
  <c r="M149" i="5"/>
  <c r="K149" i="5"/>
  <c r="I149" i="5"/>
  <c r="G149" i="5"/>
  <c r="U148" i="5"/>
  <c r="T148" i="5"/>
  <c r="O148" i="5"/>
  <c r="M148" i="5"/>
  <c r="K148" i="5"/>
  <c r="I148" i="5"/>
  <c r="G148" i="5"/>
  <c r="U147" i="5"/>
  <c r="T147" i="5"/>
  <c r="O147" i="5"/>
  <c r="M147" i="5"/>
  <c r="K147" i="5"/>
  <c r="I147" i="5"/>
  <c r="G147" i="5"/>
  <c r="U146" i="5"/>
  <c r="T146" i="5"/>
  <c r="O146" i="5"/>
  <c r="M146" i="5"/>
  <c r="K146" i="5"/>
  <c r="I146" i="5"/>
  <c r="G146" i="5"/>
  <c r="U145" i="5"/>
  <c r="T145" i="5"/>
  <c r="O145" i="5"/>
  <c r="M145" i="5"/>
  <c r="K145" i="5"/>
  <c r="I145" i="5"/>
  <c r="G145" i="5"/>
  <c r="S144" i="5"/>
  <c r="R144" i="5"/>
  <c r="Q144" i="5"/>
  <c r="P144" i="5"/>
  <c r="O144" i="5"/>
  <c r="L144" i="5"/>
  <c r="J144" i="5"/>
  <c r="H144" i="5"/>
  <c r="F144" i="5"/>
  <c r="U144" i="5" s="1"/>
  <c r="E144" i="5"/>
  <c r="D144" i="5"/>
  <c r="I144" i="5" s="1"/>
  <c r="U143" i="5"/>
  <c r="T143" i="5"/>
  <c r="O143" i="5"/>
  <c r="M143" i="5"/>
  <c r="K143" i="5"/>
  <c r="I143" i="5"/>
  <c r="G143" i="5"/>
  <c r="U142" i="5"/>
  <c r="T142" i="5"/>
  <c r="O142" i="5"/>
  <c r="M142" i="5"/>
  <c r="K142" i="5"/>
  <c r="I142" i="5"/>
  <c r="G142" i="5"/>
  <c r="U141" i="5"/>
  <c r="T141" i="5"/>
  <c r="O141" i="5"/>
  <c r="M141" i="5"/>
  <c r="K141" i="5"/>
  <c r="I141" i="5"/>
  <c r="G141" i="5"/>
  <c r="U140" i="5"/>
  <c r="T140" i="5"/>
  <c r="O140" i="5"/>
  <c r="M140" i="5"/>
  <c r="K140" i="5"/>
  <c r="I140" i="5"/>
  <c r="G140" i="5"/>
  <c r="U139" i="5"/>
  <c r="T139" i="5"/>
  <c r="O139" i="5"/>
  <c r="M139" i="5"/>
  <c r="K139" i="5"/>
  <c r="I139" i="5"/>
  <c r="G139" i="5"/>
  <c r="U138" i="5"/>
  <c r="T138" i="5"/>
  <c r="O138" i="5"/>
  <c r="M138" i="5"/>
  <c r="K138" i="5"/>
  <c r="I138" i="5"/>
  <c r="G138" i="5"/>
  <c r="S137" i="5"/>
  <c r="R137" i="5"/>
  <c r="Q137" i="5"/>
  <c r="P137" i="5"/>
  <c r="U137" i="5" s="1"/>
  <c r="L137" i="5"/>
  <c r="J137" i="5"/>
  <c r="H137" i="5"/>
  <c r="I137" i="5" s="1"/>
  <c r="F137" i="5"/>
  <c r="E137" i="5"/>
  <c r="D137" i="5"/>
  <c r="O137" i="5" s="1"/>
  <c r="U136" i="5"/>
  <c r="T136" i="5"/>
  <c r="O136" i="5"/>
  <c r="M136" i="5"/>
  <c r="K136" i="5"/>
  <c r="I136" i="5"/>
  <c r="G136" i="5"/>
  <c r="U135" i="5"/>
  <c r="T135" i="5"/>
  <c r="O135" i="5"/>
  <c r="M135" i="5"/>
  <c r="K135" i="5"/>
  <c r="I135" i="5"/>
  <c r="G135" i="5"/>
  <c r="U134" i="5"/>
  <c r="T134" i="5"/>
  <c r="O134" i="5"/>
  <c r="M134" i="5"/>
  <c r="K134" i="5"/>
  <c r="I134" i="5"/>
  <c r="G134" i="5"/>
  <c r="U133" i="5"/>
  <c r="T133" i="5"/>
  <c r="O133" i="5"/>
  <c r="M133" i="5"/>
  <c r="K133" i="5"/>
  <c r="I133" i="5"/>
  <c r="G133" i="5"/>
  <c r="S132" i="5"/>
  <c r="R132" i="5"/>
  <c r="Q132" i="5"/>
  <c r="P132" i="5"/>
  <c r="O132" i="5"/>
  <c r="L132" i="5"/>
  <c r="J132" i="5"/>
  <c r="K132" i="5" s="1"/>
  <c r="H132" i="5"/>
  <c r="F132" i="5"/>
  <c r="U132" i="5" s="1"/>
  <c r="E132" i="5"/>
  <c r="D132" i="5"/>
  <c r="U131" i="5"/>
  <c r="T131" i="5"/>
  <c r="O131" i="5"/>
  <c r="M131" i="5"/>
  <c r="K131" i="5"/>
  <c r="I131" i="5"/>
  <c r="G131" i="5"/>
  <c r="U130" i="5"/>
  <c r="T130" i="5"/>
  <c r="O130" i="5"/>
  <c r="M130" i="5"/>
  <c r="K130" i="5"/>
  <c r="I130" i="5"/>
  <c r="G130" i="5"/>
  <c r="U129" i="5"/>
  <c r="T129" i="5"/>
  <c r="O129" i="5"/>
  <c r="M129" i="5"/>
  <c r="K129" i="5"/>
  <c r="I129" i="5"/>
  <c r="G129" i="5"/>
  <c r="U128" i="5"/>
  <c r="T128" i="5"/>
  <c r="O128" i="5"/>
  <c r="M128" i="5"/>
  <c r="K128" i="5"/>
  <c r="I128" i="5"/>
  <c r="G128" i="5"/>
  <c r="U127" i="5"/>
  <c r="T127" i="5"/>
  <c r="O127" i="5"/>
  <c r="M127" i="5"/>
  <c r="K127" i="5"/>
  <c r="I127" i="5"/>
  <c r="G127" i="5"/>
  <c r="S126" i="5"/>
  <c r="R126" i="5"/>
  <c r="Q126" i="5"/>
  <c r="P126" i="5"/>
  <c r="O126" i="5"/>
  <c r="L126" i="5"/>
  <c r="J126" i="5"/>
  <c r="H126" i="5"/>
  <c r="I126" i="5" s="1"/>
  <c r="F126" i="5"/>
  <c r="G126" i="5" s="1"/>
  <c r="E126" i="5"/>
  <c r="M126" i="5" s="1"/>
  <c r="D126" i="5"/>
  <c r="U125" i="5"/>
  <c r="T125" i="5"/>
  <c r="O125" i="5"/>
  <c r="M125" i="5"/>
  <c r="K125" i="5"/>
  <c r="I125" i="5"/>
  <c r="G125" i="5"/>
  <c r="U124" i="5"/>
  <c r="T124" i="5"/>
  <c r="O124" i="5"/>
  <c r="M124" i="5"/>
  <c r="K124" i="5"/>
  <c r="I124" i="5"/>
  <c r="G124" i="5"/>
  <c r="U123" i="5"/>
  <c r="T123" i="5"/>
  <c r="O123" i="5"/>
  <c r="M123" i="5"/>
  <c r="K123" i="5"/>
  <c r="I123" i="5"/>
  <c r="G123" i="5"/>
  <c r="U122" i="5"/>
  <c r="T122" i="5"/>
  <c r="O122" i="5"/>
  <c r="M122" i="5"/>
  <c r="K122" i="5"/>
  <c r="I122" i="5"/>
  <c r="G122" i="5"/>
  <c r="S121" i="5"/>
  <c r="T121" i="5" s="1"/>
  <c r="R121" i="5"/>
  <c r="Q121" i="5"/>
  <c r="P121" i="5"/>
  <c r="L121" i="5"/>
  <c r="J121" i="5"/>
  <c r="H121" i="5"/>
  <c r="F121" i="5"/>
  <c r="G121" i="5" s="1"/>
  <c r="E121" i="5"/>
  <c r="M121" i="5" s="1"/>
  <c r="D121" i="5"/>
  <c r="O121" i="5" s="1"/>
  <c r="U120" i="5"/>
  <c r="T120" i="5"/>
  <c r="O120" i="5"/>
  <c r="M120" i="5"/>
  <c r="K120" i="5"/>
  <c r="I120" i="5"/>
  <c r="G120" i="5"/>
  <c r="U119" i="5"/>
  <c r="T119" i="5"/>
  <c r="O119" i="5"/>
  <c r="M119" i="5"/>
  <c r="K119" i="5"/>
  <c r="I119" i="5"/>
  <c r="G119" i="5"/>
  <c r="U118" i="5"/>
  <c r="T118" i="5"/>
  <c r="O118" i="5"/>
  <c r="M118" i="5"/>
  <c r="K118" i="5"/>
  <c r="I118" i="5"/>
  <c r="G118" i="5"/>
  <c r="U117" i="5"/>
  <c r="T117" i="5"/>
  <c r="O117" i="5"/>
  <c r="M117" i="5"/>
  <c r="K117" i="5"/>
  <c r="I117" i="5"/>
  <c r="G117" i="5"/>
  <c r="U116" i="5"/>
  <c r="T116" i="5"/>
  <c r="O116" i="5"/>
  <c r="M116" i="5"/>
  <c r="K116" i="5"/>
  <c r="I116" i="5"/>
  <c r="G116" i="5"/>
  <c r="U115" i="5"/>
  <c r="T115" i="5"/>
  <c r="O115" i="5"/>
  <c r="M115" i="5"/>
  <c r="K115" i="5"/>
  <c r="I115" i="5"/>
  <c r="G115" i="5"/>
  <c r="U114" i="5"/>
  <c r="T114" i="5"/>
  <c r="O114" i="5"/>
  <c r="M114" i="5"/>
  <c r="K114" i="5"/>
  <c r="I114" i="5"/>
  <c r="G114" i="5"/>
  <c r="U113" i="5"/>
  <c r="T113" i="5"/>
  <c r="O113" i="5"/>
  <c r="M113" i="5"/>
  <c r="K113" i="5"/>
  <c r="I113" i="5"/>
  <c r="G113" i="5"/>
  <c r="S112" i="5"/>
  <c r="R112" i="5"/>
  <c r="Q112" i="5"/>
  <c r="T112" i="5" s="1"/>
  <c r="P112" i="5"/>
  <c r="O112" i="5"/>
  <c r="L112" i="5"/>
  <c r="J112" i="5"/>
  <c r="H112" i="5"/>
  <c r="F112" i="5"/>
  <c r="E112" i="5"/>
  <c r="D112" i="5"/>
  <c r="G112" i="5" s="1"/>
  <c r="U111" i="5"/>
  <c r="T111" i="5"/>
  <c r="O111" i="5"/>
  <c r="M111" i="5"/>
  <c r="K111" i="5"/>
  <c r="I111" i="5"/>
  <c r="G111" i="5"/>
  <c r="U110" i="5"/>
  <c r="T110" i="5"/>
  <c r="O110" i="5"/>
  <c r="M110" i="5"/>
  <c r="K110" i="5"/>
  <c r="I110" i="5"/>
  <c r="G110" i="5"/>
  <c r="U109" i="5"/>
  <c r="T109" i="5"/>
  <c r="O109" i="5"/>
  <c r="M109" i="5"/>
  <c r="K109" i="5"/>
  <c r="I109" i="5"/>
  <c r="G109" i="5"/>
  <c r="U108" i="5"/>
  <c r="T108" i="5"/>
  <c r="O108" i="5"/>
  <c r="M108" i="5"/>
  <c r="K108" i="5"/>
  <c r="I108" i="5"/>
  <c r="G108" i="5"/>
  <c r="U107" i="5"/>
  <c r="T107" i="5"/>
  <c r="O107" i="5"/>
  <c r="M107" i="5"/>
  <c r="K107" i="5"/>
  <c r="I107" i="5"/>
  <c r="G107" i="5"/>
  <c r="S106" i="5"/>
  <c r="R106" i="5"/>
  <c r="Q106" i="5"/>
  <c r="T106" i="5" s="1"/>
  <c r="P106" i="5"/>
  <c r="L106" i="5"/>
  <c r="J106" i="5"/>
  <c r="K106" i="5" s="1"/>
  <c r="H106" i="5"/>
  <c r="F106" i="5"/>
  <c r="U106" i="5" s="1"/>
  <c r="E106" i="5"/>
  <c r="D106" i="5"/>
  <c r="U105" i="5"/>
  <c r="T105" i="5"/>
  <c r="O105" i="5"/>
  <c r="M105" i="5"/>
  <c r="K105" i="5"/>
  <c r="I105" i="5"/>
  <c r="G105" i="5"/>
  <c r="S102" i="5"/>
  <c r="R102" i="5"/>
  <c r="Q102" i="5"/>
  <c r="T102" i="5" s="1"/>
  <c r="P102" i="5"/>
  <c r="U102" i="5" s="1"/>
  <c r="L102" i="5"/>
  <c r="J102" i="5"/>
  <c r="K102" i="5" s="1"/>
  <c r="H102" i="5"/>
  <c r="F102" i="5"/>
  <c r="E102" i="5"/>
  <c r="D102" i="5"/>
  <c r="I102" i="5" s="1"/>
  <c r="S101" i="5"/>
  <c r="T101" i="5" s="1"/>
  <c r="R101" i="5"/>
  <c r="Q101" i="5"/>
  <c r="P101" i="5"/>
  <c r="L101" i="5"/>
  <c r="J101" i="5"/>
  <c r="I101" i="5"/>
  <c r="H101" i="5"/>
  <c r="F101" i="5"/>
  <c r="U101" i="5" s="1"/>
  <c r="E101" i="5"/>
  <c r="K101" i="5" s="1"/>
  <c r="D101" i="5"/>
  <c r="U100" i="5"/>
  <c r="T100" i="5"/>
  <c r="O100" i="5"/>
  <c r="M100" i="5"/>
  <c r="K100" i="5"/>
  <c r="I100" i="5"/>
  <c r="G100" i="5"/>
  <c r="U99" i="5"/>
  <c r="T99" i="5"/>
  <c r="O99" i="5"/>
  <c r="M99" i="5"/>
  <c r="K99" i="5"/>
  <c r="I99" i="5"/>
  <c r="G99" i="5"/>
  <c r="U98" i="5"/>
  <c r="T98" i="5"/>
  <c r="O98" i="5"/>
  <c r="M98" i="5"/>
  <c r="K98" i="5"/>
  <c r="I98" i="5"/>
  <c r="G98" i="5"/>
  <c r="U97" i="5"/>
  <c r="T97" i="5"/>
  <c r="O97" i="5"/>
  <c r="M97" i="5"/>
  <c r="K97" i="5"/>
  <c r="I97" i="5"/>
  <c r="G97" i="5"/>
  <c r="S96" i="5"/>
  <c r="R96" i="5"/>
  <c r="Q96" i="5"/>
  <c r="T96" i="5" s="1"/>
  <c r="P96" i="5"/>
  <c r="L96" i="5"/>
  <c r="J96" i="5"/>
  <c r="H96" i="5"/>
  <c r="F96" i="5"/>
  <c r="E96" i="5"/>
  <c r="M96" i="5" s="1"/>
  <c r="D96" i="5"/>
  <c r="O96" i="5" s="1"/>
  <c r="U95" i="5"/>
  <c r="T95" i="5"/>
  <c r="O95" i="5"/>
  <c r="M95" i="5"/>
  <c r="K95" i="5"/>
  <c r="I95" i="5"/>
  <c r="G95" i="5"/>
  <c r="U94" i="5"/>
  <c r="T94" i="5"/>
  <c r="O94" i="5"/>
  <c r="M94" i="5"/>
  <c r="K94" i="5"/>
  <c r="I94" i="5"/>
  <c r="G94" i="5"/>
  <c r="U93" i="5"/>
  <c r="T93" i="5"/>
  <c r="O93" i="5"/>
  <c r="M93" i="5"/>
  <c r="K93" i="5"/>
  <c r="I93" i="5"/>
  <c r="G93" i="5"/>
  <c r="U92" i="5"/>
  <c r="T92" i="5"/>
  <c r="O92" i="5"/>
  <c r="M92" i="5"/>
  <c r="K92" i="5"/>
  <c r="I92" i="5"/>
  <c r="G92" i="5"/>
  <c r="S91" i="5"/>
  <c r="R91" i="5"/>
  <c r="Q91" i="5"/>
  <c r="T91" i="5" s="1"/>
  <c r="P91" i="5"/>
  <c r="L91" i="5"/>
  <c r="J91" i="5"/>
  <c r="H91" i="5"/>
  <c r="F91" i="5"/>
  <c r="E91" i="5"/>
  <c r="M91" i="5" s="1"/>
  <c r="D91" i="5"/>
  <c r="U90" i="5"/>
  <c r="T90" i="5"/>
  <c r="O90" i="5"/>
  <c r="M90" i="5"/>
  <c r="K90" i="5"/>
  <c r="I90" i="5"/>
  <c r="G90" i="5"/>
  <c r="U89" i="5"/>
  <c r="T89" i="5"/>
  <c r="O89" i="5"/>
  <c r="M89" i="5"/>
  <c r="K89" i="5"/>
  <c r="I89" i="5"/>
  <c r="G89" i="5"/>
  <c r="U88" i="5"/>
  <c r="T88" i="5"/>
  <c r="O88" i="5"/>
  <c r="M88" i="5"/>
  <c r="K88" i="5"/>
  <c r="I88" i="5"/>
  <c r="G88" i="5"/>
  <c r="S85" i="5"/>
  <c r="T85" i="5" s="1"/>
  <c r="R85" i="5"/>
  <c r="Q85" i="5"/>
  <c r="P85" i="5"/>
  <c r="L85" i="5"/>
  <c r="J85" i="5"/>
  <c r="I85" i="5"/>
  <c r="H85" i="5"/>
  <c r="F85" i="5"/>
  <c r="E85" i="5"/>
  <c r="K85" i="5" s="1"/>
  <c r="D85" i="5"/>
  <c r="S84" i="5"/>
  <c r="R84" i="5"/>
  <c r="Q84" i="5"/>
  <c r="P84" i="5"/>
  <c r="O84" i="5"/>
  <c r="L84" i="5"/>
  <c r="J84" i="5"/>
  <c r="H84" i="5"/>
  <c r="F84" i="5"/>
  <c r="E84" i="5"/>
  <c r="D84" i="5"/>
  <c r="U83" i="5"/>
  <c r="T83" i="5"/>
  <c r="O83" i="5"/>
  <c r="M83" i="5"/>
  <c r="K83" i="5"/>
  <c r="I83" i="5"/>
  <c r="G83" i="5"/>
  <c r="U82" i="5"/>
  <c r="T82" i="5"/>
  <c r="O82" i="5"/>
  <c r="M82" i="5"/>
  <c r="K82" i="5"/>
  <c r="I82" i="5"/>
  <c r="G82" i="5"/>
  <c r="U81" i="5"/>
  <c r="T81" i="5"/>
  <c r="O81" i="5"/>
  <c r="M81" i="5"/>
  <c r="K81" i="5"/>
  <c r="I81" i="5"/>
  <c r="G81" i="5"/>
  <c r="U80" i="5"/>
  <c r="T80" i="5"/>
  <c r="O80" i="5"/>
  <c r="M80" i="5"/>
  <c r="K80" i="5"/>
  <c r="I80" i="5"/>
  <c r="G80" i="5"/>
  <c r="U79" i="5"/>
  <c r="T79" i="5"/>
  <c r="O79" i="5"/>
  <c r="M79" i="5"/>
  <c r="K79" i="5"/>
  <c r="I79" i="5"/>
  <c r="G79" i="5"/>
  <c r="S78" i="5"/>
  <c r="R78" i="5"/>
  <c r="Q78" i="5"/>
  <c r="P78" i="5"/>
  <c r="O78" i="5"/>
  <c r="L78" i="5"/>
  <c r="J78" i="5"/>
  <c r="H78" i="5"/>
  <c r="I78" i="5" s="1"/>
  <c r="F78" i="5"/>
  <c r="G78" i="5" s="1"/>
  <c r="E78" i="5"/>
  <c r="D78" i="5"/>
  <c r="U77" i="5"/>
  <c r="T77" i="5"/>
  <c r="O77" i="5"/>
  <c r="M77" i="5"/>
  <c r="K77" i="5"/>
  <c r="I77" i="5"/>
  <c r="G77" i="5"/>
  <c r="U76" i="5"/>
  <c r="T76" i="5"/>
  <c r="O76" i="5"/>
  <c r="M76" i="5"/>
  <c r="K76" i="5"/>
  <c r="I76" i="5"/>
  <c r="G76" i="5"/>
  <c r="U75" i="5"/>
  <c r="T75" i="5"/>
  <c r="O75" i="5"/>
  <c r="M75" i="5"/>
  <c r="K75" i="5"/>
  <c r="I75" i="5"/>
  <c r="G75" i="5"/>
  <c r="U74" i="5"/>
  <c r="T74" i="5"/>
  <c r="O74" i="5"/>
  <c r="M74" i="5"/>
  <c r="K74" i="5"/>
  <c r="I74" i="5"/>
  <c r="G74" i="5"/>
  <c r="U73" i="5"/>
  <c r="T73" i="5"/>
  <c r="O73" i="5"/>
  <c r="M73" i="5"/>
  <c r="K73" i="5"/>
  <c r="I73" i="5"/>
  <c r="G73" i="5"/>
  <c r="U72" i="5"/>
  <c r="T72" i="5"/>
  <c r="O72" i="5"/>
  <c r="M72" i="5"/>
  <c r="K72" i="5"/>
  <c r="I72" i="5"/>
  <c r="G72" i="5"/>
  <c r="U71" i="5"/>
  <c r="T71" i="5"/>
  <c r="O71" i="5"/>
  <c r="M71" i="5"/>
  <c r="K71" i="5"/>
  <c r="I71" i="5"/>
  <c r="G71" i="5"/>
  <c r="S70" i="5"/>
  <c r="R70" i="5"/>
  <c r="Q70" i="5"/>
  <c r="P70" i="5"/>
  <c r="U70" i="5" s="1"/>
  <c r="L70" i="5"/>
  <c r="J70" i="5"/>
  <c r="H70" i="5"/>
  <c r="F70" i="5"/>
  <c r="E70" i="5"/>
  <c r="M70" i="5" s="1"/>
  <c r="D70" i="5"/>
  <c r="U69" i="5"/>
  <c r="T69" i="5"/>
  <c r="O69" i="5"/>
  <c r="M69" i="5"/>
  <c r="K69" i="5"/>
  <c r="I69" i="5"/>
  <c r="G69" i="5"/>
  <c r="U68" i="5"/>
  <c r="T68" i="5"/>
  <c r="O68" i="5"/>
  <c r="M68" i="5"/>
  <c r="K68" i="5"/>
  <c r="I68" i="5"/>
  <c r="G68" i="5"/>
  <c r="U67" i="5"/>
  <c r="T67" i="5"/>
  <c r="O67" i="5"/>
  <c r="M67" i="5"/>
  <c r="K67" i="5"/>
  <c r="I67" i="5"/>
  <c r="G67" i="5"/>
  <c r="U66" i="5"/>
  <c r="T66" i="5"/>
  <c r="O66" i="5"/>
  <c r="M66" i="5"/>
  <c r="K66" i="5"/>
  <c r="I66" i="5"/>
  <c r="G66" i="5"/>
  <c r="U65" i="5"/>
  <c r="T65" i="5"/>
  <c r="O65" i="5"/>
  <c r="M65" i="5"/>
  <c r="K65" i="5"/>
  <c r="I65" i="5"/>
  <c r="G65" i="5"/>
  <c r="U64" i="5"/>
  <c r="T64" i="5"/>
  <c r="O64" i="5"/>
  <c r="M64" i="5"/>
  <c r="K64" i="5"/>
  <c r="I64" i="5"/>
  <c r="G64" i="5"/>
  <c r="T63" i="5"/>
  <c r="S63" i="5"/>
  <c r="R63" i="5"/>
  <c r="Q63" i="5"/>
  <c r="P63" i="5"/>
  <c r="U63" i="5" s="1"/>
  <c r="L63" i="5"/>
  <c r="J63" i="5"/>
  <c r="H63" i="5"/>
  <c r="G63" i="5"/>
  <c r="F63" i="5"/>
  <c r="E63" i="5"/>
  <c r="M63" i="5" s="1"/>
  <c r="D63" i="5"/>
  <c r="O63" i="5" s="1"/>
  <c r="U62" i="5"/>
  <c r="T62" i="5"/>
  <c r="O62" i="5"/>
  <c r="M62" i="5"/>
  <c r="K62" i="5"/>
  <c r="I62" i="5"/>
  <c r="G62" i="5"/>
  <c r="U61" i="5"/>
  <c r="T61" i="5"/>
  <c r="O61" i="5"/>
  <c r="M61" i="5"/>
  <c r="K61" i="5"/>
  <c r="I61" i="5"/>
  <c r="G61" i="5"/>
  <c r="U60" i="5"/>
  <c r="T60" i="5"/>
  <c r="O60" i="5"/>
  <c r="M60" i="5"/>
  <c r="K60" i="5"/>
  <c r="I60" i="5"/>
  <c r="G60" i="5"/>
  <c r="U59" i="5"/>
  <c r="T59" i="5"/>
  <c r="O59" i="5"/>
  <c r="M59" i="5"/>
  <c r="K59" i="5"/>
  <c r="I59" i="5"/>
  <c r="G59" i="5"/>
  <c r="S58" i="5"/>
  <c r="R58" i="5"/>
  <c r="Q58" i="5"/>
  <c r="T58" i="5" s="1"/>
  <c r="P58" i="5"/>
  <c r="U58" i="5" s="1"/>
  <c r="L58" i="5"/>
  <c r="J58" i="5"/>
  <c r="K58" i="5" s="1"/>
  <c r="H58" i="5"/>
  <c r="F58" i="5"/>
  <c r="E58" i="5"/>
  <c r="D58" i="5"/>
  <c r="U57" i="5"/>
  <c r="T57" i="5"/>
  <c r="O57" i="5"/>
  <c r="M57" i="5"/>
  <c r="K57" i="5"/>
  <c r="I57" i="5"/>
  <c r="G57" i="5"/>
  <c r="S54" i="5"/>
  <c r="R54" i="5"/>
  <c r="Q54" i="5"/>
  <c r="T54" i="5" s="1"/>
  <c r="P54" i="5"/>
  <c r="U54" i="5" s="1"/>
  <c r="L54" i="5"/>
  <c r="J54" i="5"/>
  <c r="H54" i="5"/>
  <c r="F54" i="5"/>
  <c r="E54" i="5"/>
  <c r="D54" i="5"/>
  <c r="I54" i="5" s="1"/>
  <c r="T53" i="5"/>
  <c r="S53" i="5"/>
  <c r="R53" i="5"/>
  <c r="Q53" i="5"/>
  <c r="P53" i="5"/>
  <c r="U53" i="5" s="1"/>
  <c r="L53" i="5"/>
  <c r="J53" i="5"/>
  <c r="H53" i="5"/>
  <c r="I53" i="5" s="1"/>
  <c r="F53" i="5"/>
  <c r="E53" i="5"/>
  <c r="D53" i="5"/>
  <c r="U52" i="5"/>
  <c r="T52" i="5"/>
  <c r="O52" i="5"/>
  <c r="M52" i="5"/>
  <c r="K52" i="5"/>
  <c r="I52" i="5"/>
  <c r="G52" i="5"/>
  <c r="U51" i="5"/>
  <c r="T51" i="5"/>
  <c r="O51" i="5"/>
  <c r="M51" i="5"/>
  <c r="K51" i="5"/>
  <c r="I51" i="5"/>
  <c r="G51" i="5"/>
  <c r="U50" i="5"/>
  <c r="T50" i="5"/>
  <c r="O50" i="5"/>
  <c r="M50" i="5"/>
  <c r="K50" i="5"/>
  <c r="I50" i="5"/>
  <c r="G50" i="5"/>
  <c r="U49" i="5"/>
  <c r="T49" i="5"/>
  <c r="O49" i="5"/>
  <c r="M49" i="5"/>
  <c r="K49" i="5"/>
  <c r="I49" i="5"/>
  <c r="G49" i="5"/>
  <c r="U48" i="5"/>
  <c r="T48" i="5"/>
  <c r="O48" i="5"/>
  <c r="M48" i="5"/>
  <c r="K48" i="5"/>
  <c r="I48" i="5"/>
  <c r="G48" i="5"/>
  <c r="S47" i="5"/>
  <c r="R47" i="5"/>
  <c r="Q47" i="5"/>
  <c r="T47" i="5" s="1"/>
  <c r="P47" i="5"/>
  <c r="L47" i="5"/>
  <c r="J47" i="5"/>
  <c r="I47" i="5"/>
  <c r="H47" i="5"/>
  <c r="F47" i="5"/>
  <c r="G47" i="5" s="1"/>
  <c r="E47" i="5"/>
  <c r="D47" i="5"/>
  <c r="O47" i="5" s="1"/>
  <c r="U46" i="5"/>
  <c r="T46" i="5"/>
  <c r="O46" i="5"/>
  <c r="M46" i="5"/>
  <c r="K46" i="5"/>
  <c r="I46" i="5"/>
  <c r="G46" i="5"/>
  <c r="U45" i="5"/>
  <c r="T45" i="5"/>
  <c r="O45" i="5"/>
  <c r="M45" i="5"/>
  <c r="K45" i="5"/>
  <c r="I45" i="5"/>
  <c r="G45" i="5"/>
  <c r="U44" i="5"/>
  <c r="T44" i="5"/>
  <c r="O44" i="5"/>
  <c r="M44" i="5"/>
  <c r="K44" i="5"/>
  <c r="I44" i="5"/>
  <c r="G44" i="5"/>
  <c r="U43" i="5"/>
  <c r="T43" i="5"/>
  <c r="O43" i="5"/>
  <c r="M43" i="5"/>
  <c r="K43" i="5"/>
  <c r="I43" i="5"/>
  <c r="G43" i="5"/>
  <c r="U42" i="5"/>
  <c r="T42" i="5"/>
  <c r="O42" i="5"/>
  <c r="M42" i="5"/>
  <c r="K42" i="5"/>
  <c r="I42" i="5"/>
  <c r="G42" i="5"/>
  <c r="U41" i="5"/>
  <c r="T41" i="5"/>
  <c r="O41" i="5"/>
  <c r="M41" i="5"/>
  <c r="K41" i="5"/>
  <c r="I41" i="5"/>
  <c r="G41" i="5"/>
  <c r="S40" i="5"/>
  <c r="R40" i="5"/>
  <c r="Q40" i="5"/>
  <c r="T40" i="5" s="1"/>
  <c r="P40" i="5"/>
  <c r="L40" i="5"/>
  <c r="J40" i="5"/>
  <c r="H40" i="5"/>
  <c r="F40" i="5"/>
  <c r="U40" i="5" s="1"/>
  <c r="E40" i="5"/>
  <c r="M40" i="5" s="1"/>
  <c r="D40" i="5"/>
  <c r="I40" i="5" s="1"/>
  <c r="U39" i="5"/>
  <c r="T39" i="5"/>
  <c r="O39" i="5"/>
  <c r="M39" i="5"/>
  <c r="K39" i="5"/>
  <c r="I39" i="5"/>
  <c r="G39" i="5"/>
  <c r="U38" i="5"/>
  <c r="T38" i="5"/>
  <c r="O38" i="5"/>
  <c r="M38" i="5"/>
  <c r="K38" i="5"/>
  <c r="I38" i="5"/>
  <c r="G38" i="5"/>
  <c r="U37" i="5"/>
  <c r="T37" i="5"/>
  <c r="O37" i="5"/>
  <c r="M37" i="5"/>
  <c r="K37" i="5"/>
  <c r="I37" i="5"/>
  <c r="G37" i="5"/>
  <c r="U36" i="5"/>
  <c r="T36" i="5"/>
  <c r="O36" i="5"/>
  <c r="M36" i="5"/>
  <c r="K36" i="5"/>
  <c r="I36" i="5"/>
  <c r="G36" i="5"/>
  <c r="S35" i="5"/>
  <c r="R35" i="5"/>
  <c r="Q35" i="5"/>
  <c r="T35" i="5" s="1"/>
  <c r="P35" i="5"/>
  <c r="L35" i="5"/>
  <c r="J35" i="5"/>
  <c r="H35" i="5"/>
  <c r="G35" i="5"/>
  <c r="F35" i="5"/>
  <c r="E35" i="5"/>
  <c r="M35" i="5" s="1"/>
  <c r="D35" i="5"/>
  <c r="O35" i="5" s="1"/>
  <c r="U34" i="5"/>
  <c r="T34" i="5"/>
  <c r="O34" i="5"/>
  <c r="M34" i="5"/>
  <c r="K34" i="5"/>
  <c r="I34" i="5"/>
  <c r="G34" i="5"/>
  <c r="U33" i="5"/>
  <c r="T33" i="5"/>
  <c r="O33" i="5"/>
  <c r="M33" i="5"/>
  <c r="K33" i="5"/>
  <c r="I33" i="5"/>
  <c r="G33" i="5"/>
  <c r="U32" i="5"/>
  <c r="T32" i="5"/>
  <c r="O32" i="5"/>
  <c r="M32" i="5"/>
  <c r="K32" i="5"/>
  <c r="I32" i="5"/>
  <c r="G32" i="5"/>
  <c r="U31" i="5"/>
  <c r="T31" i="5"/>
  <c r="O31" i="5"/>
  <c r="M31" i="5"/>
  <c r="K31" i="5"/>
  <c r="I31" i="5"/>
  <c r="G31" i="5"/>
  <c r="U30" i="5"/>
  <c r="T30" i="5"/>
  <c r="O30" i="5"/>
  <c r="M30" i="5"/>
  <c r="K30" i="5"/>
  <c r="I30" i="5"/>
  <c r="G30" i="5"/>
  <c r="U29" i="5"/>
  <c r="T29" i="5"/>
  <c r="O29" i="5"/>
  <c r="M29" i="5"/>
  <c r="K29" i="5"/>
  <c r="I29" i="5"/>
  <c r="G29" i="5"/>
  <c r="U28" i="5"/>
  <c r="T28" i="5"/>
  <c r="O28" i="5"/>
  <c r="M28" i="5"/>
  <c r="K28" i="5"/>
  <c r="I28" i="5"/>
  <c r="G28" i="5"/>
  <c r="S27" i="5"/>
  <c r="R27" i="5"/>
  <c r="Q27" i="5"/>
  <c r="P27" i="5"/>
  <c r="U27" i="5" s="1"/>
  <c r="L27" i="5"/>
  <c r="J27" i="5"/>
  <c r="H27" i="5"/>
  <c r="F27" i="5"/>
  <c r="E27" i="5"/>
  <c r="D27" i="5"/>
  <c r="O27" i="5" s="1"/>
  <c r="U26" i="5"/>
  <c r="T26" i="5"/>
  <c r="O26" i="5"/>
  <c r="M26" i="5"/>
  <c r="K26" i="5"/>
  <c r="I26" i="5"/>
  <c r="G26" i="5"/>
  <c r="U25" i="5"/>
  <c r="T25" i="5"/>
  <c r="O25" i="5"/>
  <c r="M25" i="5"/>
  <c r="K25" i="5"/>
  <c r="I25" i="5"/>
  <c r="G25" i="5"/>
  <c r="U24" i="5"/>
  <c r="T24" i="5"/>
  <c r="O24" i="5"/>
  <c r="M24" i="5"/>
  <c r="K24" i="5"/>
  <c r="I24" i="5"/>
  <c r="G24" i="5"/>
  <c r="U23" i="5"/>
  <c r="T23" i="5"/>
  <c r="O23" i="5"/>
  <c r="M23" i="5"/>
  <c r="K23" i="5"/>
  <c r="I23" i="5"/>
  <c r="G23" i="5"/>
  <c r="U22" i="5"/>
  <c r="T22" i="5"/>
  <c r="O22" i="5"/>
  <c r="M22" i="5"/>
  <c r="K22" i="5"/>
  <c r="I22" i="5"/>
  <c r="G22" i="5"/>
  <c r="U21" i="5"/>
  <c r="T21" i="5"/>
  <c r="O21" i="5"/>
  <c r="M21" i="5"/>
  <c r="K21" i="5"/>
  <c r="I21" i="5"/>
  <c r="G21" i="5"/>
  <c r="U20" i="5"/>
  <c r="T20" i="5"/>
  <c r="O20" i="5"/>
  <c r="M20" i="5"/>
  <c r="K20" i="5"/>
  <c r="I20" i="5"/>
  <c r="G20" i="5"/>
  <c r="T19" i="5"/>
  <c r="S19" i="5"/>
  <c r="R19" i="5"/>
  <c r="Q19" i="5"/>
  <c r="P19" i="5"/>
  <c r="L19" i="5"/>
  <c r="J19" i="5"/>
  <c r="H19" i="5"/>
  <c r="F19" i="5"/>
  <c r="E19" i="5"/>
  <c r="D19" i="5"/>
  <c r="U18" i="5"/>
  <c r="T18" i="5"/>
  <c r="O18" i="5"/>
  <c r="M18" i="5"/>
  <c r="K18" i="5"/>
  <c r="I18" i="5"/>
  <c r="G18" i="5"/>
  <c r="U17" i="5"/>
  <c r="T17" i="5"/>
  <c r="O17" i="5"/>
  <c r="M17" i="5"/>
  <c r="K17" i="5"/>
  <c r="I17" i="5"/>
  <c r="G17" i="5"/>
  <c r="U16" i="5"/>
  <c r="T16" i="5"/>
  <c r="O16" i="5"/>
  <c r="M16" i="5"/>
  <c r="K16" i="5"/>
  <c r="I16" i="5"/>
  <c r="G16" i="5"/>
  <c r="U15" i="5"/>
  <c r="T15" i="5"/>
  <c r="O15" i="5"/>
  <c r="M15" i="5"/>
  <c r="K15" i="5"/>
  <c r="I15" i="5"/>
  <c r="G15" i="5"/>
  <c r="U14" i="5"/>
  <c r="T14" i="5"/>
  <c r="O14" i="5"/>
  <c r="M14" i="5"/>
  <c r="K14" i="5"/>
  <c r="I14" i="5"/>
  <c r="G14" i="5"/>
  <c r="U13" i="5"/>
  <c r="T13" i="5"/>
  <c r="O13" i="5"/>
  <c r="M13" i="5"/>
  <c r="K13" i="5"/>
  <c r="I13" i="5"/>
  <c r="G13" i="5"/>
  <c r="U12" i="5"/>
  <c r="T12" i="5"/>
  <c r="O12" i="5"/>
  <c r="M12" i="5"/>
  <c r="K12" i="5"/>
  <c r="I12" i="5"/>
  <c r="G12" i="5"/>
  <c r="U11" i="5"/>
  <c r="T11" i="5"/>
  <c r="O11" i="5"/>
  <c r="M11" i="5"/>
  <c r="K11" i="5"/>
  <c r="I11" i="5"/>
  <c r="G11" i="5"/>
  <c r="S10" i="5"/>
  <c r="R10" i="5"/>
  <c r="Q10" i="5"/>
  <c r="T10" i="5" s="1"/>
  <c r="P10" i="5"/>
  <c r="O10" i="5"/>
  <c r="L10" i="5"/>
  <c r="J10" i="5"/>
  <c r="H10" i="5"/>
  <c r="F10" i="5"/>
  <c r="U10" i="5" s="1"/>
  <c r="E10" i="5"/>
  <c r="M10" i="5" s="1"/>
  <c r="D10" i="5"/>
  <c r="I10" i="5" s="1"/>
  <c r="U9" i="5"/>
  <c r="T9" i="5"/>
  <c r="O9" i="5"/>
  <c r="M9" i="5"/>
  <c r="K9" i="5"/>
  <c r="I9" i="5"/>
  <c r="G9" i="5"/>
  <c r="U8" i="5"/>
  <c r="T8" i="5"/>
  <c r="O8" i="5"/>
  <c r="M8" i="5"/>
  <c r="K8" i="5"/>
  <c r="I8" i="5"/>
  <c r="G8" i="5"/>
  <c r="S339" i="4"/>
  <c r="R339" i="4"/>
  <c r="Q339" i="4"/>
  <c r="T339" i="4" s="1"/>
  <c r="P339" i="4"/>
  <c r="L339" i="4"/>
  <c r="J339" i="4"/>
  <c r="H339" i="4"/>
  <c r="F339" i="4"/>
  <c r="E339" i="4"/>
  <c r="K339" i="4" s="1"/>
  <c r="D339" i="4"/>
  <c r="I339" i="4" s="1"/>
  <c r="T338" i="4"/>
  <c r="S338" i="4"/>
  <c r="R338" i="4"/>
  <c r="Q338" i="4"/>
  <c r="P338" i="4"/>
  <c r="L338" i="4"/>
  <c r="J338" i="4"/>
  <c r="K338" i="4" s="1"/>
  <c r="H338" i="4"/>
  <c r="F338" i="4"/>
  <c r="E338" i="4"/>
  <c r="D338" i="4"/>
  <c r="O338" i="4" s="1"/>
  <c r="S337" i="4"/>
  <c r="T337" i="4" s="1"/>
  <c r="R337" i="4"/>
  <c r="Q337" i="4"/>
  <c r="P337" i="4"/>
  <c r="L337" i="4"/>
  <c r="J337" i="4"/>
  <c r="H337" i="4"/>
  <c r="F337" i="4"/>
  <c r="U337" i="4" s="1"/>
  <c r="E337" i="4"/>
  <c r="M337" i="4" s="1"/>
  <c r="D337" i="4"/>
  <c r="O337" i="4" s="1"/>
  <c r="U336" i="4"/>
  <c r="T336" i="4"/>
  <c r="O336" i="4"/>
  <c r="M336" i="4"/>
  <c r="K336" i="4"/>
  <c r="I336" i="4"/>
  <c r="G336" i="4"/>
  <c r="U335" i="4"/>
  <c r="T335" i="4"/>
  <c r="O335" i="4"/>
  <c r="M335" i="4"/>
  <c r="K335" i="4"/>
  <c r="I335" i="4"/>
  <c r="G335" i="4"/>
  <c r="U334" i="4"/>
  <c r="T334" i="4"/>
  <c r="O334" i="4"/>
  <c r="M334" i="4"/>
  <c r="K334" i="4"/>
  <c r="I334" i="4"/>
  <c r="G334" i="4"/>
  <c r="U333" i="4"/>
  <c r="T333" i="4"/>
  <c r="O333" i="4"/>
  <c r="M333" i="4"/>
  <c r="K333" i="4"/>
  <c r="I333" i="4"/>
  <c r="G333" i="4"/>
  <c r="S332" i="4"/>
  <c r="R332" i="4"/>
  <c r="Q332" i="4"/>
  <c r="T332" i="4" s="1"/>
  <c r="P332" i="4"/>
  <c r="L332" i="4"/>
  <c r="J332" i="4"/>
  <c r="I332" i="4"/>
  <c r="H332" i="4"/>
  <c r="G332" i="4"/>
  <c r="F332" i="4"/>
  <c r="E332" i="4"/>
  <c r="M332" i="4" s="1"/>
  <c r="D332" i="4"/>
  <c r="O332" i="4" s="1"/>
  <c r="U331" i="4"/>
  <c r="T331" i="4"/>
  <c r="O331" i="4"/>
  <c r="M331" i="4"/>
  <c r="K331" i="4"/>
  <c r="I331" i="4"/>
  <c r="G331" i="4"/>
  <c r="U330" i="4"/>
  <c r="T330" i="4"/>
  <c r="O330" i="4"/>
  <c r="M330" i="4"/>
  <c r="K330" i="4"/>
  <c r="I330" i="4"/>
  <c r="G330" i="4"/>
  <c r="U329" i="4"/>
  <c r="T329" i="4"/>
  <c r="O329" i="4"/>
  <c r="M329" i="4"/>
  <c r="K329" i="4"/>
  <c r="I329" i="4"/>
  <c r="G329" i="4"/>
  <c r="U328" i="4"/>
  <c r="T328" i="4"/>
  <c r="O328" i="4"/>
  <c r="M328" i="4"/>
  <c r="K328" i="4"/>
  <c r="I328" i="4"/>
  <c r="G328" i="4"/>
  <c r="U327" i="4"/>
  <c r="T327" i="4"/>
  <c r="O327" i="4"/>
  <c r="M327" i="4"/>
  <c r="K327" i="4"/>
  <c r="I327" i="4"/>
  <c r="G327" i="4"/>
  <c r="U326" i="4"/>
  <c r="T326" i="4"/>
  <c r="O326" i="4"/>
  <c r="M326" i="4"/>
  <c r="K326" i="4"/>
  <c r="I326" i="4"/>
  <c r="G326" i="4"/>
  <c r="U325" i="4"/>
  <c r="T325" i="4"/>
  <c r="O325" i="4"/>
  <c r="M325" i="4"/>
  <c r="K325" i="4"/>
  <c r="I325" i="4"/>
  <c r="G325" i="4"/>
  <c r="U324" i="4"/>
  <c r="T324" i="4"/>
  <c r="O324" i="4"/>
  <c r="M324" i="4"/>
  <c r="K324" i="4"/>
  <c r="I324" i="4"/>
  <c r="G324" i="4"/>
  <c r="S323" i="4"/>
  <c r="R323" i="4"/>
  <c r="Q323" i="4"/>
  <c r="T323" i="4" s="1"/>
  <c r="P323" i="4"/>
  <c r="U323" i="4" s="1"/>
  <c r="L323" i="4"/>
  <c r="J323" i="4"/>
  <c r="H323" i="4"/>
  <c r="F323" i="4"/>
  <c r="E323" i="4"/>
  <c r="K323" i="4" s="1"/>
  <c r="D323" i="4"/>
  <c r="I323" i="4" s="1"/>
  <c r="U322" i="4"/>
  <c r="T322" i="4"/>
  <c r="O322" i="4"/>
  <c r="M322" i="4"/>
  <c r="K322" i="4"/>
  <c r="I322" i="4"/>
  <c r="G322" i="4"/>
  <c r="U321" i="4"/>
  <c r="T321" i="4"/>
  <c r="O321" i="4"/>
  <c r="M321" i="4"/>
  <c r="K321" i="4"/>
  <c r="I321" i="4"/>
  <c r="G321" i="4"/>
  <c r="U320" i="4"/>
  <c r="T320" i="4"/>
  <c r="O320" i="4"/>
  <c r="M320" i="4"/>
  <c r="K320" i="4"/>
  <c r="I320" i="4"/>
  <c r="G320" i="4"/>
  <c r="U319" i="4"/>
  <c r="T319" i="4"/>
  <c r="O319" i="4"/>
  <c r="M319" i="4"/>
  <c r="K319" i="4"/>
  <c r="I319" i="4"/>
  <c r="G319" i="4"/>
  <c r="U318" i="4"/>
  <c r="T318" i="4"/>
  <c r="O318" i="4"/>
  <c r="M318" i="4"/>
  <c r="K318" i="4"/>
  <c r="I318" i="4"/>
  <c r="G318" i="4"/>
  <c r="S317" i="4"/>
  <c r="R317" i="4"/>
  <c r="Q317" i="4"/>
  <c r="P317" i="4"/>
  <c r="L317" i="4"/>
  <c r="J317" i="4"/>
  <c r="H317" i="4"/>
  <c r="F317" i="4"/>
  <c r="E317" i="4"/>
  <c r="D317" i="4"/>
  <c r="U316" i="4"/>
  <c r="T316" i="4"/>
  <c r="O316" i="4"/>
  <c r="M316" i="4"/>
  <c r="K316" i="4"/>
  <c r="I316" i="4"/>
  <c r="G316" i="4"/>
  <c r="U315" i="4"/>
  <c r="T315" i="4"/>
  <c r="O315" i="4"/>
  <c r="M315" i="4"/>
  <c r="K315" i="4"/>
  <c r="I315" i="4"/>
  <c r="G315" i="4"/>
  <c r="U314" i="4"/>
  <c r="T314" i="4"/>
  <c r="O314" i="4"/>
  <c r="M314" i="4"/>
  <c r="K314" i="4"/>
  <c r="I314" i="4"/>
  <c r="G314" i="4"/>
  <c r="U313" i="4"/>
  <c r="T313" i="4"/>
  <c r="O313" i="4"/>
  <c r="M313" i="4"/>
  <c r="K313" i="4"/>
  <c r="I313" i="4"/>
  <c r="G313" i="4"/>
  <c r="U312" i="4"/>
  <c r="T312" i="4"/>
  <c r="O312" i="4"/>
  <c r="M312" i="4"/>
  <c r="K312" i="4"/>
  <c r="I312" i="4"/>
  <c r="G312" i="4"/>
  <c r="U311" i="4"/>
  <c r="T311" i="4"/>
  <c r="O311" i="4"/>
  <c r="M311" i="4"/>
  <c r="K311" i="4"/>
  <c r="I311" i="4"/>
  <c r="G311" i="4"/>
  <c r="S310" i="4"/>
  <c r="R310" i="4"/>
  <c r="Q310" i="4"/>
  <c r="T310" i="4" s="1"/>
  <c r="P310" i="4"/>
  <c r="O310" i="4"/>
  <c r="L310" i="4"/>
  <c r="J310" i="4"/>
  <c r="H310" i="4"/>
  <c r="I310" i="4" s="1"/>
  <c r="G310" i="4"/>
  <c r="F310" i="4"/>
  <c r="E310" i="4"/>
  <c r="M310" i="4" s="1"/>
  <c r="D310" i="4"/>
  <c r="U309" i="4"/>
  <c r="T309" i="4"/>
  <c r="O309" i="4"/>
  <c r="M309" i="4"/>
  <c r="K309" i="4"/>
  <c r="I309" i="4"/>
  <c r="G309" i="4"/>
  <c r="U308" i="4"/>
  <c r="T308" i="4"/>
  <c r="O308" i="4"/>
  <c r="M308" i="4"/>
  <c r="K308" i="4"/>
  <c r="I308" i="4"/>
  <c r="G308" i="4"/>
  <c r="U307" i="4"/>
  <c r="T307" i="4"/>
  <c r="O307" i="4"/>
  <c r="M307" i="4"/>
  <c r="K307" i="4"/>
  <c r="I307" i="4"/>
  <c r="G307" i="4"/>
  <c r="U306" i="4"/>
  <c r="T306" i="4"/>
  <c r="O306" i="4"/>
  <c r="M306" i="4"/>
  <c r="K306" i="4"/>
  <c r="I306" i="4"/>
  <c r="G306" i="4"/>
  <c r="U305" i="4"/>
  <c r="T305" i="4"/>
  <c r="O305" i="4"/>
  <c r="M305" i="4"/>
  <c r="K305" i="4"/>
  <c r="I305" i="4"/>
  <c r="G305" i="4"/>
  <c r="U304" i="4"/>
  <c r="T304" i="4"/>
  <c r="O304" i="4"/>
  <c r="M304" i="4"/>
  <c r="K304" i="4"/>
  <c r="I304" i="4"/>
  <c r="G304" i="4"/>
  <c r="S303" i="4"/>
  <c r="R303" i="4"/>
  <c r="Q303" i="4"/>
  <c r="P303" i="4"/>
  <c r="L303" i="4"/>
  <c r="J303" i="4"/>
  <c r="H303" i="4"/>
  <c r="F303" i="4"/>
  <c r="U303" i="4" s="1"/>
  <c r="E303" i="4"/>
  <c r="M303" i="4" s="1"/>
  <c r="D303" i="4"/>
  <c r="O303" i="4" s="1"/>
  <c r="U302" i="4"/>
  <c r="T302" i="4"/>
  <c r="O302" i="4"/>
  <c r="M302" i="4"/>
  <c r="K302" i="4"/>
  <c r="I302" i="4"/>
  <c r="G302" i="4"/>
  <c r="S299" i="4"/>
  <c r="T299" i="4" s="1"/>
  <c r="R299" i="4"/>
  <c r="Q299" i="4"/>
  <c r="P299" i="4"/>
  <c r="L299" i="4"/>
  <c r="J299" i="4"/>
  <c r="H299" i="4"/>
  <c r="F299" i="4"/>
  <c r="U299" i="4" s="1"/>
  <c r="E299" i="4"/>
  <c r="M299" i="4" s="1"/>
  <c r="D299" i="4"/>
  <c r="O299" i="4" s="1"/>
  <c r="S298" i="4"/>
  <c r="R298" i="4"/>
  <c r="Q298" i="4"/>
  <c r="T298" i="4" s="1"/>
  <c r="P298" i="4"/>
  <c r="U298" i="4" s="1"/>
  <c r="L298" i="4"/>
  <c r="J298" i="4"/>
  <c r="H298" i="4"/>
  <c r="F298" i="4"/>
  <c r="E298" i="4"/>
  <c r="D298" i="4"/>
  <c r="U297" i="4"/>
  <c r="T297" i="4"/>
  <c r="O297" i="4"/>
  <c r="M297" i="4"/>
  <c r="K297" i="4"/>
  <c r="I297" i="4"/>
  <c r="G297" i="4"/>
  <c r="U296" i="4"/>
  <c r="T296" i="4"/>
  <c r="O296" i="4"/>
  <c r="M296" i="4"/>
  <c r="K296" i="4"/>
  <c r="I296" i="4"/>
  <c r="G296" i="4"/>
  <c r="U295" i="4"/>
  <c r="T295" i="4"/>
  <c r="O295" i="4"/>
  <c r="M295" i="4"/>
  <c r="K295" i="4"/>
  <c r="I295" i="4"/>
  <c r="G295" i="4"/>
  <c r="U294" i="4"/>
  <c r="T294" i="4"/>
  <c r="O294" i="4"/>
  <c r="M294" i="4"/>
  <c r="K294" i="4"/>
  <c r="I294" i="4"/>
  <c r="G294" i="4"/>
  <c r="U293" i="4"/>
  <c r="T293" i="4"/>
  <c r="O293" i="4"/>
  <c r="M293" i="4"/>
  <c r="K293" i="4"/>
  <c r="I293" i="4"/>
  <c r="G293" i="4"/>
  <c r="S292" i="4"/>
  <c r="R292" i="4"/>
  <c r="Q292" i="4"/>
  <c r="P292" i="4"/>
  <c r="L292" i="4"/>
  <c r="J292" i="4"/>
  <c r="K292" i="4" s="1"/>
  <c r="H292" i="4"/>
  <c r="I292" i="4" s="1"/>
  <c r="G292" i="4"/>
  <c r="F292" i="4"/>
  <c r="E292" i="4"/>
  <c r="D292" i="4"/>
  <c r="O292" i="4" s="1"/>
  <c r="U291" i="4"/>
  <c r="T291" i="4"/>
  <c r="O291" i="4"/>
  <c r="M291" i="4"/>
  <c r="K291" i="4"/>
  <c r="I291" i="4"/>
  <c r="G291" i="4"/>
  <c r="U290" i="4"/>
  <c r="T290" i="4"/>
  <c r="O290" i="4"/>
  <c r="M290" i="4"/>
  <c r="K290" i="4"/>
  <c r="I290" i="4"/>
  <c r="G290" i="4"/>
  <c r="U289" i="4"/>
  <c r="T289" i="4"/>
  <c r="O289" i="4"/>
  <c r="M289" i="4"/>
  <c r="K289" i="4"/>
  <c r="I289" i="4"/>
  <c r="G289" i="4"/>
  <c r="U288" i="4"/>
  <c r="T288" i="4"/>
  <c r="O288" i="4"/>
  <c r="M288" i="4"/>
  <c r="K288" i="4"/>
  <c r="I288" i="4"/>
  <c r="G288" i="4"/>
  <c r="U287" i="4"/>
  <c r="T287" i="4"/>
  <c r="O287" i="4"/>
  <c r="M287" i="4"/>
  <c r="K287" i="4"/>
  <c r="I287" i="4"/>
  <c r="G287" i="4"/>
  <c r="U286" i="4"/>
  <c r="T286" i="4"/>
  <c r="O286" i="4"/>
  <c r="M286" i="4"/>
  <c r="K286" i="4"/>
  <c r="I286" i="4"/>
  <c r="G286" i="4"/>
  <c r="S285" i="4"/>
  <c r="T285" i="4" s="1"/>
  <c r="R285" i="4"/>
  <c r="Q285" i="4"/>
  <c r="P285" i="4"/>
  <c r="L285" i="4"/>
  <c r="J285" i="4"/>
  <c r="K285" i="4" s="1"/>
  <c r="H285" i="4"/>
  <c r="F285" i="4"/>
  <c r="U285" i="4" s="1"/>
  <c r="E285" i="4"/>
  <c r="M285" i="4" s="1"/>
  <c r="D285" i="4"/>
  <c r="O285" i="4" s="1"/>
  <c r="U284" i="4"/>
  <c r="T284" i="4"/>
  <c r="O284" i="4"/>
  <c r="M284" i="4"/>
  <c r="K284" i="4"/>
  <c r="I284" i="4"/>
  <c r="G284" i="4"/>
  <c r="U283" i="4"/>
  <c r="T283" i="4"/>
  <c r="O283" i="4"/>
  <c r="M283" i="4"/>
  <c r="K283" i="4"/>
  <c r="I283" i="4"/>
  <c r="G283" i="4"/>
  <c r="U282" i="4"/>
  <c r="T282" i="4"/>
  <c r="O282" i="4"/>
  <c r="M282" i="4"/>
  <c r="K282" i="4"/>
  <c r="I282" i="4"/>
  <c r="G282" i="4"/>
  <c r="U281" i="4"/>
  <c r="T281" i="4"/>
  <c r="O281" i="4"/>
  <c r="M281" i="4"/>
  <c r="K281" i="4"/>
  <c r="I281" i="4"/>
  <c r="G281" i="4"/>
  <c r="U280" i="4"/>
  <c r="T280" i="4"/>
  <c r="O280" i="4"/>
  <c r="M280" i="4"/>
  <c r="K280" i="4"/>
  <c r="I280" i="4"/>
  <c r="G280" i="4"/>
  <c r="U279" i="4"/>
  <c r="T279" i="4"/>
  <c r="O279" i="4"/>
  <c r="M279" i="4"/>
  <c r="K279" i="4"/>
  <c r="I279" i="4"/>
  <c r="G279" i="4"/>
  <c r="U278" i="4"/>
  <c r="T278" i="4"/>
  <c r="O278" i="4"/>
  <c r="M278" i="4"/>
  <c r="K278" i="4"/>
  <c r="I278" i="4"/>
  <c r="G278" i="4"/>
  <c r="U277" i="4"/>
  <c r="T277" i="4"/>
  <c r="O277" i="4"/>
  <c r="M277" i="4"/>
  <c r="K277" i="4"/>
  <c r="I277" i="4"/>
  <c r="G277" i="4"/>
  <c r="U276" i="4"/>
  <c r="T276" i="4"/>
  <c r="O276" i="4"/>
  <c r="M276" i="4"/>
  <c r="K276" i="4"/>
  <c r="I276" i="4"/>
  <c r="G276" i="4"/>
  <c r="S275" i="4"/>
  <c r="R275" i="4"/>
  <c r="Q275" i="4"/>
  <c r="P275" i="4"/>
  <c r="U275" i="4" s="1"/>
  <c r="L275" i="4"/>
  <c r="J275" i="4"/>
  <c r="K275" i="4" s="1"/>
  <c r="H275" i="4"/>
  <c r="F275" i="4"/>
  <c r="E275" i="4"/>
  <c r="D275" i="4"/>
  <c r="O275" i="4" s="1"/>
  <c r="U274" i="4"/>
  <c r="T274" i="4"/>
  <c r="O274" i="4"/>
  <c r="M274" i="4"/>
  <c r="K274" i="4"/>
  <c r="I274" i="4"/>
  <c r="G274" i="4"/>
  <c r="U273" i="4"/>
  <c r="T273" i="4"/>
  <c r="O273" i="4"/>
  <c r="M273" i="4"/>
  <c r="K273" i="4"/>
  <c r="I273" i="4"/>
  <c r="G273" i="4"/>
  <c r="U272" i="4"/>
  <c r="T272" i="4"/>
  <c r="O272" i="4"/>
  <c r="M272" i="4"/>
  <c r="K272" i="4"/>
  <c r="I272" i="4"/>
  <c r="G272" i="4"/>
  <c r="U271" i="4"/>
  <c r="T271" i="4"/>
  <c r="O271" i="4"/>
  <c r="M271" i="4"/>
  <c r="K271" i="4"/>
  <c r="I271" i="4"/>
  <c r="G271" i="4"/>
  <c r="U270" i="4"/>
  <c r="T270" i="4"/>
  <c r="O270" i="4"/>
  <c r="M270" i="4"/>
  <c r="K270" i="4"/>
  <c r="I270" i="4"/>
  <c r="G270" i="4"/>
  <c r="U269" i="4"/>
  <c r="T269" i="4"/>
  <c r="O269" i="4"/>
  <c r="M269" i="4"/>
  <c r="K269" i="4"/>
  <c r="I269" i="4"/>
  <c r="G269" i="4"/>
  <c r="U268" i="4"/>
  <c r="T268" i="4"/>
  <c r="O268" i="4"/>
  <c r="M268" i="4"/>
  <c r="K268" i="4"/>
  <c r="I268" i="4"/>
  <c r="G268" i="4"/>
  <c r="S267" i="4"/>
  <c r="R267" i="4"/>
  <c r="Q267" i="4"/>
  <c r="T267" i="4" s="1"/>
  <c r="P267" i="4"/>
  <c r="L267" i="4"/>
  <c r="J267" i="4"/>
  <c r="H267" i="4"/>
  <c r="F267" i="4"/>
  <c r="U267" i="4" s="1"/>
  <c r="E267" i="4"/>
  <c r="M267" i="4" s="1"/>
  <c r="D267" i="4"/>
  <c r="G267" i="4" s="1"/>
  <c r="U266" i="4"/>
  <c r="T266" i="4"/>
  <c r="O266" i="4"/>
  <c r="M266" i="4"/>
  <c r="K266" i="4"/>
  <c r="I266" i="4"/>
  <c r="G266" i="4"/>
  <c r="U265" i="4"/>
  <c r="T265" i="4"/>
  <c r="O265" i="4"/>
  <c r="M265" i="4"/>
  <c r="K265" i="4"/>
  <c r="I265" i="4"/>
  <c r="G265" i="4"/>
  <c r="U264" i="4"/>
  <c r="T264" i="4"/>
  <c r="O264" i="4"/>
  <c r="M264" i="4"/>
  <c r="K264" i="4"/>
  <c r="I264" i="4"/>
  <c r="G264" i="4"/>
  <c r="U263" i="4"/>
  <c r="T263" i="4"/>
  <c r="O263" i="4"/>
  <c r="M263" i="4"/>
  <c r="K263" i="4"/>
  <c r="I263" i="4"/>
  <c r="G263" i="4"/>
  <c r="S260" i="4"/>
  <c r="R260" i="4"/>
  <c r="Q260" i="4"/>
  <c r="P260" i="4"/>
  <c r="U260" i="4" s="1"/>
  <c r="L260" i="4"/>
  <c r="J260" i="4"/>
  <c r="H260" i="4"/>
  <c r="F260" i="4"/>
  <c r="E260" i="4"/>
  <c r="M260" i="4" s="1"/>
  <c r="D260" i="4"/>
  <c r="O260" i="4" s="1"/>
  <c r="S259" i="4"/>
  <c r="T259" i="4" s="1"/>
  <c r="R259" i="4"/>
  <c r="Q259" i="4"/>
  <c r="P259" i="4"/>
  <c r="L259" i="4"/>
  <c r="J259" i="4"/>
  <c r="K259" i="4" s="1"/>
  <c r="H259" i="4"/>
  <c r="F259" i="4"/>
  <c r="U259" i="4" s="1"/>
  <c r="E259" i="4"/>
  <c r="D259" i="4"/>
  <c r="O259" i="4" s="1"/>
  <c r="U258" i="4"/>
  <c r="T258" i="4"/>
  <c r="O258" i="4"/>
  <c r="M258" i="4"/>
  <c r="K258" i="4"/>
  <c r="I258" i="4"/>
  <c r="G258" i="4"/>
  <c r="U257" i="4"/>
  <c r="T257" i="4"/>
  <c r="O257" i="4"/>
  <c r="M257" i="4"/>
  <c r="K257" i="4"/>
  <c r="I257" i="4"/>
  <c r="G257" i="4"/>
  <c r="U256" i="4"/>
  <c r="T256" i="4"/>
  <c r="O256" i="4"/>
  <c r="M256" i="4"/>
  <c r="K256" i="4"/>
  <c r="I256" i="4"/>
  <c r="G256" i="4"/>
  <c r="U255" i="4"/>
  <c r="T255" i="4"/>
  <c r="O255" i="4"/>
  <c r="M255" i="4"/>
  <c r="K255" i="4"/>
  <c r="I255" i="4"/>
  <c r="G255" i="4"/>
  <c r="S254" i="4"/>
  <c r="T254" i="4" s="1"/>
  <c r="R254" i="4"/>
  <c r="Q254" i="4"/>
  <c r="P254" i="4"/>
  <c r="L254" i="4"/>
  <c r="K254" i="4"/>
  <c r="J254" i="4"/>
  <c r="H254" i="4"/>
  <c r="F254" i="4"/>
  <c r="E254" i="4"/>
  <c r="D254" i="4"/>
  <c r="O254" i="4" s="1"/>
  <c r="U253" i="4"/>
  <c r="T253" i="4"/>
  <c r="O253" i="4"/>
  <c r="M253" i="4"/>
  <c r="K253" i="4"/>
  <c r="I253" i="4"/>
  <c r="G253" i="4"/>
  <c r="U252" i="4"/>
  <c r="T252" i="4"/>
  <c r="O252" i="4"/>
  <c r="M252" i="4"/>
  <c r="K252" i="4"/>
  <c r="I252" i="4"/>
  <c r="G252" i="4"/>
  <c r="U251" i="4"/>
  <c r="T251" i="4"/>
  <c r="O251" i="4"/>
  <c r="M251" i="4"/>
  <c r="K251" i="4"/>
  <c r="I251" i="4"/>
  <c r="G251" i="4"/>
  <c r="U250" i="4"/>
  <c r="T250" i="4"/>
  <c r="O250" i="4"/>
  <c r="M250" i="4"/>
  <c r="K250" i="4"/>
  <c r="I250" i="4"/>
  <c r="G250" i="4"/>
  <c r="U249" i="4"/>
  <c r="T249" i="4"/>
  <c r="O249" i="4"/>
  <c r="M249" i="4"/>
  <c r="K249" i="4"/>
  <c r="I249" i="4"/>
  <c r="G249" i="4"/>
  <c r="U248" i="4"/>
  <c r="T248" i="4"/>
  <c r="O248" i="4"/>
  <c r="M248" i="4"/>
  <c r="K248" i="4"/>
  <c r="I248" i="4"/>
  <c r="G248" i="4"/>
  <c r="T247" i="4"/>
  <c r="S247" i="4"/>
  <c r="R247" i="4"/>
  <c r="Q247" i="4"/>
  <c r="P247" i="4"/>
  <c r="L247" i="4"/>
  <c r="K247" i="4"/>
  <c r="J247" i="4"/>
  <c r="H247" i="4"/>
  <c r="F247" i="4"/>
  <c r="E247" i="4"/>
  <c r="D247" i="4"/>
  <c r="O247" i="4" s="1"/>
  <c r="U246" i="4"/>
  <c r="T246" i="4"/>
  <c r="O246" i="4"/>
  <c r="M246" i="4"/>
  <c r="K246" i="4"/>
  <c r="I246" i="4"/>
  <c r="G246" i="4"/>
  <c r="U245" i="4"/>
  <c r="T245" i="4"/>
  <c r="O245" i="4"/>
  <c r="M245" i="4"/>
  <c r="K245" i="4"/>
  <c r="I245" i="4"/>
  <c r="G245" i="4"/>
  <c r="U244" i="4"/>
  <c r="T244" i="4"/>
  <c r="O244" i="4"/>
  <c r="M244" i="4"/>
  <c r="K244" i="4"/>
  <c r="I244" i="4"/>
  <c r="G244" i="4"/>
  <c r="U243" i="4"/>
  <c r="T243" i="4"/>
  <c r="O243" i="4"/>
  <c r="M243" i="4"/>
  <c r="K243" i="4"/>
  <c r="I243" i="4"/>
  <c r="G243" i="4"/>
  <c r="U242" i="4"/>
  <c r="T242" i="4"/>
  <c r="O242" i="4"/>
  <c r="M242" i="4"/>
  <c r="K242" i="4"/>
  <c r="I242" i="4"/>
  <c r="G242" i="4"/>
  <c r="U241" i="4"/>
  <c r="T241" i="4"/>
  <c r="O241" i="4"/>
  <c r="M241" i="4"/>
  <c r="K241" i="4"/>
  <c r="I241" i="4"/>
  <c r="G241" i="4"/>
  <c r="T240" i="4"/>
  <c r="S240" i="4"/>
  <c r="R240" i="4"/>
  <c r="Q240" i="4"/>
  <c r="P240" i="4"/>
  <c r="O240" i="4"/>
  <c r="L240" i="4"/>
  <c r="J240" i="4"/>
  <c r="I240" i="4"/>
  <c r="H240" i="4"/>
  <c r="F240" i="4"/>
  <c r="G240" i="4" s="1"/>
  <c r="E240" i="4"/>
  <c r="D240" i="4"/>
  <c r="U239" i="4"/>
  <c r="T239" i="4"/>
  <c r="O239" i="4"/>
  <c r="M239" i="4"/>
  <c r="K239" i="4"/>
  <c r="I239" i="4"/>
  <c r="G239" i="4"/>
  <c r="U238" i="4"/>
  <c r="T238" i="4"/>
  <c r="O238" i="4"/>
  <c r="M238" i="4"/>
  <c r="K238" i="4"/>
  <c r="I238" i="4"/>
  <c r="G238" i="4"/>
  <c r="U237" i="4"/>
  <c r="T237" i="4"/>
  <c r="O237" i="4"/>
  <c r="M237" i="4"/>
  <c r="K237" i="4"/>
  <c r="I237" i="4"/>
  <c r="G237" i="4"/>
  <c r="U236" i="4"/>
  <c r="T236" i="4"/>
  <c r="O236" i="4"/>
  <c r="M236" i="4"/>
  <c r="K236" i="4"/>
  <c r="I236" i="4"/>
  <c r="G236" i="4"/>
  <c r="U235" i="4"/>
  <c r="T235" i="4"/>
  <c r="O235" i="4"/>
  <c r="M235" i="4"/>
  <c r="K235" i="4"/>
  <c r="I235" i="4"/>
  <c r="G235" i="4"/>
  <c r="U234" i="4"/>
  <c r="T234" i="4"/>
  <c r="O234" i="4"/>
  <c r="M234" i="4"/>
  <c r="K234" i="4"/>
  <c r="I234" i="4"/>
  <c r="G234" i="4"/>
  <c r="S231" i="4"/>
  <c r="R231" i="4"/>
  <c r="Q231" i="4"/>
  <c r="P231" i="4"/>
  <c r="L231" i="4"/>
  <c r="J231" i="4"/>
  <c r="H231" i="4"/>
  <c r="F231" i="4"/>
  <c r="U231" i="4" s="1"/>
  <c r="E231" i="4"/>
  <c r="M231" i="4" s="1"/>
  <c r="D231" i="4"/>
  <c r="S230" i="4"/>
  <c r="R230" i="4"/>
  <c r="Q230" i="4"/>
  <c r="P230" i="4"/>
  <c r="U230" i="4" s="1"/>
  <c r="L230" i="4"/>
  <c r="J230" i="4"/>
  <c r="K230" i="4" s="1"/>
  <c r="H230" i="4"/>
  <c r="F230" i="4"/>
  <c r="E230" i="4"/>
  <c r="D230" i="4"/>
  <c r="O230" i="4" s="1"/>
  <c r="U229" i="4"/>
  <c r="T229" i="4"/>
  <c r="O229" i="4"/>
  <c r="M229" i="4"/>
  <c r="K229" i="4"/>
  <c r="I229" i="4"/>
  <c r="G229" i="4"/>
  <c r="U228" i="4"/>
  <c r="T228" i="4"/>
  <c r="O228" i="4"/>
  <c r="M228" i="4"/>
  <c r="K228" i="4"/>
  <c r="I228" i="4"/>
  <c r="G228" i="4"/>
  <c r="U227" i="4"/>
  <c r="T227" i="4"/>
  <c r="O227" i="4"/>
  <c r="M227" i="4"/>
  <c r="K227" i="4"/>
  <c r="I227" i="4"/>
  <c r="G227" i="4"/>
  <c r="U226" i="4"/>
  <c r="T226" i="4"/>
  <c r="O226" i="4"/>
  <c r="M226" i="4"/>
  <c r="K226" i="4"/>
  <c r="I226" i="4"/>
  <c r="G226" i="4"/>
  <c r="U225" i="4"/>
  <c r="T225" i="4"/>
  <c r="O225" i="4"/>
  <c r="M225" i="4"/>
  <c r="K225" i="4"/>
  <c r="I225" i="4"/>
  <c r="G225" i="4"/>
  <c r="T224" i="4"/>
  <c r="S224" i="4"/>
  <c r="R224" i="4"/>
  <c r="Q224" i="4"/>
  <c r="P224" i="4"/>
  <c r="U224" i="4" s="1"/>
  <c r="O224" i="4"/>
  <c r="L224" i="4"/>
  <c r="J224" i="4"/>
  <c r="H224" i="4"/>
  <c r="F224" i="4"/>
  <c r="E224" i="4"/>
  <c r="D224" i="4"/>
  <c r="I224" i="4" s="1"/>
  <c r="U223" i="4"/>
  <c r="T223" i="4"/>
  <c r="O223" i="4"/>
  <c r="M223" i="4"/>
  <c r="K223" i="4"/>
  <c r="I223" i="4"/>
  <c r="G223" i="4"/>
  <c r="U222" i="4"/>
  <c r="T222" i="4"/>
  <c r="O222" i="4"/>
  <c r="M222" i="4"/>
  <c r="K222" i="4"/>
  <c r="I222" i="4"/>
  <c r="G222" i="4"/>
  <c r="U221" i="4"/>
  <c r="T221" i="4"/>
  <c r="O221" i="4"/>
  <c r="M221" i="4"/>
  <c r="K221" i="4"/>
  <c r="I221" i="4"/>
  <c r="G221" i="4"/>
  <c r="U220" i="4"/>
  <c r="T220" i="4"/>
  <c r="O220" i="4"/>
  <c r="M220" i="4"/>
  <c r="K220" i="4"/>
  <c r="I220" i="4"/>
  <c r="G220" i="4"/>
  <c r="U219" i="4"/>
  <c r="T219" i="4"/>
  <c r="O219" i="4"/>
  <c r="M219" i="4"/>
  <c r="K219" i="4"/>
  <c r="I219" i="4"/>
  <c r="G219" i="4"/>
  <c r="U218" i="4"/>
  <c r="T218" i="4"/>
  <c r="O218" i="4"/>
  <c r="M218" i="4"/>
  <c r="K218" i="4"/>
  <c r="I218" i="4"/>
  <c r="G218" i="4"/>
  <c r="U217" i="4"/>
  <c r="T217" i="4"/>
  <c r="O217" i="4"/>
  <c r="M217" i="4"/>
  <c r="K217" i="4"/>
  <c r="I217" i="4"/>
  <c r="G217" i="4"/>
  <c r="S216" i="4"/>
  <c r="R216" i="4"/>
  <c r="Q216" i="4"/>
  <c r="P216" i="4"/>
  <c r="L216" i="4"/>
  <c r="J216" i="4"/>
  <c r="K216" i="4" s="1"/>
  <c r="H216" i="4"/>
  <c r="I216" i="4" s="1"/>
  <c r="F216" i="4"/>
  <c r="G216" i="4" s="1"/>
  <c r="E216" i="4"/>
  <c r="D216" i="4"/>
  <c r="O216" i="4" s="1"/>
  <c r="U215" i="4"/>
  <c r="T215" i="4"/>
  <c r="O215" i="4"/>
  <c r="M215" i="4"/>
  <c r="K215" i="4"/>
  <c r="I215" i="4"/>
  <c r="G215" i="4"/>
  <c r="U214" i="4"/>
  <c r="T214" i="4"/>
  <c r="O214" i="4"/>
  <c r="M214" i="4"/>
  <c r="K214" i="4"/>
  <c r="I214" i="4"/>
  <c r="G214" i="4"/>
  <c r="U213" i="4"/>
  <c r="T213" i="4"/>
  <c r="O213" i="4"/>
  <c r="M213" i="4"/>
  <c r="K213" i="4"/>
  <c r="I213" i="4"/>
  <c r="G213" i="4"/>
  <c r="U212" i="4"/>
  <c r="T212" i="4"/>
  <c r="O212" i="4"/>
  <c r="M212" i="4"/>
  <c r="K212" i="4"/>
  <c r="I212" i="4"/>
  <c r="G212" i="4"/>
  <c r="U211" i="4"/>
  <c r="T211" i="4"/>
  <c r="O211" i="4"/>
  <c r="M211" i="4"/>
  <c r="K211" i="4"/>
  <c r="I211" i="4"/>
  <c r="G211" i="4"/>
  <c r="U210" i="4"/>
  <c r="T210" i="4"/>
  <c r="O210" i="4"/>
  <c r="M210" i="4"/>
  <c r="K210" i="4"/>
  <c r="I210" i="4"/>
  <c r="G210" i="4"/>
  <c r="U209" i="4"/>
  <c r="T209" i="4"/>
  <c r="O209" i="4"/>
  <c r="M209" i="4"/>
  <c r="K209" i="4"/>
  <c r="I209" i="4"/>
  <c r="G209" i="4"/>
  <c r="U208" i="4"/>
  <c r="T208" i="4"/>
  <c r="O208" i="4"/>
  <c r="M208" i="4"/>
  <c r="K208" i="4"/>
  <c r="I208" i="4"/>
  <c r="G208" i="4"/>
  <c r="S205" i="4"/>
  <c r="R205" i="4"/>
  <c r="Q205" i="4"/>
  <c r="T205" i="4" s="1"/>
  <c r="P205" i="4"/>
  <c r="U205" i="4" s="1"/>
  <c r="L205" i="4"/>
  <c r="J205" i="4"/>
  <c r="H205" i="4"/>
  <c r="F205" i="4"/>
  <c r="E205" i="4"/>
  <c r="M205" i="4" s="1"/>
  <c r="D205" i="4"/>
  <c r="G205" i="4" s="1"/>
  <c r="S204" i="4"/>
  <c r="T204" i="4" s="1"/>
  <c r="R204" i="4"/>
  <c r="Q204" i="4"/>
  <c r="P204" i="4"/>
  <c r="L204" i="4"/>
  <c r="J204" i="4"/>
  <c r="K204" i="4" s="1"/>
  <c r="H204" i="4"/>
  <c r="I204" i="4" s="1"/>
  <c r="F204" i="4"/>
  <c r="G204" i="4" s="1"/>
  <c r="E204" i="4"/>
  <c r="D204" i="4"/>
  <c r="O204" i="4" s="1"/>
  <c r="U203" i="4"/>
  <c r="T203" i="4"/>
  <c r="O203" i="4"/>
  <c r="M203" i="4"/>
  <c r="K203" i="4"/>
  <c r="I203" i="4"/>
  <c r="G203" i="4"/>
  <c r="U202" i="4"/>
  <c r="T202" i="4"/>
  <c r="O202" i="4"/>
  <c r="M202" i="4"/>
  <c r="K202" i="4"/>
  <c r="I202" i="4"/>
  <c r="G202" i="4"/>
  <c r="U201" i="4"/>
  <c r="T201" i="4"/>
  <c r="O201" i="4"/>
  <c r="M201" i="4"/>
  <c r="K201" i="4"/>
  <c r="I201" i="4"/>
  <c r="G201" i="4"/>
  <c r="U200" i="4"/>
  <c r="T200" i="4"/>
  <c r="O200" i="4"/>
  <c r="M200" i="4"/>
  <c r="K200" i="4"/>
  <c r="I200" i="4"/>
  <c r="G200" i="4"/>
  <c r="U199" i="4"/>
  <c r="T199" i="4"/>
  <c r="O199" i="4"/>
  <c r="M199" i="4"/>
  <c r="K199" i="4"/>
  <c r="I199" i="4"/>
  <c r="G199" i="4"/>
  <c r="T198" i="4"/>
  <c r="S198" i="4"/>
  <c r="R198" i="4"/>
  <c r="Q198" i="4"/>
  <c r="P198" i="4"/>
  <c r="O198" i="4"/>
  <c r="L198" i="4"/>
  <c r="J198" i="4"/>
  <c r="I198" i="4"/>
  <c r="H198" i="4"/>
  <c r="F198" i="4"/>
  <c r="G198" i="4" s="1"/>
  <c r="E198" i="4"/>
  <c r="D198" i="4"/>
  <c r="U197" i="4"/>
  <c r="T197" i="4"/>
  <c r="O197" i="4"/>
  <c r="M197" i="4"/>
  <c r="K197" i="4"/>
  <c r="I197" i="4"/>
  <c r="G197" i="4"/>
  <c r="U196" i="4"/>
  <c r="T196" i="4"/>
  <c r="O196" i="4"/>
  <c r="M196" i="4"/>
  <c r="K196" i="4"/>
  <c r="I196" i="4"/>
  <c r="G196" i="4"/>
  <c r="U195" i="4"/>
  <c r="T195" i="4"/>
  <c r="O195" i="4"/>
  <c r="M195" i="4"/>
  <c r="K195" i="4"/>
  <c r="I195" i="4"/>
  <c r="G195" i="4"/>
  <c r="U194" i="4"/>
  <c r="T194" i="4"/>
  <c r="O194" i="4"/>
  <c r="M194" i="4"/>
  <c r="K194" i="4"/>
  <c r="I194" i="4"/>
  <c r="G194" i="4"/>
  <c r="U193" i="4"/>
  <c r="T193" i="4"/>
  <c r="O193" i="4"/>
  <c r="M193" i="4"/>
  <c r="K193" i="4"/>
  <c r="I193" i="4"/>
  <c r="G193" i="4"/>
  <c r="U192" i="4"/>
  <c r="T192" i="4"/>
  <c r="O192" i="4"/>
  <c r="M192" i="4"/>
  <c r="K192" i="4"/>
  <c r="I192" i="4"/>
  <c r="G192" i="4"/>
  <c r="S191" i="4"/>
  <c r="R191" i="4"/>
  <c r="Q191" i="4"/>
  <c r="P191" i="4"/>
  <c r="L191" i="4"/>
  <c r="J191" i="4"/>
  <c r="H191" i="4"/>
  <c r="I191" i="4" s="1"/>
  <c r="F191" i="4"/>
  <c r="U191" i="4" s="1"/>
  <c r="E191" i="4"/>
  <c r="M191" i="4" s="1"/>
  <c r="D191" i="4"/>
  <c r="U190" i="4"/>
  <c r="T190" i="4"/>
  <c r="O190" i="4"/>
  <c r="M190" i="4"/>
  <c r="K190" i="4"/>
  <c r="I190" i="4"/>
  <c r="G190" i="4"/>
  <c r="U189" i="4"/>
  <c r="T189" i="4"/>
  <c r="O189" i="4"/>
  <c r="M189" i="4"/>
  <c r="K189" i="4"/>
  <c r="I189" i="4"/>
  <c r="G189" i="4"/>
  <c r="U188" i="4"/>
  <c r="T188" i="4"/>
  <c r="O188" i="4"/>
  <c r="M188" i="4"/>
  <c r="K188" i="4"/>
  <c r="I188" i="4"/>
  <c r="G188" i="4"/>
  <c r="U187" i="4"/>
  <c r="T187" i="4"/>
  <c r="O187" i="4"/>
  <c r="M187" i="4"/>
  <c r="K187" i="4"/>
  <c r="I187" i="4"/>
  <c r="G187" i="4"/>
  <c r="U186" i="4"/>
  <c r="T186" i="4"/>
  <c r="O186" i="4"/>
  <c r="M186" i="4"/>
  <c r="K186" i="4"/>
  <c r="I186" i="4"/>
  <c r="G186" i="4"/>
  <c r="S185" i="4"/>
  <c r="R185" i="4"/>
  <c r="Q185" i="4"/>
  <c r="T185" i="4" s="1"/>
  <c r="P185" i="4"/>
  <c r="L185" i="4"/>
  <c r="J185" i="4"/>
  <c r="H185" i="4"/>
  <c r="F185" i="4"/>
  <c r="U185" i="4" s="1"/>
  <c r="E185" i="4"/>
  <c r="M185" i="4" s="1"/>
  <c r="D185" i="4"/>
  <c r="G185" i="4" s="1"/>
  <c r="U184" i="4"/>
  <c r="T184" i="4"/>
  <c r="O184" i="4"/>
  <c r="M184" i="4"/>
  <c r="K184" i="4"/>
  <c r="I184" i="4"/>
  <c r="G184" i="4"/>
  <c r="U183" i="4"/>
  <c r="T183" i="4"/>
  <c r="O183" i="4"/>
  <c r="M183" i="4"/>
  <c r="K183" i="4"/>
  <c r="I183" i="4"/>
  <c r="G183" i="4"/>
  <c r="U182" i="4"/>
  <c r="T182" i="4"/>
  <c r="O182" i="4"/>
  <c r="M182" i="4"/>
  <c r="K182" i="4"/>
  <c r="I182" i="4"/>
  <c r="G182" i="4"/>
  <c r="U181" i="4"/>
  <c r="T181" i="4"/>
  <c r="O181" i="4"/>
  <c r="M181" i="4"/>
  <c r="K181" i="4"/>
  <c r="I181" i="4"/>
  <c r="G181" i="4"/>
  <c r="U180" i="4"/>
  <c r="T180" i="4"/>
  <c r="O180" i="4"/>
  <c r="M180" i="4"/>
  <c r="K180" i="4"/>
  <c r="I180" i="4"/>
  <c r="G180" i="4"/>
  <c r="S179" i="4"/>
  <c r="R179" i="4"/>
  <c r="Q179" i="4"/>
  <c r="T179" i="4" s="1"/>
  <c r="P179" i="4"/>
  <c r="U179" i="4" s="1"/>
  <c r="L179" i="4"/>
  <c r="J179" i="4"/>
  <c r="H179" i="4"/>
  <c r="F179" i="4"/>
  <c r="E179" i="4"/>
  <c r="M179" i="4" s="1"/>
  <c r="D179" i="4"/>
  <c r="G179" i="4" s="1"/>
  <c r="U178" i="4"/>
  <c r="T178" i="4"/>
  <c r="O178" i="4"/>
  <c r="M178" i="4"/>
  <c r="K178" i="4"/>
  <c r="I178" i="4"/>
  <c r="G178" i="4"/>
  <c r="U177" i="4"/>
  <c r="T177" i="4"/>
  <c r="O177" i="4"/>
  <c r="M177" i="4"/>
  <c r="K177" i="4"/>
  <c r="I177" i="4"/>
  <c r="G177" i="4"/>
  <c r="U176" i="4"/>
  <c r="T176" i="4"/>
  <c r="O176" i="4"/>
  <c r="M176" i="4"/>
  <c r="K176" i="4"/>
  <c r="I176" i="4"/>
  <c r="G176" i="4"/>
  <c r="U175" i="4"/>
  <c r="T175" i="4"/>
  <c r="O175" i="4"/>
  <c r="M175" i="4"/>
  <c r="K175" i="4"/>
  <c r="I175" i="4"/>
  <c r="G175" i="4"/>
  <c r="U174" i="4"/>
  <c r="T174" i="4"/>
  <c r="O174" i="4"/>
  <c r="M174" i="4"/>
  <c r="K174" i="4"/>
  <c r="I174" i="4"/>
  <c r="G174" i="4"/>
  <c r="U173" i="4"/>
  <c r="T173" i="4"/>
  <c r="O173" i="4"/>
  <c r="M173" i="4"/>
  <c r="K173" i="4"/>
  <c r="I173" i="4"/>
  <c r="G173" i="4"/>
  <c r="S170" i="4"/>
  <c r="R170" i="4"/>
  <c r="Q170" i="4"/>
  <c r="T170" i="4" s="1"/>
  <c r="P170" i="4"/>
  <c r="U170" i="4" s="1"/>
  <c r="L170" i="4"/>
  <c r="J170" i="4"/>
  <c r="H170" i="4"/>
  <c r="F170" i="4"/>
  <c r="E170" i="4"/>
  <c r="D170" i="4"/>
  <c r="G170" i="4" s="1"/>
  <c r="S169" i="4"/>
  <c r="R169" i="4"/>
  <c r="Q169" i="4"/>
  <c r="T169" i="4" s="1"/>
  <c r="P169" i="4"/>
  <c r="L169" i="4"/>
  <c r="J169" i="4"/>
  <c r="H169" i="4"/>
  <c r="F169" i="4"/>
  <c r="U169" i="4" s="1"/>
  <c r="E169" i="4"/>
  <c r="M169" i="4" s="1"/>
  <c r="D169" i="4"/>
  <c r="G169" i="4" s="1"/>
  <c r="U168" i="4"/>
  <c r="T168" i="4"/>
  <c r="O168" i="4"/>
  <c r="M168" i="4"/>
  <c r="K168" i="4"/>
  <c r="I168" i="4"/>
  <c r="G168" i="4"/>
  <c r="U167" i="4"/>
  <c r="T167" i="4"/>
  <c r="O167" i="4"/>
  <c r="M167" i="4"/>
  <c r="K167" i="4"/>
  <c r="I167" i="4"/>
  <c r="G167" i="4"/>
  <c r="U166" i="4"/>
  <c r="T166" i="4"/>
  <c r="O166" i="4"/>
  <c r="M166" i="4"/>
  <c r="K166" i="4"/>
  <c r="I166" i="4"/>
  <c r="G166" i="4"/>
  <c r="U165" i="4"/>
  <c r="T165" i="4"/>
  <c r="O165" i="4"/>
  <c r="M165" i="4"/>
  <c r="K165" i="4"/>
  <c r="I165" i="4"/>
  <c r="G165" i="4"/>
  <c r="U164" i="4"/>
  <c r="T164" i="4"/>
  <c r="O164" i="4"/>
  <c r="M164" i="4"/>
  <c r="K164" i="4"/>
  <c r="I164" i="4"/>
  <c r="G164" i="4"/>
  <c r="S163" i="4"/>
  <c r="R163" i="4"/>
  <c r="Q163" i="4"/>
  <c r="T163" i="4" s="1"/>
  <c r="P163" i="4"/>
  <c r="U163" i="4" s="1"/>
  <c r="L163" i="4"/>
  <c r="J163" i="4"/>
  <c r="H163" i="4"/>
  <c r="F163" i="4"/>
  <c r="E163" i="4"/>
  <c r="M163" i="4" s="1"/>
  <c r="D163" i="4"/>
  <c r="G163" i="4" s="1"/>
  <c r="U162" i="4"/>
  <c r="T162" i="4"/>
  <c r="O162" i="4"/>
  <c r="M162" i="4"/>
  <c r="K162" i="4"/>
  <c r="I162" i="4"/>
  <c r="G162" i="4"/>
  <c r="U161" i="4"/>
  <c r="T161" i="4"/>
  <c r="O161" i="4"/>
  <c r="M161" i="4"/>
  <c r="K161" i="4"/>
  <c r="I161" i="4"/>
  <c r="G161" i="4"/>
  <c r="U160" i="4"/>
  <c r="T160" i="4"/>
  <c r="O160" i="4"/>
  <c r="M160" i="4"/>
  <c r="K160" i="4"/>
  <c r="I160" i="4"/>
  <c r="G160" i="4"/>
  <c r="U159" i="4"/>
  <c r="T159" i="4"/>
  <c r="O159" i="4"/>
  <c r="M159" i="4"/>
  <c r="K159" i="4"/>
  <c r="I159" i="4"/>
  <c r="G159" i="4"/>
  <c r="U158" i="4"/>
  <c r="T158" i="4"/>
  <c r="O158" i="4"/>
  <c r="M158" i="4"/>
  <c r="K158" i="4"/>
  <c r="I158" i="4"/>
  <c r="G158" i="4"/>
  <c r="S157" i="4"/>
  <c r="R157" i="4"/>
  <c r="Q157" i="4"/>
  <c r="T157" i="4" s="1"/>
  <c r="P157" i="4"/>
  <c r="O157" i="4"/>
  <c r="L157" i="4"/>
  <c r="J157" i="4"/>
  <c r="H157" i="4"/>
  <c r="F157" i="4"/>
  <c r="E157" i="4"/>
  <c r="D157" i="4"/>
  <c r="G157" i="4" s="1"/>
  <c r="U156" i="4"/>
  <c r="T156" i="4"/>
  <c r="O156" i="4"/>
  <c r="M156" i="4"/>
  <c r="K156" i="4"/>
  <c r="I156" i="4"/>
  <c r="G156" i="4"/>
  <c r="U155" i="4"/>
  <c r="T155" i="4"/>
  <c r="O155" i="4"/>
  <c r="M155" i="4"/>
  <c r="K155" i="4"/>
  <c r="I155" i="4"/>
  <c r="G155" i="4"/>
  <c r="U154" i="4"/>
  <c r="T154" i="4"/>
  <c r="O154" i="4"/>
  <c r="M154" i="4"/>
  <c r="K154" i="4"/>
  <c r="I154" i="4"/>
  <c r="G154" i="4"/>
  <c r="U153" i="4"/>
  <c r="T153" i="4"/>
  <c r="O153" i="4"/>
  <c r="M153" i="4"/>
  <c r="K153" i="4"/>
  <c r="I153" i="4"/>
  <c r="G153" i="4"/>
  <c r="U152" i="4"/>
  <c r="T152" i="4"/>
  <c r="O152" i="4"/>
  <c r="M152" i="4"/>
  <c r="K152" i="4"/>
  <c r="I152" i="4"/>
  <c r="G152" i="4"/>
  <c r="U151" i="4"/>
  <c r="T151" i="4"/>
  <c r="O151" i="4"/>
  <c r="M151" i="4"/>
  <c r="K151" i="4"/>
  <c r="I151" i="4"/>
  <c r="G151" i="4"/>
  <c r="S150" i="4"/>
  <c r="R150" i="4"/>
  <c r="Q150" i="4"/>
  <c r="P150" i="4"/>
  <c r="L150" i="4"/>
  <c r="J150" i="4"/>
  <c r="K150" i="4" s="1"/>
  <c r="H150" i="4"/>
  <c r="I150" i="4" s="1"/>
  <c r="F150" i="4"/>
  <c r="G150" i="4" s="1"/>
  <c r="E150" i="4"/>
  <c r="D150" i="4"/>
  <c r="O150" i="4" s="1"/>
  <c r="U149" i="4"/>
  <c r="T149" i="4"/>
  <c r="O149" i="4"/>
  <c r="M149" i="4"/>
  <c r="K149" i="4"/>
  <c r="I149" i="4"/>
  <c r="G149" i="4"/>
  <c r="U148" i="4"/>
  <c r="T148" i="4"/>
  <c r="O148" i="4"/>
  <c r="M148" i="4"/>
  <c r="K148" i="4"/>
  <c r="I148" i="4"/>
  <c r="G148" i="4"/>
  <c r="U147" i="4"/>
  <c r="T147" i="4"/>
  <c r="O147" i="4"/>
  <c r="M147" i="4"/>
  <c r="K147" i="4"/>
  <c r="I147" i="4"/>
  <c r="G147" i="4"/>
  <c r="U146" i="4"/>
  <c r="T146" i="4"/>
  <c r="O146" i="4"/>
  <c r="M146" i="4"/>
  <c r="K146" i="4"/>
  <c r="I146" i="4"/>
  <c r="G146" i="4"/>
  <c r="U145" i="4"/>
  <c r="T145" i="4"/>
  <c r="O145" i="4"/>
  <c r="M145" i="4"/>
  <c r="K145" i="4"/>
  <c r="I145" i="4"/>
  <c r="G145" i="4"/>
  <c r="U144" i="4"/>
  <c r="S144" i="4"/>
  <c r="T144" i="4" s="1"/>
  <c r="R144" i="4"/>
  <c r="Q144" i="4"/>
  <c r="P144" i="4"/>
  <c r="L144" i="4"/>
  <c r="J144" i="4"/>
  <c r="H144" i="4"/>
  <c r="F144" i="4"/>
  <c r="E144" i="4"/>
  <c r="D144" i="4"/>
  <c r="U143" i="4"/>
  <c r="T143" i="4"/>
  <c r="O143" i="4"/>
  <c r="M143" i="4"/>
  <c r="K143" i="4"/>
  <c r="I143" i="4"/>
  <c r="G143" i="4"/>
  <c r="U142" i="4"/>
  <c r="T142" i="4"/>
  <c r="O142" i="4"/>
  <c r="M142" i="4"/>
  <c r="K142" i="4"/>
  <c r="I142" i="4"/>
  <c r="G142" i="4"/>
  <c r="U141" i="4"/>
  <c r="T141" i="4"/>
  <c r="O141" i="4"/>
  <c r="M141" i="4"/>
  <c r="K141" i="4"/>
  <c r="I141" i="4"/>
  <c r="G141" i="4"/>
  <c r="U140" i="4"/>
  <c r="T140" i="4"/>
  <c r="O140" i="4"/>
  <c r="M140" i="4"/>
  <c r="K140" i="4"/>
  <c r="I140" i="4"/>
  <c r="G140" i="4"/>
  <c r="U139" i="4"/>
  <c r="T139" i="4"/>
  <c r="O139" i="4"/>
  <c r="M139" i="4"/>
  <c r="K139" i="4"/>
  <c r="I139" i="4"/>
  <c r="G139" i="4"/>
  <c r="U138" i="4"/>
  <c r="T138" i="4"/>
  <c r="O138" i="4"/>
  <c r="M138" i="4"/>
  <c r="K138" i="4"/>
  <c r="I138" i="4"/>
  <c r="G138" i="4"/>
  <c r="S137" i="4"/>
  <c r="R137" i="4"/>
  <c r="Q137" i="4"/>
  <c r="T137" i="4" s="1"/>
  <c r="P137" i="4"/>
  <c r="O137" i="4"/>
  <c r="L137" i="4"/>
  <c r="J137" i="4"/>
  <c r="H137" i="4"/>
  <c r="F137" i="4"/>
  <c r="G137" i="4" s="1"/>
  <c r="E137" i="4"/>
  <c r="M137" i="4" s="1"/>
  <c r="D137" i="4"/>
  <c r="U136" i="4"/>
  <c r="T136" i="4"/>
  <c r="O136" i="4"/>
  <c r="M136" i="4"/>
  <c r="K136" i="4"/>
  <c r="I136" i="4"/>
  <c r="G136" i="4"/>
  <c r="U135" i="4"/>
  <c r="T135" i="4"/>
  <c r="O135" i="4"/>
  <c r="M135" i="4"/>
  <c r="K135" i="4"/>
  <c r="I135" i="4"/>
  <c r="G135" i="4"/>
  <c r="U134" i="4"/>
  <c r="T134" i="4"/>
  <c r="O134" i="4"/>
  <c r="M134" i="4"/>
  <c r="K134" i="4"/>
  <c r="I134" i="4"/>
  <c r="G134" i="4"/>
  <c r="U133" i="4"/>
  <c r="T133" i="4"/>
  <c r="O133" i="4"/>
  <c r="M133" i="4"/>
  <c r="K133" i="4"/>
  <c r="I133" i="4"/>
  <c r="G133" i="4"/>
  <c r="S132" i="4"/>
  <c r="T132" i="4" s="1"/>
  <c r="R132" i="4"/>
  <c r="Q132" i="4"/>
  <c r="P132" i="4"/>
  <c r="L132" i="4"/>
  <c r="J132" i="4"/>
  <c r="H132" i="4"/>
  <c r="F132" i="4"/>
  <c r="U132" i="4" s="1"/>
  <c r="E132" i="4"/>
  <c r="M132" i="4" s="1"/>
  <c r="D132" i="4"/>
  <c r="U131" i="4"/>
  <c r="T131" i="4"/>
  <c r="O131" i="4"/>
  <c r="M131" i="4"/>
  <c r="K131" i="4"/>
  <c r="I131" i="4"/>
  <c r="G131" i="4"/>
  <c r="U130" i="4"/>
  <c r="T130" i="4"/>
  <c r="O130" i="4"/>
  <c r="M130" i="4"/>
  <c r="K130" i="4"/>
  <c r="I130" i="4"/>
  <c r="G130" i="4"/>
  <c r="U129" i="4"/>
  <c r="T129" i="4"/>
  <c r="O129" i="4"/>
  <c r="M129" i="4"/>
  <c r="K129" i="4"/>
  <c r="I129" i="4"/>
  <c r="G129" i="4"/>
  <c r="U128" i="4"/>
  <c r="T128" i="4"/>
  <c r="O128" i="4"/>
  <c r="M128" i="4"/>
  <c r="K128" i="4"/>
  <c r="I128" i="4"/>
  <c r="G128" i="4"/>
  <c r="U127" i="4"/>
  <c r="T127" i="4"/>
  <c r="O127" i="4"/>
  <c r="M127" i="4"/>
  <c r="K127" i="4"/>
  <c r="I127" i="4"/>
  <c r="G127" i="4"/>
  <c r="S126" i="4"/>
  <c r="R126" i="4"/>
  <c r="Q126" i="4"/>
  <c r="T126" i="4" s="1"/>
  <c r="P126" i="4"/>
  <c r="U126" i="4" s="1"/>
  <c r="L126" i="4"/>
  <c r="J126" i="4"/>
  <c r="H126" i="4"/>
  <c r="F126" i="4"/>
  <c r="G126" i="4" s="1"/>
  <c r="E126" i="4"/>
  <c r="M126" i="4" s="1"/>
  <c r="D126" i="4"/>
  <c r="O126" i="4" s="1"/>
  <c r="U125" i="4"/>
  <c r="T125" i="4"/>
  <c r="O125" i="4"/>
  <c r="M125" i="4"/>
  <c r="K125" i="4"/>
  <c r="I125" i="4"/>
  <c r="G125" i="4"/>
  <c r="U124" i="4"/>
  <c r="T124" i="4"/>
  <c r="O124" i="4"/>
  <c r="M124" i="4"/>
  <c r="K124" i="4"/>
  <c r="I124" i="4"/>
  <c r="G124" i="4"/>
  <c r="U123" i="4"/>
  <c r="T123" i="4"/>
  <c r="O123" i="4"/>
  <c r="M123" i="4"/>
  <c r="K123" i="4"/>
  <c r="I123" i="4"/>
  <c r="G123" i="4"/>
  <c r="U122" i="4"/>
  <c r="T122" i="4"/>
  <c r="O122" i="4"/>
  <c r="M122" i="4"/>
  <c r="K122" i="4"/>
  <c r="I122" i="4"/>
  <c r="G122" i="4"/>
  <c r="S121" i="4"/>
  <c r="R121" i="4"/>
  <c r="Q121" i="4"/>
  <c r="T121" i="4" s="1"/>
  <c r="P121" i="4"/>
  <c r="L121" i="4"/>
  <c r="J121" i="4"/>
  <c r="H121" i="4"/>
  <c r="F121" i="4"/>
  <c r="U121" i="4" s="1"/>
  <c r="E121" i="4"/>
  <c r="M121" i="4" s="1"/>
  <c r="D121" i="4"/>
  <c r="G121" i="4" s="1"/>
  <c r="U120" i="4"/>
  <c r="T120" i="4"/>
  <c r="O120" i="4"/>
  <c r="M120" i="4"/>
  <c r="K120" i="4"/>
  <c r="I120" i="4"/>
  <c r="G120" i="4"/>
  <c r="U119" i="4"/>
  <c r="T119" i="4"/>
  <c r="O119" i="4"/>
  <c r="M119" i="4"/>
  <c r="K119" i="4"/>
  <c r="I119" i="4"/>
  <c r="G119" i="4"/>
  <c r="U118" i="4"/>
  <c r="T118" i="4"/>
  <c r="O118" i="4"/>
  <c r="M118" i="4"/>
  <c r="K118" i="4"/>
  <c r="I118" i="4"/>
  <c r="G118" i="4"/>
  <c r="U117" i="4"/>
  <c r="T117" i="4"/>
  <c r="O117" i="4"/>
  <c r="M117" i="4"/>
  <c r="K117" i="4"/>
  <c r="I117" i="4"/>
  <c r="G117" i="4"/>
  <c r="U116" i="4"/>
  <c r="T116" i="4"/>
  <c r="O116" i="4"/>
  <c r="M116" i="4"/>
  <c r="K116" i="4"/>
  <c r="I116" i="4"/>
  <c r="G116" i="4"/>
  <c r="U115" i="4"/>
  <c r="T115" i="4"/>
  <c r="O115" i="4"/>
  <c r="M115" i="4"/>
  <c r="K115" i="4"/>
  <c r="I115" i="4"/>
  <c r="G115" i="4"/>
  <c r="U114" i="4"/>
  <c r="T114" i="4"/>
  <c r="O114" i="4"/>
  <c r="M114" i="4"/>
  <c r="K114" i="4"/>
  <c r="I114" i="4"/>
  <c r="G114" i="4"/>
  <c r="U113" i="4"/>
  <c r="T113" i="4"/>
  <c r="O113" i="4"/>
  <c r="M113" i="4"/>
  <c r="K113" i="4"/>
  <c r="I113" i="4"/>
  <c r="G113" i="4"/>
  <c r="S112" i="4"/>
  <c r="T112" i="4" s="1"/>
  <c r="R112" i="4"/>
  <c r="Q112" i="4"/>
  <c r="P112" i="4"/>
  <c r="U112" i="4" s="1"/>
  <c r="O112" i="4"/>
  <c r="L112" i="4"/>
  <c r="J112" i="4"/>
  <c r="H112" i="4"/>
  <c r="F112" i="4"/>
  <c r="E112" i="4"/>
  <c r="D112" i="4"/>
  <c r="I112" i="4" s="1"/>
  <c r="U111" i="4"/>
  <c r="T111" i="4"/>
  <c r="O111" i="4"/>
  <c r="M111" i="4"/>
  <c r="K111" i="4"/>
  <c r="I111" i="4"/>
  <c r="G111" i="4"/>
  <c r="U110" i="4"/>
  <c r="T110" i="4"/>
  <c r="O110" i="4"/>
  <c r="M110" i="4"/>
  <c r="K110" i="4"/>
  <c r="I110" i="4"/>
  <c r="G110" i="4"/>
  <c r="U109" i="4"/>
  <c r="T109" i="4"/>
  <c r="O109" i="4"/>
  <c r="M109" i="4"/>
  <c r="K109" i="4"/>
  <c r="I109" i="4"/>
  <c r="G109" i="4"/>
  <c r="U108" i="4"/>
  <c r="T108" i="4"/>
  <c r="O108" i="4"/>
  <c r="M108" i="4"/>
  <c r="K108" i="4"/>
  <c r="I108" i="4"/>
  <c r="G108" i="4"/>
  <c r="U107" i="4"/>
  <c r="T107" i="4"/>
  <c r="O107" i="4"/>
  <c r="M107" i="4"/>
  <c r="K107" i="4"/>
  <c r="I107" i="4"/>
  <c r="G107" i="4"/>
  <c r="S106" i="4"/>
  <c r="T106" i="4" s="1"/>
  <c r="R106" i="4"/>
  <c r="Q106" i="4"/>
  <c r="P106" i="4"/>
  <c r="L106" i="4"/>
  <c r="J106" i="4"/>
  <c r="K106" i="4" s="1"/>
  <c r="H106" i="4"/>
  <c r="I106" i="4" s="1"/>
  <c r="F106" i="4"/>
  <c r="G106" i="4" s="1"/>
  <c r="E106" i="4"/>
  <c r="D106" i="4"/>
  <c r="O106" i="4" s="1"/>
  <c r="U105" i="4"/>
  <c r="T105" i="4"/>
  <c r="O105" i="4"/>
  <c r="M105" i="4"/>
  <c r="K105" i="4"/>
  <c r="I105" i="4"/>
  <c r="G105" i="4"/>
  <c r="S102" i="4"/>
  <c r="R102" i="4"/>
  <c r="Q102" i="4"/>
  <c r="P102" i="4"/>
  <c r="U102" i="4" s="1"/>
  <c r="L102" i="4"/>
  <c r="J102" i="4"/>
  <c r="H102" i="4"/>
  <c r="F102" i="4"/>
  <c r="E102" i="4"/>
  <c r="D102" i="4"/>
  <c r="O102" i="4" s="1"/>
  <c r="U101" i="4"/>
  <c r="S101" i="4"/>
  <c r="T101" i="4" s="1"/>
  <c r="R101" i="4"/>
  <c r="Q101" i="4"/>
  <c r="P101" i="4"/>
  <c r="L101" i="4"/>
  <c r="J101" i="4"/>
  <c r="K101" i="4" s="1"/>
  <c r="H101" i="4"/>
  <c r="F101" i="4"/>
  <c r="E101" i="4"/>
  <c r="D101" i="4"/>
  <c r="O101" i="4" s="1"/>
  <c r="U100" i="4"/>
  <c r="T100" i="4"/>
  <c r="O100" i="4"/>
  <c r="M100" i="4"/>
  <c r="K100" i="4"/>
  <c r="I100" i="4"/>
  <c r="G100" i="4"/>
  <c r="U99" i="4"/>
  <c r="T99" i="4"/>
  <c r="O99" i="4"/>
  <c r="M99" i="4"/>
  <c r="K99" i="4"/>
  <c r="I99" i="4"/>
  <c r="G99" i="4"/>
  <c r="U98" i="4"/>
  <c r="T98" i="4"/>
  <c r="O98" i="4"/>
  <c r="M98" i="4"/>
  <c r="K98" i="4"/>
  <c r="I98" i="4"/>
  <c r="G98" i="4"/>
  <c r="U97" i="4"/>
  <c r="T97" i="4"/>
  <c r="O97" i="4"/>
  <c r="M97" i="4"/>
  <c r="K97" i="4"/>
  <c r="I97" i="4"/>
  <c r="G97" i="4"/>
  <c r="S96" i="4"/>
  <c r="R96" i="4"/>
  <c r="Q96" i="4"/>
  <c r="P96" i="4"/>
  <c r="L96" i="4"/>
  <c r="J96" i="4"/>
  <c r="K96" i="4" s="1"/>
  <c r="H96" i="4"/>
  <c r="I96" i="4" s="1"/>
  <c r="G96" i="4"/>
  <c r="F96" i="4"/>
  <c r="E96" i="4"/>
  <c r="D96" i="4"/>
  <c r="O96" i="4" s="1"/>
  <c r="U95" i="4"/>
  <c r="T95" i="4"/>
  <c r="O95" i="4"/>
  <c r="M95" i="4"/>
  <c r="K95" i="4"/>
  <c r="I95" i="4"/>
  <c r="G95" i="4"/>
  <c r="U94" i="4"/>
  <c r="T94" i="4"/>
  <c r="O94" i="4"/>
  <c r="M94" i="4"/>
  <c r="K94" i="4"/>
  <c r="I94" i="4"/>
  <c r="G94" i="4"/>
  <c r="U93" i="4"/>
  <c r="T93" i="4"/>
  <c r="O93" i="4"/>
  <c r="M93" i="4"/>
  <c r="K93" i="4"/>
  <c r="I93" i="4"/>
  <c r="G93" i="4"/>
  <c r="U92" i="4"/>
  <c r="T92" i="4"/>
  <c r="O92" i="4"/>
  <c r="M92" i="4"/>
  <c r="K92" i="4"/>
  <c r="I92" i="4"/>
  <c r="G92" i="4"/>
  <c r="S91" i="4"/>
  <c r="R91" i="4"/>
  <c r="Q91" i="4"/>
  <c r="P91" i="4"/>
  <c r="O91" i="4"/>
  <c r="L91" i="4"/>
  <c r="J91" i="4"/>
  <c r="H91" i="4"/>
  <c r="F91" i="4"/>
  <c r="U91" i="4" s="1"/>
  <c r="E91" i="4"/>
  <c r="D91" i="4"/>
  <c r="U90" i="4"/>
  <c r="T90" i="4"/>
  <c r="O90" i="4"/>
  <c r="M90" i="4"/>
  <c r="K90" i="4"/>
  <c r="I90" i="4"/>
  <c r="G90" i="4"/>
  <c r="U89" i="4"/>
  <c r="T89" i="4"/>
  <c r="O89" i="4"/>
  <c r="M89" i="4"/>
  <c r="K89" i="4"/>
  <c r="I89" i="4"/>
  <c r="G89" i="4"/>
  <c r="U88" i="4"/>
  <c r="T88" i="4"/>
  <c r="O88" i="4"/>
  <c r="M88" i="4"/>
  <c r="K88" i="4"/>
  <c r="I88" i="4"/>
  <c r="G88" i="4"/>
  <c r="S85" i="4"/>
  <c r="R85" i="4"/>
  <c r="Q85" i="4"/>
  <c r="T85" i="4" s="1"/>
  <c r="P85" i="4"/>
  <c r="U85" i="4" s="1"/>
  <c r="L85" i="4"/>
  <c r="J85" i="4"/>
  <c r="H85" i="4"/>
  <c r="F85" i="4"/>
  <c r="E85" i="4"/>
  <c r="K85" i="4" s="1"/>
  <c r="D85" i="4"/>
  <c r="O85" i="4" s="1"/>
  <c r="T84" i="4"/>
  <c r="S84" i="4"/>
  <c r="R84" i="4"/>
  <c r="Q84" i="4"/>
  <c r="P84" i="4"/>
  <c r="L84" i="4"/>
  <c r="J84" i="4"/>
  <c r="H84" i="4"/>
  <c r="F84" i="4"/>
  <c r="U84" i="4" s="1"/>
  <c r="E84" i="4"/>
  <c r="D84" i="4"/>
  <c r="U83" i="4"/>
  <c r="T83" i="4"/>
  <c r="O83" i="4"/>
  <c r="M83" i="4"/>
  <c r="K83" i="4"/>
  <c r="I83" i="4"/>
  <c r="G83" i="4"/>
  <c r="U82" i="4"/>
  <c r="T82" i="4"/>
  <c r="O82" i="4"/>
  <c r="M82" i="4"/>
  <c r="K82" i="4"/>
  <c r="I82" i="4"/>
  <c r="G82" i="4"/>
  <c r="U81" i="4"/>
  <c r="T81" i="4"/>
  <c r="O81" i="4"/>
  <c r="M81" i="4"/>
  <c r="K81" i="4"/>
  <c r="I81" i="4"/>
  <c r="G81" i="4"/>
  <c r="U80" i="4"/>
  <c r="T80" i="4"/>
  <c r="O80" i="4"/>
  <c r="M80" i="4"/>
  <c r="K80" i="4"/>
  <c r="I80" i="4"/>
  <c r="G80" i="4"/>
  <c r="U79" i="4"/>
  <c r="T79" i="4"/>
  <c r="O79" i="4"/>
  <c r="M79" i="4"/>
  <c r="K79" i="4"/>
  <c r="I79" i="4"/>
  <c r="G79" i="4"/>
  <c r="S78" i="4"/>
  <c r="R78" i="4"/>
  <c r="Q78" i="4"/>
  <c r="T78" i="4" s="1"/>
  <c r="P78" i="4"/>
  <c r="L78" i="4"/>
  <c r="J78" i="4"/>
  <c r="H78" i="4"/>
  <c r="I78" i="4" s="1"/>
  <c r="F78" i="4"/>
  <c r="G78" i="4" s="1"/>
  <c r="E78" i="4"/>
  <c r="M78" i="4" s="1"/>
  <c r="D78" i="4"/>
  <c r="O78" i="4" s="1"/>
  <c r="U77" i="4"/>
  <c r="T77" i="4"/>
  <c r="O77" i="4"/>
  <c r="M77" i="4"/>
  <c r="K77" i="4"/>
  <c r="I77" i="4"/>
  <c r="G77" i="4"/>
  <c r="U76" i="4"/>
  <c r="T76" i="4"/>
  <c r="O76" i="4"/>
  <c r="M76" i="4"/>
  <c r="K76" i="4"/>
  <c r="I76" i="4"/>
  <c r="G76" i="4"/>
  <c r="U75" i="4"/>
  <c r="T75" i="4"/>
  <c r="O75" i="4"/>
  <c r="M75" i="4"/>
  <c r="K75" i="4"/>
  <c r="I75" i="4"/>
  <c r="G75" i="4"/>
  <c r="U74" i="4"/>
  <c r="T74" i="4"/>
  <c r="O74" i="4"/>
  <c r="M74" i="4"/>
  <c r="K74" i="4"/>
  <c r="I74" i="4"/>
  <c r="G74" i="4"/>
  <c r="U73" i="4"/>
  <c r="T73" i="4"/>
  <c r="O73" i="4"/>
  <c r="M73" i="4"/>
  <c r="K73" i="4"/>
  <c r="I73" i="4"/>
  <c r="G73" i="4"/>
  <c r="U72" i="4"/>
  <c r="T72" i="4"/>
  <c r="O72" i="4"/>
  <c r="M72" i="4"/>
  <c r="K72" i="4"/>
  <c r="I72" i="4"/>
  <c r="G72" i="4"/>
  <c r="U71" i="4"/>
  <c r="T71" i="4"/>
  <c r="O71" i="4"/>
  <c r="M71" i="4"/>
  <c r="K71" i="4"/>
  <c r="I71" i="4"/>
  <c r="G71" i="4"/>
  <c r="S70" i="4"/>
  <c r="R70" i="4"/>
  <c r="Q70" i="4"/>
  <c r="P70" i="4"/>
  <c r="U70" i="4" s="1"/>
  <c r="L70" i="4"/>
  <c r="J70" i="4"/>
  <c r="H70" i="4"/>
  <c r="F70" i="4"/>
  <c r="E70" i="4"/>
  <c r="D70" i="4"/>
  <c r="O70" i="4" s="1"/>
  <c r="U69" i="4"/>
  <c r="T69" i="4"/>
  <c r="O69" i="4"/>
  <c r="M69" i="4"/>
  <c r="K69" i="4"/>
  <c r="I69" i="4"/>
  <c r="G69" i="4"/>
  <c r="U68" i="4"/>
  <c r="T68" i="4"/>
  <c r="O68" i="4"/>
  <c r="M68" i="4"/>
  <c r="K68" i="4"/>
  <c r="I68" i="4"/>
  <c r="G68" i="4"/>
  <c r="U67" i="4"/>
  <c r="T67" i="4"/>
  <c r="O67" i="4"/>
  <c r="M67" i="4"/>
  <c r="K67" i="4"/>
  <c r="I67" i="4"/>
  <c r="G67" i="4"/>
  <c r="U66" i="4"/>
  <c r="T66" i="4"/>
  <c r="O66" i="4"/>
  <c r="M66" i="4"/>
  <c r="K66" i="4"/>
  <c r="I66" i="4"/>
  <c r="G66" i="4"/>
  <c r="U65" i="4"/>
  <c r="T65" i="4"/>
  <c r="O65" i="4"/>
  <c r="M65" i="4"/>
  <c r="K65" i="4"/>
  <c r="I65" i="4"/>
  <c r="G65" i="4"/>
  <c r="U64" i="4"/>
  <c r="T64" i="4"/>
  <c r="O64" i="4"/>
  <c r="M64" i="4"/>
  <c r="K64" i="4"/>
  <c r="I64" i="4"/>
  <c r="G64" i="4"/>
  <c r="S63" i="4"/>
  <c r="R63" i="4"/>
  <c r="Q63" i="4"/>
  <c r="P63" i="4"/>
  <c r="O63" i="4"/>
  <c r="L63" i="4"/>
  <c r="J63" i="4"/>
  <c r="H63" i="4"/>
  <c r="F63" i="4"/>
  <c r="U63" i="4" s="1"/>
  <c r="E63" i="4"/>
  <c r="D63" i="4"/>
  <c r="U62" i="4"/>
  <c r="T62" i="4"/>
  <c r="O62" i="4"/>
  <c r="M62" i="4"/>
  <c r="K62" i="4"/>
  <c r="I62" i="4"/>
  <c r="G62" i="4"/>
  <c r="U61" i="4"/>
  <c r="T61" i="4"/>
  <c r="O61" i="4"/>
  <c r="M61" i="4"/>
  <c r="K61" i="4"/>
  <c r="I61" i="4"/>
  <c r="G61" i="4"/>
  <c r="U60" i="4"/>
  <c r="T60" i="4"/>
  <c r="O60" i="4"/>
  <c r="M60" i="4"/>
  <c r="K60" i="4"/>
  <c r="I60" i="4"/>
  <c r="G60" i="4"/>
  <c r="U59" i="4"/>
  <c r="T59" i="4"/>
  <c r="O59" i="4"/>
  <c r="M59" i="4"/>
  <c r="K59" i="4"/>
  <c r="I59" i="4"/>
  <c r="G59" i="4"/>
  <c r="S58" i="4"/>
  <c r="T58" i="4" s="1"/>
  <c r="R58" i="4"/>
  <c r="Q58" i="4"/>
  <c r="P58" i="4"/>
  <c r="L58" i="4"/>
  <c r="J58" i="4"/>
  <c r="K58" i="4" s="1"/>
  <c r="I58" i="4"/>
  <c r="H58" i="4"/>
  <c r="F58" i="4"/>
  <c r="G58" i="4" s="1"/>
  <c r="E58" i="4"/>
  <c r="D58" i="4"/>
  <c r="O58" i="4" s="1"/>
  <c r="U57" i="4"/>
  <c r="T57" i="4"/>
  <c r="O57" i="4"/>
  <c r="M57" i="4"/>
  <c r="K57" i="4"/>
  <c r="I57" i="4"/>
  <c r="G57" i="4"/>
  <c r="S54" i="4"/>
  <c r="R54" i="4"/>
  <c r="Q54" i="4"/>
  <c r="P54" i="4"/>
  <c r="U54" i="4" s="1"/>
  <c r="L54" i="4"/>
  <c r="J54" i="4"/>
  <c r="H54" i="4"/>
  <c r="F54" i="4"/>
  <c r="E54" i="4"/>
  <c r="D54" i="4"/>
  <c r="O54" i="4" s="1"/>
  <c r="U53" i="4"/>
  <c r="S53" i="4"/>
  <c r="T53" i="4" s="1"/>
  <c r="R53" i="4"/>
  <c r="Q53" i="4"/>
  <c r="P53" i="4"/>
  <c r="L53" i="4"/>
  <c r="K53" i="4"/>
  <c r="J53" i="4"/>
  <c r="H53" i="4"/>
  <c r="F53" i="4"/>
  <c r="E53" i="4"/>
  <c r="D53" i="4"/>
  <c r="O53" i="4" s="1"/>
  <c r="U52" i="4"/>
  <c r="T52" i="4"/>
  <c r="O52" i="4"/>
  <c r="M52" i="4"/>
  <c r="K52" i="4"/>
  <c r="I52" i="4"/>
  <c r="G52" i="4"/>
  <c r="U51" i="4"/>
  <c r="T51" i="4"/>
  <c r="O51" i="4"/>
  <c r="M51" i="4"/>
  <c r="K51" i="4"/>
  <c r="I51" i="4"/>
  <c r="G51" i="4"/>
  <c r="U50" i="4"/>
  <c r="T50" i="4"/>
  <c r="O50" i="4"/>
  <c r="M50" i="4"/>
  <c r="K50" i="4"/>
  <c r="I50" i="4"/>
  <c r="G50" i="4"/>
  <c r="U49" i="4"/>
  <c r="T49" i="4"/>
  <c r="O49" i="4"/>
  <c r="M49" i="4"/>
  <c r="K49" i="4"/>
  <c r="I49" i="4"/>
  <c r="G49" i="4"/>
  <c r="U48" i="4"/>
  <c r="T48" i="4"/>
  <c r="O48" i="4"/>
  <c r="M48" i="4"/>
  <c r="K48" i="4"/>
  <c r="I48" i="4"/>
  <c r="G48" i="4"/>
  <c r="S47" i="4"/>
  <c r="R47" i="4"/>
  <c r="Q47" i="4"/>
  <c r="P47" i="4"/>
  <c r="O47" i="4"/>
  <c r="L47" i="4"/>
  <c r="J47" i="4"/>
  <c r="H47" i="4"/>
  <c r="G47" i="4"/>
  <c r="F47" i="4"/>
  <c r="E47" i="4"/>
  <c r="M47" i="4" s="1"/>
  <c r="D47" i="4"/>
  <c r="U46" i="4"/>
  <c r="T46" i="4"/>
  <c r="O46" i="4"/>
  <c r="M46" i="4"/>
  <c r="K46" i="4"/>
  <c r="I46" i="4"/>
  <c r="G46" i="4"/>
  <c r="U45" i="4"/>
  <c r="T45" i="4"/>
  <c r="O45" i="4"/>
  <c r="M45" i="4"/>
  <c r="K45" i="4"/>
  <c r="I45" i="4"/>
  <c r="G45" i="4"/>
  <c r="U44" i="4"/>
  <c r="T44" i="4"/>
  <c r="O44" i="4"/>
  <c r="M44" i="4"/>
  <c r="K44" i="4"/>
  <c r="I44" i="4"/>
  <c r="G44" i="4"/>
  <c r="U43" i="4"/>
  <c r="T43" i="4"/>
  <c r="O43" i="4"/>
  <c r="M43" i="4"/>
  <c r="K43" i="4"/>
  <c r="I43" i="4"/>
  <c r="G43" i="4"/>
  <c r="U42" i="4"/>
  <c r="T42" i="4"/>
  <c r="O42" i="4"/>
  <c r="M42" i="4"/>
  <c r="K42" i="4"/>
  <c r="I42" i="4"/>
  <c r="G42" i="4"/>
  <c r="U41" i="4"/>
  <c r="T41" i="4"/>
  <c r="O41" i="4"/>
  <c r="M41" i="4"/>
  <c r="K41" i="4"/>
  <c r="I41" i="4"/>
  <c r="G41" i="4"/>
  <c r="S40" i="4"/>
  <c r="R40" i="4"/>
  <c r="Q40" i="4"/>
  <c r="P40" i="4"/>
  <c r="L40" i="4"/>
  <c r="J40" i="4"/>
  <c r="H40" i="4"/>
  <c r="F40" i="4"/>
  <c r="G40" i="4" s="1"/>
  <c r="E40" i="4"/>
  <c r="M40" i="4" s="1"/>
  <c r="D40" i="4"/>
  <c r="O40" i="4" s="1"/>
  <c r="U39" i="4"/>
  <c r="T39" i="4"/>
  <c r="O39" i="4"/>
  <c r="M39" i="4"/>
  <c r="K39" i="4"/>
  <c r="I39" i="4"/>
  <c r="G39" i="4"/>
  <c r="U38" i="4"/>
  <c r="T38" i="4"/>
  <c r="O38" i="4"/>
  <c r="M38" i="4"/>
  <c r="K38" i="4"/>
  <c r="I38" i="4"/>
  <c r="G38" i="4"/>
  <c r="U37" i="4"/>
  <c r="T37" i="4"/>
  <c r="O37" i="4"/>
  <c r="M37" i="4"/>
  <c r="K37" i="4"/>
  <c r="I37" i="4"/>
  <c r="G37" i="4"/>
  <c r="U36" i="4"/>
  <c r="T36" i="4"/>
  <c r="O36" i="4"/>
  <c r="M36" i="4"/>
  <c r="K36" i="4"/>
  <c r="I36" i="4"/>
  <c r="G36" i="4"/>
  <c r="S35" i="4"/>
  <c r="R35" i="4"/>
  <c r="Q35" i="4"/>
  <c r="T35" i="4" s="1"/>
  <c r="P35" i="4"/>
  <c r="O35" i="4"/>
  <c r="L35" i="4"/>
  <c r="J35" i="4"/>
  <c r="H35" i="4"/>
  <c r="F35" i="4"/>
  <c r="G35" i="4" s="1"/>
  <c r="E35" i="4"/>
  <c r="M35" i="4" s="1"/>
  <c r="D35" i="4"/>
  <c r="I35" i="4" s="1"/>
  <c r="U34" i="4"/>
  <c r="T34" i="4"/>
  <c r="O34" i="4"/>
  <c r="M34" i="4"/>
  <c r="K34" i="4"/>
  <c r="I34" i="4"/>
  <c r="G34" i="4"/>
  <c r="U33" i="4"/>
  <c r="T33" i="4"/>
  <c r="O33" i="4"/>
  <c r="M33" i="4"/>
  <c r="K33" i="4"/>
  <c r="I33" i="4"/>
  <c r="G33" i="4"/>
  <c r="U32" i="4"/>
  <c r="T32" i="4"/>
  <c r="O32" i="4"/>
  <c r="M32" i="4"/>
  <c r="K32" i="4"/>
  <c r="I32" i="4"/>
  <c r="G32" i="4"/>
  <c r="U31" i="4"/>
  <c r="T31" i="4"/>
  <c r="O31" i="4"/>
  <c r="M31" i="4"/>
  <c r="K31" i="4"/>
  <c r="I31" i="4"/>
  <c r="G31" i="4"/>
  <c r="U30" i="4"/>
  <c r="T30" i="4"/>
  <c r="O30" i="4"/>
  <c r="M30" i="4"/>
  <c r="K30" i="4"/>
  <c r="I30" i="4"/>
  <c r="G30" i="4"/>
  <c r="U29" i="4"/>
  <c r="T29" i="4"/>
  <c r="O29" i="4"/>
  <c r="M29" i="4"/>
  <c r="K29" i="4"/>
  <c r="I29" i="4"/>
  <c r="G29" i="4"/>
  <c r="U28" i="4"/>
  <c r="T28" i="4"/>
  <c r="O28" i="4"/>
  <c r="M28" i="4"/>
  <c r="K28" i="4"/>
  <c r="I28" i="4"/>
  <c r="G28" i="4"/>
  <c r="S27" i="4"/>
  <c r="R27" i="4"/>
  <c r="Q27" i="4"/>
  <c r="T27" i="4" s="1"/>
  <c r="P27" i="4"/>
  <c r="U27" i="4" s="1"/>
  <c r="L27" i="4"/>
  <c r="J27" i="4"/>
  <c r="K27" i="4" s="1"/>
  <c r="H27" i="4"/>
  <c r="F27" i="4"/>
  <c r="E27" i="4"/>
  <c r="D27" i="4"/>
  <c r="G27" i="4" s="1"/>
  <c r="U26" i="4"/>
  <c r="T26" i="4"/>
  <c r="O26" i="4"/>
  <c r="M26" i="4"/>
  <c r="K26" i="4"/>
  <c r="I26" i="4"/>
  <c r="G26" i="4"/>
  <c r="U25" i="4"/>
  <c r="T25" i="4"/>
  <c r="O25" i="4"/>
  <c r="M25" i="4"/>
  <c r="K25" i="4"/>
  <c r="I25" i="4"/>
  <c r="G25" i="4"/>
  <c r="U24" i="4"/>
  <c r="T24" i="4"/>
  <c r="O24" i="4"/>
  <c r="M24" i="4"/>
  <c r="K24" i="4"/>
  <c r="I24" i="4"/>
  <c r="G24" i="4"/>
  <c r="U23" i="4"/>
  <c r="T23" i="4"/>
  <c r="O23" i="4"/>
  <c r="M23" i="4"/>
  <c r="K23" i="4"/>
  <c r="I23" i="4"/>
  <c r="G23" i="4"/>
  <c r="U22" i="4"/>
  <c r="T22" i="4"/>
  <c r="O22" i="4"/>
  <c r="M22" i="4"/>
  <c r="K22" i="4"/>
  <c r="I22" i="4"/>
  <c r="G22" i="4"/>
  <c r="U21" i="4"/>
  <c r="T21" i="4"/>
  <c r="O21" i="4"/>
  <c r="M21" i="4"/>
  <c r="K21" i="4"/>
  <c r="I21" i="4"/>
  <c r="G21" i="4"/>
  <c r="U20" i="4"/>
  <c r="T20" i="4"/>
  <c r="O20" i="4"/>
  <c r="M20" i="4"/>
  <c r="K20" i="4"/>
  <c r="I20" i="4"/>
  <c r="G20" i="4"/>
  <c r="U19" i="4"/>
  <c r="S19" i="4"/>
  <c r="T19" i="4" s="1"/>
  <c r="R19" i="4"/>
  <c r="Q19" i="4"/>
  <c r="P19" i="4"/>
  <c r="L19" i="4"/>
  <c r="J19" i="4"/>
  <c r="K19" i="4" s="1"/>
  <c r="H19" i="4"/>
  <c r="F19" i="4"/>
  <c r="E19" i="4"/>
  <c r="D19" i="4"/>
  <c r="O19" i="4" s="1"/>
  <c r="U18" i="4"/>
  <c r="T18" i="4"/>
  <c r="O18" i="4"/>
  <c r="M18" i="4"/>
  <c r="K18" i="4"/>
  <c r="I18" i="4"/>
  <c r="G18" i="4"/>
  <c r="U17" i="4"/>
  <c r="T17" i="4"/>
  <c r="O17" i="4"/>
  <c r="M17" i="4"/>
  <c r="K17" i="4"/>
  <c r="I17" i="4"/>
  <c r="G17" i="4"/>
  <c r="U16" i="4"/>
  <c r="T16" i="4"/>
  <c r="O16" i="4"/>
  <c r="M16" i="4"/>
  <c r="K16" i="4"/>
  <c r="I16" i="4"/>
  <c r="G16" i="4"/>
  <c r="U15" i="4"/>
  <c r="T15" i="4"/>
  <c r="O15" i="4"/>
  <c r="M15" i="4"/>
  <c r="K15" i="4"/>
  <c r="I15" i="4"/>
  <c r="G15" i="4"/>
  <c r="U14" i="4"/>
  <c r="T14" i="4"/>
  <c r="O14" i="4"/>
  <c r="M14" i="4"/>
  <c r="K14" i="4"/>
  <c r="I14" i="4"/>
  <c r="G14" i="4"/>
  <c r="U13" i="4"/>
  <c r="T13" i="4"/>
  <c r="O13" i="4"/>
  <c r="M13" i="4"/>
  <c r="K13" i="4"/>
  <c r="I13" i="4"/>
  <c r="G13" i="4"/>
  <c r="U12" i="4"/>
  <c r="T12" i="4"/>
  <c r="O12" i="4"/>
  <c r="M12" i="4"/>
  <c r="K12" i="4"/>
  <c r="I12" i="4"/>
  <c r="G12" i="4"/>
  <c r="U11" i="4"/>
  <c r="T11" i="4"/>
  <c r="O11" i="4"/>
  <c r="M11" i="4"/>
  <c r="K11" i="4"/>
  <c r="I11" i="4"/>
  <c r="G11" i="4"/>
  <c r="S10" i="4"/>
  <c r="T10" i="4" s="1"/>
  <c r="R10" i="4"/>
  <c r="Q10" i="4"/>
  <c r="P10" i="4"/>
  <c r="U10" i="4" s="1"/>
  <c r="L10" i="4"/>
  <c r="J10" i="4"/>
  <c r="H10" i="4"/>
  <c r="F10" i="4"/>
  <c r="E10" i="4"/>
  <c r="M10" i="4" s="1"/>
  <c r="D10" i="4"/>
  <c r="U9" i="4"/>
  <c r="T9" i="4"/>
  <c r="O9" i="4"/>
  <c r="M9" i="4"/>
  <c r="K9" i="4"/>
  <c r="I9" i="4"/>
  <c r="G9" i="4"/>
  <c r="U8" i="4"/>
  <c r="T8" i="4"/>
  <c r="O8" i="4"/>
  <c r="M8" i="4"/>
  <c r="K8" i="4"/>
  <c r="I8" i="4"/>
  <c r="G8" i="4"/>
  <c r="S339" i="3"/>
  <c r="R339" i="3"/>
  <c r="Q339" i="3"/>
  <c r="P339" i="3"/>
  <c r="L339" i="3"/>
  <c r="J339" i="3"/>
  <c r="H339" i="3"/>
  <c r="F339" i="3"/>
  <c r="G339" i="3" s="1"/>
  <c r="E339" i="3"/>
  <c r="M339" i="3" s="1"/>
  <c r="D339" i="3"/>
  <c r="O339" i="3" s="1"/>
  <c r="S338" i="3"/>
  <c r="R338" i="3"/>
  <c r="Q338" i="3"/>
  <c r="T338" i="3" s="1"/>
  <c r="P338" i="3"/>
  <c r="U338" i="3" s="1"/>
  <c r="O338" i="3"/>
  <c r="L338" i="3"/>
  <c r="J338" i="3"/>
  <c r="H338" i="3"/>
  <c r="I338" i="3" s="1"/>
  <c r="F338" i="3"/>
  <c r="E338" i="3"/>
  <c r="D338" i="3"/>
  <c r="S337" i="3"/>
  <c r="R337" i="3"/>
  <c r="Q337" i="3"/>
  <c r="T337" i="3" s="1"/>
  <c r="P337" i="3"/>
  <c r="U337" i="3" s="1"/>
  <c r="O337" i="3"/>
  <c r="L337" i="3"/>
  <c r="J337" i="3"/>
  <c r="I337" i="3"/>
  <c r="H337" i="3"/>
  <c r="G337" i="3"/>
  <c r="F337" i="3"/>
  <c r="E337" i="3"/>
  <c r="M337" i="3" s="1"/>
  <c r="D337" i="3"/>
  <c r="U336" i="3"/>
  <c r="T336" i="3"/>
  <c r="O336" i="3"/>
  <c r="M336" i="3"/>
  <c r="K336" i="3"/>
  <c r="I336" i="3"/>
  <c r="G336" i="3"/>
  <c r="U335" i="3"/>
  <c r="T335" i="3"/>
  <c r="O335" i="3"/>
  <c r="M335" i="3"/>
  <c r="K335" i="3"/>
  <c r="I335" i="3"/>
  <c r="G335" i="3"/>
  <c r="U334" i="3"/>
  <c r="T334" i="3"/>
  <c r="O334" i="3"/>
  <c r="M334" i="3"/>
  <c r="K334" i="3"/>
  <c r="I334" i="3"/>
  <c r="G334" i="3"/>
  <c r="U333" i="3"/>
  <c r="T333" i="3"/>
  <c r="O333" i="3"/>
  <c r="M333" i="3"/>
  <c r="K333" i="3"/>
  <c r="I333" i="3"/>
  <c r="G333" i="3"/>
  <c r="T332" i="3"/>
  <c r="S332" i="3"/>
  <c r="R332" i="3"/>
  <c r="Q332" i="3"/>
  <c r="P332" i="3"/>
  <c r="U332" i="3" s="1"/>
  <c r="O332" i="3"/>
  <c r="L332" i="3"/>
  <c r="K332" i="3"/>
  <c r="J332" i="3"/>
  <c r="H332" i="3"/>
  <c r="F332" i="3"/>
  <c r="E332" i="3"/>
  <c r="M332" i="3" s="1"/>
  <c r="D332" i="3"/>
  <c r="I332" i="3" s="1"/>
  <c r="U331" i="3"/>
  <c r="T331" i="3"/>
  <c r="O331" i="3"/>
  <c r="M331" i="3"/>
  <c r="K331" i="3"/>
  <c r="I331" i="3"/>
  <c r="G331" i="3"/>
  <c r="U330" i="3"/>
  <c r="T330" i="3"/>
  <c r="O330" i="3"/>
  <c r="M330" i="3"/>
  <c r="K330" i="3"/>
  <c r="I330" i="3"/>
  <c r="G330" i="3"/>
  <c r="U329" i="3"/>
  <c r="T329" i="3"/>
  <c r="O329" i="3"/>
  <c r="M329" i="3"/>
  <c r="K329" i="3"/>
  <c r="I329" i="3"/>
  <c r="G329" i="3"/>
  <c r="U328" i="3"/>
  <c r="T328" i="3"/>
  <c r="O328" i="3"/>
  <c r="M328" i="3"/>
  <c r="K328" i="3"/>
  <c r="I328" i="3"/>
  <c r="G328" i="3"/>
  <c r="U327" i="3"/>
  <c r="T327" i="3"/>
  <c r="O327" i="3"/>
  <c r="M327" i="3"/>
  <c r="K327" i="3"/>
  <c r="I327" i="3"/>
  <c r="G327" i="3"/>
  <c r="U326" i="3"/>
  <c r="T326" i="3"/>
  <c r="O326" i="3"/>
  <c r="M326" i="3"/>
  <c r="K326" i="3"/>
  <c r="I326" i="3"/>
  <c r="G326" i="3"/>
  <c r="U325" i="3"/>
  <c r="T325" i="3"/>
  <c r="O325" i="3"/>
  <c r="M325" i="3"/>
  <c r="K325" i="3"/>
  <c r="I325" i="3"/>
  <c r="G325" i="3"/>
  <c r="U324" i="3"/>
  <c r="T324" i="3"/>
  <c r="O324" i="3"/>
  <c r="M324" i="3"/>
  <c r="K324" i="3"/>
  <c r="I324" i="3"/>
  <c r="G324" i="3"/>
  <c r="S323" i="3"/>
  <c r="R323" i="3"/>
  <c r="Q323" i="3"/>
  <c r="T323" i="3" s="1"/>
  <c r="P323" i="3"/>
  <c r="U323" i="3" s="1"/>
  <c r="L323" i="3"/>
  <c r="J323" i="3"/>
  <c r="H323" i="3"/>
  <c r="F323" i="3"/>
  <c r="E323" i="3"/>
  <c r="M323" i="3" s="1"/>
  <c r="D323" i="3"/>
  <c r="O323" i="3" s="1"/>
  <c r="U322" i="3"/>
  <c r="T322" i="3"/>
  <c r="O322" i="3"/>
  <c r="M322" i="3"/>
  <c r="K322" i="3"/>
  <c r="I322" i="3"/>
  <c r="G322" i="3"/>
  <c r="U321" i="3"/>
  <c r="T321" i="3"/>
  <c r="O321" i="3"/>
  <c r="M321" i="3"/>
  <c r="K321" i="3"/>
  <c r="I321" i="3"/>
  <c r="G321" i="3"/>
  <c r="U320" i="3"/>
  <c r="T320" i="3"/>
  <c r="O320" i="3"/>
  <c r="M320" i="3"/>
  <c r="K320" i="3"/>
  <c r="I320" i="3"/>
  <c r="G320" i="3"/>
  <c r="U319" i="3"/>
  <c r="T319" i="3"/>
  <c r="O319" i="3"/>
  <c r="M319" i="3"/>
  <c r="K319" i="3"/>
  <c r="I319" i="3"/>
  <c r="G319" i="3"/>
  <c r="U318" i="3"/>
  <c r="T318" i="3"/>
  <c r="O318" i="3"/>
  <c r="M318" i="3"/>
  <c r="K318" i="3"/>
  <c r="I318" i="3"/>
  <c r="G318" i="3"/>
  <c r="S317" i="3"/>
  <c r="R317" i="3"/>
  <c r="Q317" i="3"/>
  <c r="T317" i="3" s="1"/>
  <c r="P317" i="3"/>
  <c r="U317" i="3" s="1"/>
  <c r="L317" i="3"/>
  <c r="J317" i="3"/>
  <c r="H317" i="3"/>
  <c r="F317" i="3"/>
  <c r="E317" i="3"/>
  <c r="M317" i="3" s="1"/>
  <c r="D317" i="3"/>
  <c r="G317" i="3" s="1"/>
  <c r="U316" i="3"/>
  <c r="T316" i="3"/>
  <c r="O316" i="3"/>
  <c r="M316" i="3"/>
  <c r="K316" i="3"/>
  <c r="I316" i="3"/>
  <c r="G316" i="3"/>
  <c r="U315" i="3"/>
  <c r="T315" i="3"/>
  <c r="O315" i="3"/>
  <c r="M315" i="3"/>
  <c r="K315" i="3"/>
  <c r="I315" i="3"/>
  <c r="G315" i="3"/>
  <c r="U314" i="3"/>
  <c r="T314" i="3"/>
  <c r="O314" i="3"/>
  <c r="M314" i="3"/>
  <c r="K314" i="3"/>
  <c r="I314" i="3"/>
  <c r="G314" i="3"/>
  <c r="U313" i="3"/>
  <c r="T313" i="3"/>
  <c r="O313" i="3"/>
  <c r="M313" i="3"/>
  <c r="K313" i="3"/>
  <c r="I313" i="3"/>
  <c r="G313" i="3"/>
  <c r="U312" i="3"/>
  <c r="T312" i="3"/>
  <c r="O312" i="3"/>
  <c r="M312" i="3"/>
  <c r="K312" i="3"/>
  <c r="I312" i="3"/>
  <c r="G312" i="3"/>
  <c r="U311" i="3"/>
  <c r="T311" i="3"/>
  <c r="O311" i="3"/>
  <c r="M311" i="3"/>
  <c r="K311" i="3"/>
  <c r="I311" i="3"/>
  <c r="G311" i="3"/>
  <c r="S310" i="3"/>
  <c r="R310" i="3"/>
  <c r="Q310" i="3"/>
  <c r="T310" i="3" s="1"/>
  <c r="P310" i="3"/>
  <c r="U310" i="3" s="1"/>
  <c r="L310" i="3"/>
  <c r="J310" i="3"/>
  <c r="H310" i="3"/>
  <c r="F310" i="3"/>
  <c r="E310" i="3"/>
  <c r="M310" i="3" s="1"/>
  <c r="D310" i="3"/>
  <c r="I310" i="3" s="1"/>
  <c r="U309" i="3"/>
  <c r="T309" i="3"/>
  <c r="O309" i="3"/>
  <c r="M309" i="3"/>
  <c r="K309" i="3"/>
  <c r="I309" i="3"/>
  <c r="G309" i="3"/>
  <c r="U308" i="3"/>
  <c r="T308" i="3"/>
  <c r="O308" i="3"/>
  <c r="M308" i="3"/>
  <c r="K308" i="3"/>
  <c r="I308" i="3"/>
  <c r="G308" i="3"/>
  <c r="U307" i="3"/>
  <c r="T307" i="3"/>
  <c r="O307" i="3"/>
  <c r="M307" i="3"/>
  <c r="K307" i="3"/>
  <c r="I307" i="3"/>
  <c r="G307" i="3"/>
  <c r="U306" i="3"/>
  <c r="T306" i="3"/>
  <c r="O306" i="3"/>
  <c r="M306" i="3"/>
  <c r="K306" i="3"/>
  <c r="I306" i="3"/>
  <c r="G306" i="3"/>
  <c r="U305" i="3"/>
  <c r="T305" i="3"/>
  <c r="O305" i="3"/>
  <c r="M305" i="3"/>
  <c r="K305" i="3"/>
  <c r="I305" i="3"/>
  <c r="G305" i="3"/>
  <c r="U304" i="3"/>
  <c r="T304" i="3"/>
  <c r="O304" i="3"/>
  <c r="M304" i="3"/>
  <c r="K304" i="3"/>
  <c r="I304" i="3"/>
  <c r="G304" i="3"/>
  <c r="S303" i="3"/>
  <c r="R303" i="3"/>
  <c r="Q303" i="3"/>
  <c r="P303" i="3"/>
  <c r="U303" i="3" s="1"/>
  <c r="O303" i="3"/>
  <c r="L303" i="3"/>
  <c r="J303" i="3"/>
  <c r="K303" i="3" s="1"/>
  <c r="I303" i="3"/>
  <c r="H303" i="3"/>
  <c r="F303" i="3"/>
  <c r="E303" i="3"/>
  <c r="D303" i="3"/>
  <c r="U302" i="3"/>
  <c r="T302" i="3"/>
  <c r="O302" i="3"/>
  <c r="M302" i="3"/>
  <c r="K302" i="3"/>
  <c r="I302" i="3"/>
  <c r="G302" i="3"/>
  <c r="S299" i="3"/>
  <c r="R299" i="3"/>
  <c r="Q299" i="3"/>
  <c r="P299" i="3"/>
  <c r="O299" i="3"/>
  <c r="L299" i="3"/>
  <c r="J299" i="3"/>
  <c r="H299" i="3"/>
  <c r="F299" i="3"/>
  <c r="G299" i="3" s="1"/>
  <c r="E299" i="3"/>
  <c r="M299" i="3" s="1"/>
  <c r="D299" i="3"/>
  <c r="I299" i="3" s="1"/>
  <c r="S298" i="3"/>
  <c r="R298" i="3"/>
  <c r="Q298" i="3"/>
  <c r="T298" i="3" s="1"/>
  <c r="P298" i="3"/>
  <c r="U298" i="3" s="1"/>
  <c r="L298" i="3"/>
  <c r="K298" i="3"/>
  <c r="J298" i="3"/>
  <c r="H298" i="3"/>
  <c r="G298" i="3"/>
  <c r="F298" i="3"/>
  <c r="E298" i="3"/>
  <c r="M298" i="3" s="1"/>
  <c r="D298" i="3"/>
  <c r="I298" i="3" s="1"/>
  <c r="U297" i="3"/>
  <c r="T297" i="3"/>
  <c r="O297" i="3"/>
  <c r="M297" i="3"/>
  <c r="K297" i="3"/>
  <c r="I297" i="3"/>
  <c r="G297" i="3"/>
  <c r="U296" i="3"/>
  <c r="T296" i="3"/>
  <c r="O296" i="3"/>
  <c r="M296" i="3"/>
  <c r="K296" i="3"/>
  <c r="I296" i="3"/>
  <c r="G296" i="3"/>
  <c r="U295" i="3"/>
  <c r="T295" i="3"/>
  <c r="O295" i="3"/>
  <c r="M295" i="3"/>
  <c r="K295" i="3"/>
  <c r="I295" i="3"/>
  <c r="G295" i="3"/>
  <c r="U294" i="3"/>
  <c r="T294" i="3"/>
  <c r="O294" i="3"/>
  <c r="M294" i="3"/>
  <c r="K294" i="3"/>
  <c r="I294" i="3"/>
  <c r="G294" i="3"/>
  <c r="U293" i="3"/>
  <c r="T293" i="3"/>
  <c r="O293" i="3"/>
  <c r="M293" i="3"/>
  <c r="K293" i="3"/>
  <c r="I293" i="3"/>
  <c r="G293" i="3"/>
  <c r="U292" i="3"/>
  <c r="T292" i="3"/>
  <c r="S292" i="3"/>
  <c r="R292" i="3"/>
  <c r="Q292" i="3"/>
  <c r="P292" i="3"/>
  <c r="O292" i="3"/>
  <c r="L292" i="3"/>
  <c r="K292" i="3"/>
  <c r="J292" i="3"/>
  <c r="H292" i="3"/>
  <c r="F292" i="3"/>
  <c r="E292" i="3"/>
  <c r="M292" i="3" s="1"/>
  <c r="D292" i="3"/>
  <c r="I292" i="3" s="1"/>
  <c r="U291" i="3"/>
  <c r="T291" i="3"/>
  <c r="O291" i="3"/>
  <c r="M291" i="3"/>
  <c r="K291" i="3"/>
  <c r="I291" i="3"/>
  <c r="G291" i="3"/>
  <c r="U290" i="3"/>
  <c r="T290" i="3"/>
  <c r="O290" i="3"/>
  <c r="M290" i="3"/>
  <c r="K290" i="3"/>
  <c r="I290" i="3"/>
  <c r="G290" i="3"/>
  <c r="U289" i="3"/>
  <c r="T289" i="3"/>
  <c r="O289" i="3"/>
  <c r="M289" i="3"/>
  <c r="K289" i="3"/>
  <c r="I289" i="3"/>
  <c r="G289" i="3"/>
  <c r="U288" i="3"/>
  <c r="T288" i="3"/>
  <c r="O288" i="3"/>
  <c r="M288" i="3"/>
  <c r="K288" i="3"/>
  <c r="I288" i="3"/>
  <c r="G288" i="3"/>
  <c r="U287" i="3"/>
  <c r="T287" i="3"/>
  <c r="O287" i="3"/>
  <c r="M287" i="3"/>
  <c r="K287" i="3"/>
  <c r="I287" i="3"/>
  <c r="G287" i="3"/>
  <c r="U286" i="3"/>
  <c r="T286" i="3"/>
  <c r="O286" i="3"/>
  <c r="M286" i="3"/>
  <c r="K286" i="3"/>
  <c r="I286" i="3"/>
  <c r="G286" i="3"/>
  <c r="S285" i="3"/>
  <c r="R285" i="3"/>
  <c r="Q285" i="3"/>
  <c r="T285" i="3" s="1"/>
  <c r="P285" i="3"/>
  <c r="U285" i="3" s="1"/>
  <c r="L285" i="3"/>
  <c r="K285" i="3"/>
  <c r="J285" i="3"/>
  <c r="I285" i="3"/>
  <c r="H285" i="3"/>
  <c r="F285" i="3"/>
  <c r="E285" i="3"/>
  <c r="M285" i="3" s="1"/>
  <c r="D285" i="3"/>
  <c r="O285" i="3" s="1"/>
  <c r="U284" i="3"/>
  <c r="T284" i="3"/>
  <c r="O284" i="3"/>
  <c r="M284" i="3"/>
  <c r="K284" i="3"/>
  <c r="I284" i="3"/>
  <c r="G284" i="3"/>
  <c r="U283" i="3"/>
  <c r="T283" i="3"/>
  <c r="O283" i="3"/>
  <c r="M283" i="3"/>
  <c r="K283" i="3"/>
  <c r="I283" i="3"/>
  <c r="G283" i="3"/>
  <c r="U282" i="3"/>
  <c r="T282" i="3"/>
  <c r="O282" i="3"/>
  <c r="M282" i="3"/>
  <c r="K282" i="3"/>
  <c r="I282" i="3"/>
  <c r="G282" i="3"/>
  <c r="U281" i="3"/>
  <c r="T281" i="3"/>
  <c r="O281" i="3"/>
  <c r="M281" i="3"/>
  <c r="K281" i="3"/>
  <c r="I281" i="3"/>
  <c r="G281" i="3"/>
  <c r="U280" i="3"/>
  <c r="T280" i="3"/>
  <c r="O280" i="3"/>
  <c r="M280" i="3"/>
  <c r="K280" i="3"/>
  <c r="I280" i="3"/>
  <c r="G280" i="3"/>
  <c r="U279" i="3"/>
  <c r="T279" i="3"/>
  <c r="O279" i="3"/>
  <c r="M279" i="3"/>
  <c r="K279" i="3"/>
  <c r="I279" i="3"/>
  <c r="G279" i="3"/>
  <c r="U278" i="3"/>
  <c r="T278" i="3"/>
  <c r="O278" i="3"/>
  <c r="M278" i="3"/>
  <c r="K278" i="3"/>
  <c r="I278" i="3"/>
  <c r="G278" i="3"/>
  <c r="U277" i="3"/>
  <c r="T277" i="3"/>
  <c r="O277" i="3"/>
  <c r="M277" i="3"/>
  <c r="K277" i="3"/>
  <c r="I277" i="3"/>
  <c r="G277" i="3"/>
  <c r="U276" i="3"/>
  <c r="T276" i="3"/>
  <c r="O276" i="3"/>
  <c r="M276" i="3"/>
  <c r="K276" i="3"/>
  <c r="I276" i="3"/>
  <c r="G276" i="3"/>
  <c r="S275" i="3"/>
  <c r="R275" i="3"/>
  <c r="Q275" i="3"/>
  <c r="T275" i="3" s="1"/>
  <c r="P275" i="3"/>
  <c r="U275" i="3" s="1"/>
  <c r="O275" i="3"/>
  <c r="L275" i="3"/>
  <c r="J275" i="3"/>
  <c r="I275" i="3"/>
  <c r="H275" i="3"/>
  <c r="G275" i="3"/>
  <c r="F275" i="3"/>
  <c r="E275" i="3"/>
  <c r="M275" i="3" s="1"/>
  <c r="D275" i="3"/>
  <c r="U274" i="3"/>
  <c r="T274" i="3"/>
  <c r="O274" i="3"/>
  <c r="M274" i="3"/>
  <c r="K274" i="3"/>
  <c r="I274" i="3"/>
  <c r="G274" i="3"/>
  <c r="U273" i="3"/>
  <c r="T273" i="3"/>
  <c r="O273" i="3"/>
  <c r="M273" i="3"/>
  <c r="K273" i="3"/>
  <c r="I273" i="3"/>
  <c r="G273" i="3"/>
  <c r="U272" i="3"/>
  <c r="T272" i="3"/>
  <c r="O272" i="3"/>
  <c r="M272" i="3"/>
  <c r="K272" i="3"/>
  <c r="I272" i="3"/>
  <c r="G272" i="3"/>
  <c r="U271" i="3"/>
  <c r="T271" i="3"/>
  <c r="O271" i="3"/>
  <c r="M271" i="3"/>
  <c r="K271" i="3"/>
  <c r="I271" i="3"/>
  <c r="G271" i="3"/>
  <c r="U270" i="3"/>
  <c r="T270" i="3"/>
  <c r="O270" i="3"/>
  <c r="M270" i="3"/>
  <c r="K270" i="3"/>
  <c r="I270" i="3"/>
  <c r="G270" i="3"/>
  <c r="U269" i="3"/>
  <c r="T269" i="3"/>
  <c r="O269" i="3"/>
  <c r="M269" i="3"/>
  <c r="K269" i="3"/>
  <c r="I269" i="3"/>
  <c r="G269" i="3"/>
  <c r="U268" i="3"/>
  <c r="T268" i="3"/>
  <c r="O268" i="3"/>
  <c r="M268" i="3"/>
  <c r="K268" i="3"/>
  <c r="I268" i="3"/>
  <c r="G268" i="3"/>
  <c r="S267" i="3"/>
  <c r="R267" i="3"/>
  <c r="Q267" i="3"/>
  <c r="T267" i="3" s="1"/>
  <c r="P267" i="3"/>
  <c r="O267" i="3"/>
  <c r="L267" i="3"/>
  <c r="J267" i="3"/>
  <c r="H267" i="3"/>
  <c r="F267" i="3"/>
  <c r="U267" i="3" s="1"/>
  <c r="E267" i="3"/>
  <c r="M267" i="3" s="1"/>
  <c r="D267" i="3"/>
  <c r="U266" i="3"/>
  <c r="T266" i="3"/>
  <c r="O266" i="3"/>
  <c r="M266" i="3"/>
  <c r="K266" i="3"/>
  <c r="I266" i="3"/>
  <c r="G266" i="3"/>
  <c r="U265" i="3"/>
  <c r="T265" i="3"/>
  <c r="O265" i="3"/>
  <c r="M265" i="3"/>
  <c r="K265" i="3"/>
  <c r="I265" i="3"/>
  <c r="G265" i="3"/>
  <c r="U264" i="3"/>
  <c r="T264" i="3"/>
  <c r="O264" i="3"/>
  <c r="M264" i="3"/>
  <c r="K264" i="3"/>
  <c r="I264" i="3"/>
  <c r="G264" i="3"/>
  <c r="U263" i="3"/>
  <c r="T263" i="3"/>
  <c r="O263" i="3"/>
  <c r="M263" i="3"/>
  <c r="K263" i="3"/>
  <c r="I263" i="3"/>
  <c r="G263" i="3"/>
  <c r="S260" i="3"/>
  <c r="R260" i="3"/>
  <c r="Q260" i="3"/>
  <c r="T260" i="3" s="1"/>
  <c r="P260" i="3"/>
  <c r="U260" i="3" s="1"/>
  <c r="L260" i="3"/>
  <c r="J260" i="3"/>
  <c r="H260" i="3"/>
  <c r="F260" i="3"/>
  <c r="E260" i="3"/>
  <c r="M260" i="3" s="1"/>
  <c r="D260" i="3"/>
  <c r="O260" i="3" s="1"/>
  <c r="S259" i="3"/>
  <c r="R259" i="3"/>
  <c r="Q259" i="3"/>
  <c r="T259" i="3" s="1"/>
  <c r="P259" i="3"/>
  <c r="U259" i="3" s="1"/>
  <c r="L259" i="3"/>
  <c r="K259" i="3"/>
  <c r="J259" i="3"/>
  <c r="I259" i="3"/>
  <c r="H259" i="3"/>
  <c r="F259" i="3"/>
  <c r="E259" i="3"/>
  <c r="M259" i="3" s="1"/>
  <c r="D259" i="3"/>
  <c r="O259" i="3" s="1"/>
  <c r="U258" i="3"/>
  <c r="T258" i="3"/>
  <c r="O258" i="3"/>
  <c r="M258" i="3"/>
  <c r="K258" i="3"/>
  <c r="I258" i="3"/>
  <c r="G258" i="3"/>
  <c r="U257" i="3"/>
  <c r="T257" i="3"/>
  <c r="O257" i="3"/>
  <c r="M257" i="3"/>
  <c r="K257" i="3"/>
  <c r="I257" i="3"/>
  <c r="G257" i="3"/>
  <c r="U256" i="3"/>
  <c r="T256" i="3"/>
  <c r="O256" i="3"/>
  <c r="M256" i="3"/>
  <c r="K256" i="3"/>
  <c r="I256" i="3"/>
  <c r="G256" i="3"/>
  <c r="U255" i="3"/>
  <c r="T255" i="3"/>
  <c r="O255" i="3"/>
  <c r="M255" i="3"/>
  <c r="K255" i="3"/>
  <c r="I255" i="3"/>
  <c r="G255" i="3"/>
  <c r="S254" i="3"/>
  <c r="R254" i="3"/>
  <c r="Q254" i="3"/>
  <c r="T254" i="3" s="1"/>
  <c r="P254" i="3"/>
  <c r="O254" i="3"/>
  <c r="L254" i="3"/>
  <c r="K254" i="3"/>
  <c r="J254" i="3"/>
  <c r="H254" i="3"/>
  <c r="F254" i="3"/>
  <c r="E254" i="3"/>
  <c r="D254" i="3"/>
  <c r="I254" i="3" s="1"/>
  <c r="U253" i="3"/>
  <c r="T253" i="3"/>
  <c r="O253" i="3"/>
  <c r="M253" i="3"/>
  <c r="K253" i="3"/>
  <c r="I253" i="3"/>
  <c r="G253" i="3"/>
  <c r="U252" i="3"/>
  <c r="T252" i="3"/>
  <c r="O252" i="3"/>
  <c r="M252" i="3"/>
  <c r="K252" i="3"/>
  <c r="I252" i="3"/>
  <c r="G252" i="3"/>
  <c r="U251" i="3"/>
  <c r="T251" i="3"/>
  <c r="O251" i="3"/>
  <c r="M251" i="3"/>
  <c r="K251" i="3"/>
  <c r="I251" i="3"/>
  <c r="G251" i="3"/>
  <c r="U250" i="3"/>
  <c r="T250" i="3"/>
  <c r="O250" i="3"/>
  <c r="M250" i="3"/>
  <c r="K250" i="3"/>
  <c r="I250" i="3"/>
  <c r="G250" i="3"/>
  <c r="U249" i="3"/>
  <c r="T249" i="3"/>
  <c r="O249" i="3"/>
  <c r="M249" i="3"/>
  <c r="K249" i="3"/>
  <c r="I249" i="3"/>
  <c r="G249" i="3"/>
  <c r="U248" i="3"/>
  <c r="T248" i="3"/>
  <c r="O248" i="3"/>
  <c r="M248" i="3"/>
  <c r="K248" i="3"/>
  <c r="I248" i="3"/>
  <c r="G248" i="3"/>
  <c r="S247" i="3"/>
  <c r="R247" i="3"/>
  <c r="Q247" i="3"/>
  <c r="P247" i="3"/>
  <c r="U247" i="3" s="1"/>
  <c r="O247" i="3"/>
  <c r="L247" i="3"/>
  <c r="J247" i="3"/>
  <c r="K247" i="3" s="1"/>
  <c r="H247" i="3"/>
  <c r="I247" i="3" s="1"/>
  <c r="F247" i="3"/>
  <c r="E247" i="3"/>
  <c r="D247" i="3"/>
  <c r="U246" i="3"/>
  <c r="T246" i="3"/>
  <c r="O246" i="3"/>
  <c r="M246" i="3"/>
  <c r="K246" i="3"/>
  <c r="I246" i="3"/>
  <c r="G246" i="3"/>
  <c r="U245" i="3"/>
  <c r="T245" i="3"/>
  <c r="O245" i="3"/>
  <c r="M245" i="3"/>
  <c r="K245" i="3"/>
  <c r="I245" i="3"/>
  <c r="G245" i="3"/>
  <c r="U244" i="3"/>
  <c r="T244" i="3"/>
  <c r="O244" i="3"/>
  <c r="M244" i="3"/>
  <c r="K244" i="3"/>
  <c r="I244" i="3"/>
  <c r="G244" i="3"/>
  <c r="U243" i="3"/>
  <c r="T243" i="3"/>
  <c r="O243" i="3"/>
  <c r="M243" i="3"/>
  <c r="K243" i="3"/>
  <c r="I243" i="3"/>
  <c r="G243" i="3"/>
  <c r="U242" i="3"/>
  <c r="T242" i="3"/>
  <c r="O242" i="3"/>
  <c r="M242" i="3"/>
  <c r="K242" i="3"/>
  <c r="I242" i="3"/>
  <c r="G242" i="3"/>
  <c r="U241" i="3"/>
  <c r="T241" i="3"/>
  <c r="O241" i="3"/>
  <c r="M241" i="3"/>
  <c r="K241" i="3"/>
  <c r="I241" i="3"/>
  <c r="G241" i="3"/>
  <c r="U240" i="3"/>
  <c r="T240" i="3"/>
  <c r="S240" i="3"/>
  <c r="R240" i="3"/>
  <c r="Q240" i="3"/>
  <c r="P240" i="3"/>
  <c r="L240" i="3"/>
  <c r="K240" i="3"/>
  <c r="J240" i="3"/>
  <c r="H240" i="3"/>
  <c r="F240" i="3"/>
  <c r="E240" i="3"/>
  <c r="M240" i="3" s="1"/>
  <c r="D240" i="3"/>
  <c r="I240" i="3" s="1"/>
  <c r="U239" i="3"/>
  <c r="T239" i="3"/>
  <c r="O239" i="3"/>
  <c r="M239" i="3"/>
  <c r="K239" i="3"/>
  <c r="I239" i="3"/>
  <c r="G239" i="3"/>
  <c r="U238" i="3"/>
  <c r="T238" i="3"/>
  <c r="O238" i="3"/>
  <c r="M238" i="3"/>
  <c r="K238" i="3"/>
  <c r="I238" i="3"/>
  <c r="G238" i="3"/>
  <c r="U237" i="3"/>
  <c r="T237" i="3"/>
  <c r="O237" i="3"/>
  <c r="M237" i="3"/>
  <c r="K237" i="3"/>
  <c r="I237" i="3"/>
  <c r="G237" i="3"/>
  <c r="U236" i="3"/>
  <c r="T236" i="3"/>
  <c r="O236" i="3"/>
  <c r="M236" i="3"/>
  <c r="K236" i="3"/>
  <c r="I236" i="3"/>
  <c r="G236" i="3"/>
  <c r="U235" i="3"/>
  <c r="T235" i="3"/>
  <c r="O235" i="3"/>
  <c r="M235" i="3"/>
  <c r="K235" i="3"/>
  <c r="I235" i="3"/>
  <c r="G235" i="3"/>
  <c r="U234" i="3"/>
  <c r="T234" i="3"/>
  <c r="O234" i="3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F231" i="3"/>
  <c r="E231" i="3"/>
  <c r="M231" i="3" s="1"/>
  <c r="D231" i="3"/>
  <c r="O231" i="3" s="1"/>
  <c r="S230" i="3"/>
  <c r="R230" i="3"/>
  <c r="Q230" i="3"/>
  <c r="P230" i="3"/>
  <c r="U230" i="3" s="1"/>
  <c r="L230" i="3"/>
  <c r="J230" i="3"/>
  <c r="I230" i="3"/>
  <c r="H230" i="3"/>
  <c r="F230" i="3"/>
  <c r="E230" i="3"/>
  <c r="M230" i="3" s="1"/>
  <c r="D230" i="3"/>
  <c r="O230" i="3" s="1"/>
  <c r="U229" i="3"/>
  <c r="T229" i="3"/>
  <c r="O229" i="3"/>
  <c r="M229" i="3"/>
  <c r="K229" i="3"/>
  <c r="I229" i="3"/>
  <c r="G229" i="3"/>
  <c r="U228" i="3"/>
  <c r="T228" i="3"/>
  <c r="O228" i="3"/>
  <c r="M228" i="3"/>
  <c r="K228" i="3"/>
  <c r="I228" i="3"/>
  <c r="G228" i="3"/>
  <c r="U227" i="3"/>
  <c r="T227" i="3"/>
  <c r="O227" i="3"/>
  <c r="M227" i="3"/>
  <c r="K227" i="3"/>
  <c r="I227" i="3"/>
  <c r="G227" i="3"/>
  <c r="U226" i="3"/>
  <c r="T226" i="3"/>
  <c r="O226" i="3"/>
  <c r="M226" i="3"/>
  <c r="K226" i="3"/>
  <c r="I226" i="3"/>
  <c r="G226" i="3"/>
  <c r="U225" i="3"/>
  <c r="T225" i="3"/>
  <c r="O225" i="3"/>
  <c r="M225" i="3"/>
  <c r="K225" i="3"/>
  <c r="I225" i="3"/>
  <c r="G225" i="3"/>
  <c r="S224" i="3"/>
  <c r="R224" i="3"/>
  <c r="Q224" i="3"/>
  <c r="T224" i="3" s="1"/>
  <c r="P224" i="3"/>
  <c r="U224" i="3" s="1"/>
  <c r="L224" i="3"/>
  <c r="K224" i="3"/>
  <c r="J224" i="3"/>
  <c r="H224" i="3"/>
  <c r="F224" i="3"/>
  <c r="E224" i="3"/>
  <c r="M224" i="3" s="1"/>
  <c r="D224" i="3"/>
  <c r="I224" i="3" s="1"/>
  <c r="U223" i="3"/>
  <c r="T223" i="3"/>
  <c r="O223" i="3"/>
  <c r="M223" i="3"/>
  <c r="K223" i="3"/>
  <c r="I223" i="3"/>
  <c r="G223" i="3"/>
  <c r="U222" i="3"/>
  <c r="T222" i="3"/>
  <c r="O222" i="3"/>
  <c r="M222" i="3"/>
  <c r="K222" i="3"/>
  <c r="I222" i="3"/>
  <c r="G222" i="3"/>
  <c r="U221" i="3"/>
  <c r="T221" i="3"/>
  <c r="O221" i="3"/>
  <c r="M221" i="3"/>
  <c r="K221" i="3"/>
  <c r="I221" i="3"/>
  <c r="G221" i="3"/>
  <c r="U220" i="3"/>
  <c r="T220" i="3"/>
  <c r="O220" i="3"/>
  <c r="M220" i="3"/>
  <c r="K220" i="3"/>
  <c r="I220" i="3"/>
  <c r="G220" i="3"/>
  <c r="U219" i="3"/>
  <c r="T219" i="3"/>
  <c r="O219" i="3"/>
  <c r="M219" i="3"/>
  <c r="K219" i="3"/>
  <c r="I219" i="3"/>
  <c r="G219" i="3"/>
  <c r="U218" i="3"/>
  <c r="T218" i="3"/>
  <c r="O218" i="3"/>
  <c r="M218" i="3"/>
  <c r="K218" i="3"/>
  <c r="I218" i="3"/>
  <c r="G218" i="3"/>
  <c r="U217" i="3"/>
  <c r="T217" i="3"/>
  <c r="O217" i="3"/>
  <c r="M217" i="3"/>
  <c r="K217" i="3"/>
  <c r="I217" i="3"/>
  <c r="G217" i="3"/>
  <c r="U216" i="3"/>
  <c r="T216" i="3"/>
  <c r="S216" i="3"/>
  <c r="R216" i="3"/>
  <c r="Q216" i="3"/>
  <c r="P216" i="3"/>
  <c r="O216" i="3"/>
  <c r="L216" i="3"/>
  <c r="K216" i="3"/>
  <c r="J216" i="3"/>
  <c r="H216" i="3"/>
  <c r="F216" i="3"/>
  <c r="E216" i="3"/>
  <c r="D216" i="3"/>
  <c r="U215" i="3"/>
  <c r="T215" i="3"/>
  <c r="O215" i="3"/>
  <c r="M215" i="3"/>
  <c r="K215" i="3"/>
  <c r="I215" i="3"/>
  <c r="G215" i="3"/>
  <c r="U214" i="3"/>
  <c r="T214" i="3"/>
  <c r="O214" i="3"/>
  <c r="M214" i="3"/>
  <c r="K214" i="3"/>
  <c r="I214" i="3"/>
  <c r="G214" i="3"/>
  <c r="U213" i="3"/>
  <c r="T213" i="3"/>
  <c r="O213" i="3"/>
  <c r="M213" i="3"/>
  <c r="K213" i="3"/>
  <c r="I213" i="3"/>
  <c r="G213" i="3"/>
  <c r="U212" i="3"/>
  <c r="T212" i="3"/>
  <c r="O212" i="3"/>
  <c r="M212" i="3"/>
  <c r="K212" i="3"/>
  <c r="I212" i="3"/>
  <c r="G212" i="3"/>
  <c r="U211" i="3"/>
  <c r="T211" i="3"/>
  <c r="O211" i="3"/>
  <c r="M211" i="3"/>
  <c r="K211" i="3"/>
  <c r="I211" i="3"/>
  <c r="G211" i="3"/>
  <c r="U210" i="3"/>
  <c r="T210" i="3"/>
  <c r="O210" i="3"/>
  <c r="M210" i="3"/>
  <c r="K210" i="3"/>
  <c r="I210" i="3"/>
  <c r="G210" i="3"/>
  <c r="U209" i="3"/>
  <c r="T209" i="3"/>
  <c r="O209" i="3"/>
  <c r="M209" i="3"/>
  <c r="K209" i="3"/>
  <c r="I209" i="3"/>
  <c r="G209" i="3"/>
  <c r="U208" i="3"/>
  <c r="T208" i="3"/>
  <c r="O208" i="3"/>
  <c r="M208" i="3"/>
  <c r="K208" i="3"/>
  <c r="I208" i="3"/>
  <c r="G208" i="3"/>
  <c r="S205" i="3"/>
  <c r="R205" i="3"/>
  <c r="Q205" i="3"/>
  <c r="T205" i="3" s="1"/>
  <c r="P205" i="3"/>
  <c r="U205" i="3" s="1"/>
  <c r="L205" i="3"/>
  <c r="J205" i="3"/>
  <c r="H205" i="3"/>
  <c r="F205" i="3"/>
  <c r="E205" i="3"/>
  <c r="M205" i="3" s="1"/>
  <c r="D205" i="3"/>
  <c r="O205" i="3" s="1"/>
  <c r="S204" i="3"/>
  <c r="R204" i="3"/>
  <c r="Q204" i="3"/>
  <c r="P204" i="3"/>
  <c r="O204" i="3"/>
  <c r="L204" i="3"/>
  <c r="J204" i="3"/>
  <c r="H204" i="3"/>
  <c r="I204" i="3" s="1"/>
  <c r="F204" i="3"/>
  <c r="G204" i="3" s="1"/>
  <c r="E204" i="3"/>
  <c r="M204" i="3" s="1"/>
  <c r="D204" i="3"/>
  <c r="U203" i="3"/>
  <c r="T203" i="3"/>
  <c r="O203" i="3"/>
  <c r="M203" i="3"/>
  <c r="K203" i="3"/>
  <c r="I203" i="3"/>
  <c r="G203" i="3"/>
  <c r="U202" i="3"/>
  <c r="T202" i="3"/>
  <c r="O202" i="3"/>
  <c r="M202" i="3"/>
  <c r="K202" i="3"/>
  <c r="I202" i="3"/>
  <c r="G202" i="3"/>
  <c r="U201" i="3"/>
  <c r="T201" i="3"/>
  <c r="O201" i="3"/>
  <c r="M201" i="3"/>
  <c r="K201" i="3"/>
  <c r="I201" i="3"/>
  <c r="G201" i="3"/>
  <c r="U200" i="3"/>
  <c r="T200" i="3"/>
  <c r="O200" i="3"/>
  <c r="M200" i="3"/>
  <c r="K200" i="3"/>
  <c r="I200" i="3"/>
  <c r="G200" i="3"/>
  <c r="U199" i="3"/>
  <c r="T199" i="3"/>
  <c r="O199" i="3"/>
  <c r="M199" i="3"/>
  <c r="K199" i="3"/>
  <c r="I199" i="3"/>
  <c r="G199" i="3"/>
  <c r="U198" i="3"/>
  <c r="T198" i="3"/>
  <c r="S198" i="3"/>
  <c r="R198" i="3"/>
  <c r="Q198" i="3"/>
  <c r="P198" i="3"/>
  <c r="L198" i="3"/>
  <c r="J198" i="3"/>
  <c r="H198" i="3"/>
  <c r="F198" i="3"/>
  <c r="E198" i="3"/>
  <c r="M198" i="3" s="1"/>
  <c r="D198" i="3"/>
  <c r="I198" i="3" s="1"/>
  <c r="U197" i="3"/>
  <c r="T197" i="3"/>
  <c r="O197" i="3"/>
  <c r="M197" i="3"/>
  <c r="K197" i="3"/>
  <c r="I197" i="3"/>
  <c r="G197" i="3"/>
  <c r="U196" i="3"/>
  <c r="T196" i="3"/>
  <c r="O196" i="3"/>
  <c r="M196" i="3"/>
  <c r="K196" i="3"/>
  <c r="I196" i="3"/>
  <c r="G196" i="3"/>
  <c r="U195" i="3"/>
  <c r="T195" i="3"/>
  <c r="O195" i="3"/>
  <c r="M195" i="3"/>
  <c r="K195" i="3"/>
  <c r="I195" i="3"/>
  <c r="G195" i="3"/>
  <c r="U194" i="3"/>
  <c r="T194" i="3"/>
  <c r="O194" i="3"/>
  <c r="M194" i="3"/>
  <c r="K194" i="3"/>
  <c r="I194" i="3"/>
  <c r="G194" i="3"/>
  <c r="U193" i="3"/>
  <c r="T193" i="3"/>
  <c r="O193" i="3"/>
  <c r="M193" i="3"/>
  <c r="K193" i="3"/>
  <c r="I193" i="3"/>
  <c r="G193" i="3"/>
  <c r="U192" i="3"/>
  <c r="T192" i="3"/>
  <c r="O192" i="3"/>
  <c r="M192" i="3"/>
  <c r="K192" i="3"/>
  <c r="I192" i="3"/>
  <c r="G192" i="3"/>
  <c r="S191" i="3"/>
  <c r="R191" i="3"/>
  <c r="Q191" i="3"/>
  <c r="T191" i="3" s="1"/>
  <c r="P191" i="3"/>
  <c r="U191" i="3" s="1"/>
  <c r="L191" i="3"/>
  <c r="J191" i="3"/>
  <c r="H191" i="3"/>
  <c r="F191" i="3"/>
  <c r="E191" i="3"/>
  <c r="M191" i="3" s="1"/>
  <c r="D191" i="3"/>
  <c r="O191" i="3" s="1"/>
  <c r="U190" i="3"/>
  <c r="T190" i="3"/>
  <c r="O190" i="3"/>
  <c r="M190" i="3"/>
  <c r="K190" i="3"/>
  <c r="I190" i="3"/>
  <c r="G190" i="3"/>
  <c r="U189" i="3"/>
  <c r="T189" i="3"/>
  <c r="O189" i="3"/>
  <c r="M189" i="3"/>
  <c r="K189" i="3"/>
  <c r="I189" i="3"/>
  <c r="G189" i="3"/>
  <c r="U188" i="3"/>
  <c r="T188" i="3"/>
  <c r="O188" i="3"/>
  <c r="M188" i="3"/>
  <c r="K188" i="3"/>
  <c r="I188" i="3"/>
  <c r="G188" i="3"/>
  <c r="U187" i="3"/>
  <c r="T187" i="3"/>
  <c r="O187" i="3"/>
  <c r="M187" i="3"/>
  <c r="K187" i="3"/>
  <c r="I187" i="3"/>
  <c r="G187" i="3"/>
  <c r="U186" i="3"/>
  <c r="T186" i="3"/>
  <c r="O186" i="3"/>
  <c r="M186" i="3"/>
  <c r="K186" i="3"/>
  <c r="I186" i="3"/>
  <c r="G186" i="3"/>
  <c r="S185" i="3"/>
  <c r="R185" i="3"/>
  <c r="Q185" i="3"/>
  <c r="T185" i="3" s="1"/>
  <c r="P185" i="3"/>
  <c r="L185" i="3"/>
  <c r="J185" i="3"/>
  <c r="H185" i="3"/>
  <c r="F185" i="3"/>
  <c r="E185" i="3"/>
  <c r="M185" i="3" s="1"/>
  <c r="D185" i="3"/>
  <c r="G185" i="3" s="1"/>
  <c r="U184" i="3"/>
  <c r="T184" i="3"/>
  <c r="O184" i="3"/>
  <c r="M184" i="3"/>
  <c r="K184" i="3"/>
  <c r="I184" i="3"/>
  <c r="G184" i="3"/>
  <c r="U183" i="3"/>
  <c r="T183" i="3"/>
  <c r="O183" i="3"/>
  <c r="M183" i="3"/>
  <c r="K183" i="3"/>
  <c r="I183" i="3"/>
  <c r="G183" i="3"/>
  <c r="U182" i="3"/>
  <c r="T182" i="3"/>
  <c r="O182" i="3"/>
  <c r="M182" i="3"/>
  <c r="K182" i="3"/>
  <c r="I182" i="3"/>
  <c r="G182" i="3"/>
  <c r="U181" i="3"/>
  <c r="T181" i="3"/>
  <c r="O181" i="3"/>
  <c r="M181" i="3"/>
  <c r="K181" i="3"/>
  <c r="I181" i="3"/>
  <c r="G181" i="3"/>
  <c r="U180" i="3"/>
  <c r="T180" i="3"/>
  <c r="O180" i="3"/>
  <c r="M180" i="3"/>
  <c r="K180" i="3"/>
  <c r="I180" i="3"/>
  <c r="G180" i="3"/>
  <c r="S179" i="3"/>
  <c r="R179" i="3"/>
  <c r="Q179" i="3"/>
  <c r="T179" i="3" s="1"/>
  <c r="P179" i="3"/>
  <c r="U179" i="3" s="1"/>
  <c r="L179" i="3"/>
  <c r="J179" i="3"/>
  <c r="H179" i="3"/>
  <c r="F179" i="3"/>
  <c r="E179" i="3"/>
  <c r="M179" i="3" s="1"/>
  <c r="D179" i="3"/>
  <c r="O179" i="3" s="1"/>
  <c r="U178" i="3"/>
  <c r="T178" i="3"/>
  <c r="O178" i="3"/>
  <c r="M178" i="3"/>
  <c r="K178" i="3"/>
  <c r="I178" i="3"/>
  <c r="G178" i="3"/>
  <c r="U177" i="3"/>
  <c r="T177" i="3"/>
  <c r="O177" i="3"/>
  <c r="M177" i="3"/>
  <c r="K177" i="3"/>
  <c r="I177" i="3"/>
  <c r="G177" i="3"/>
  <c r="U176" i="3"/>
  <c r="T176" i="3"/>
  <c r="O176" i="3"/>
  <c r="M176" i="3"/>
  <c r="K176" i="3"/>
  <c r="I176" i="3"/>
  <c r="G176" i="3"/>
  <c r="U175" i="3"/>
  <c r="T175" i="3"/>
  <c r="O175" i="3"/>
  <c r="M175" i="3"/>
  <c r="K175" i="3"/>
  <c r="I175" i="3"/>
  <c r="G175" i="3"/>
  <c r="U174" i="3"/>
  <c r="T174" i="3"/>
  <c r="O174" i="3"/>
  <c r="M174" i="3"/>
  <c r="K174" i="3"/>
  <c r="I174" i="3"/>
  <c r="G174" i="3"/>
  <c r="U173" i="3"/>
  <c r="T173" i="3"/>
  <c r="O173" i="3"/>
  <c r="M173" i="3"/>
  <c r="K173" i="3"/>
  <c r="I173" i="3"/>
  <c r="G173" i="3"/>
  <c r="S170" i="3"/>
  <c r="R170" i="3"/>
  <c r="Q170" i="3"/>
  <c r="P170" i="3"/>
  <c r="L170" i="3"/>
  <c r="J170" i="3"/>
  <c r="H170" i="3"/>
  <c r="I170" i="3" s="1"/>
  <c r="G170" i="3"/>
  <c r="F170" i="3"/>
  <c r="E170" i="3"/>
  <c r="M170" i="3" s="1"/>
  <c r="D170" i="3"/>
  <c r="O170" i="3" s="1"/>
  <c r="S169" i="3"/>
  <c r="R169" i="3"/>
  <c r="Q169" i="3"/>
  <c r="T169" i="3" s="1"/>
  <c r="P169" i="3"/>
  <c r="U169" i="3" s="1"/>
  <c r="L169" i="3"/>
  <c r="J169" i="3"/>
  <c r="H169" i="3"/>
  <c r="F169" i="3"/>
  <c r="E169" i="3"/>
  <c r="M169" i="3" s="1"/>
  <c r="D169" i="3"/>
  <c r="G169" i="3" s="1"/>
  <c r="U168" i="3"/>
  <c r="T168" i="3"/>
  <c r="O168" i="3"/>
  <c r="M168" i="3"/>
  <c r="K168" i="3"/>
  <c r="I168" i="3"/>
  <c r="G168" i="3"/>
  <c r="U167" i="3"/>
  <c r="T167" i="3"/>
  <c r="O167" i="3"/>
  <c r="M167" i="3"/>
  <c r="K167" i="3"/>
  <c r="I167" i="3"/>
  <c r="G167" i="3"/>
  <c r="U166" i="3"/>
  <c r="T166" i="3"/>
  <c r="O166" i="3"/>
  <c r="M166" i="3"/>
  <c r="K166" i="3"/>
  <c r="I166" i="3"/>
  <c r="G166" i="3"/>
  <c r="U165" i="3"/>
  <c r="T165" i="3"/>
  <c r="O165" i="3"/>
  <c r="M165" i="3"/>
  <c r="K165" i="3"/>
  <c r="I165" i="3"/>
  <c r="G165" i="3"/>
  <c r="U164" i="3"/>
  <c r="T164" i="3"/>
  <c r="O164" i="3"/>
  <c r="M164" i="3"/>
  <c r="K164" i="3"/>
  <c r="I164" i="3"/>
  <c r="G164" i="3"/>
  <c r="S163" i="3"/>
  <c r="R163" i="3"/>
  <c r="Q163" i="3"/>
  <c r="P163" i="3"/>
  <c r="U163" i="3" s="1"/>
  <c r="L163" i="3"/>
  <c r="J163" i="3"/>
  <c r="H163" i="3"/>
  <c r="F163" i="3"/>
  <c r="E163" i="3"/>
  <c r="D163" i="3"/>
  <c r="O163" i="3" s="1"/>
  <c r="U162" i="3"/>
  <c r="T162" i="3"/>
  <c r="O162" i="3"/>
  <c r="M162" i="3"/>
  <c r="K162" i="3"/>
  <c r="I162" i="3"/>
  <c r="G162" i="3"/>
  <c r="U161" i="3"/>
  <c r="T161" i="3"/>
  <c r="O161" i="3"/>
  <c r="M161" i="3"/>
  <c r="K161" i="3"/>
  <c r="I161" i="3"/>
  <c r="G161" i="3"/>
  <c r="U160" i="3"/>
  <c r="T160" i="3"/>
  <c r="O160" i="3"/>
  <c r="M160" i="3"/>
  <c r="K160" i="3"/>
  <c r="I160" i="3"/>
  <c r="G160" i="3"/>
  <c r="U159" i="3"/>
  <c r="T159" i="3"/>
  <c r="O159" i="3"/>
  <c r="M159" i="3"/>
  <c r="K159" i="3"/>
  <c r="I159" i="3"/>
  <c r="G159" i="3"/>
  <c r="U158" i="3"/>
  <c r="T158" i="3"/>
  <c r="O158" i="3"/>
  <c r="M158" i="3"/>
  <c r="K158" i="3"/>
  <c r="I158" i="3"/>
  <c r="G158" i="3"/>
  <c r="S157" i="3"/>
  <c r="R157" i="3"/>
  <c r="Q157" i="3"/>
  <c r="T157" i="3" s="1"/>
  <c r="P157" i="3"/>
  <c r="U157" i="3" s="1"/>
  <c r="L157" i="3"/>
  <c r="J157" i="3"/>
  <c r="H157" i="3"/>
  <c r="F157" i="3"/>
  <c r="E157" i="3"/>
  <c r="M157" i="3" s="1"/>
  <c r="D157" i="3"/>
  <c r="O157" i="3" s="1"/>
  <c r="U156" i="3"/>
  <c r="T156" i="3"/>
  <c r="O156" i="3"/>
  <c r="M156" i="3"/>
  <c r="K156" i="3"/>
  <c r="I156" i="3"/>
  <c r="G156" i="3"/>
  <c r="U155" i="3"/>
  <c r="T155" i="3"/>
  <c r="O155" i="3"/>
  <c r="M155" i="3"/>
  <c r="K155" i="3"/>
  <c r="I155" i="3"/>
  <c r="G155" i="3"/>
  <c r="U154" i="3"/>
  <c r="T154" i="3"/>
  <c r="O154" i="3"/>
  <c r="M154" i="3"/>
  <c r="K154" i="3"/>
  <c r="I154" i="3"/>
  <c r="G154" i="3"/>
  <c r="U153" i="3"/>
  <c r="T153" i="3"/>
  <c r="O153" i="3"/>
  <c r="M153" i="3"/>
  <c r="K153" i="3"/>
  <c r="I153" i="3"/>
  <c r="G153" i="3"/>
  <c r="U152" i="3"/>
  <c r="T152" i="3"/>
  <c r="O152" i="3"/>
  <c r="M152" i="3"/>
  <c r="K152" i="3"/>
  <c r="I152" i="3"/>
  <c r="G152" i="3"/>
  <c r="U151" i="3"/>
  <c r="T151" i="3"/>
  <c r="O151" i="3"/>
  <c r="M151" i="3"/>
  <c r="K151" i="3"/>
  <c r="I151" i="3"/>
  <c r="G151" i="3"/>
  <c r="S150" i="3"/>
  <c r="R150" i="3"/>
  <c r="Q150" i="3"/>
  <c r="T150" i="3" s="1"/>
  <c r="P150" i="3"/>
  <c r="U150" i="3" s="1"/>
  <c r="L150" i="3"/>
  <c r="J150" i="3"/>
  <c r="H150" i="3"/>
  <c r="F150" i="3"/>
  <c r="E150" i="3"/>
  <c r="M150" i="3" s="1"/>
  <c r="D150" i="3"/>
  <c r="I150" i="3" s="1"/>
  <c r="U149" i="3"/>
  <c r="T149" i="3"/>
  <c r="O149" i="3"/>
  <c r="M149" i="3"/>
  <c r="K149" i="3"/>
  <c r="I149" i="3"/>
  <c r="G149" i="3"/>
  <c r="U148" i="3"/>
  <c r="T148" i="3"/>
  <c r="O148" i="3"/>
  <c r="M148" i="3"/>
  <c r="K148" i="3"/>
  <c r="I148" i="3"/>
  <c r="G148" i="3"/>
  <c r="U147" i="3"/>
  <c r="T147" i="3"/>
  <c r="O147" i="3"/>
  <c r="M147" i="3"/>
  <c r="K147" i="3"/>
  <c r="I147" i="3"/>
  <c r="G147" i="3"/>
  <c r="U146" i="3"/>
  <c r="T146" i="3"/>
  <c r="O146" i="3"/>
  <c r="M146" i="3"/>
  <c r="K146" i="3"/>
  <c r="I146" i="3"/>
  <c r="G146" i="3"/>
  <c r="U145" i="3"/>
  <c r="T145" i="3"/>
  <c r="O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H144" i="3"/>
  <c r="F144" i="3"/>
  <c r="E144" i="3"/>
  <c r="M144" i="3" s="1"/>
  <c r="D144" i="3"/>
  <c r="G144" i="3" s="1"/>
  <c r="U143" i="3"/>
  <c r="T143" i="3"/>
  <c r="O143" i="3"/>
  <c r="M143" i="3"/>
  <c r="K143" i="3"/>
  <c r="I143" i="3"/>
  <c r="G143" i="3"/>
  <c r="U142" i="3"/>
  <c r="T142" i="3"/>
  <c r="O142" i="3"/>
  <c r="M142" i="3"/>
  <c r="K142" i="3"/>
  <c r="I142" i="3"/>
  <c r="G142" i="3"/>
  <c r="U141" i="3"/>
  <c r="T141" i="3"/>
  <c r="O141" i="3"/>
  <c r="M141" i="3"/>
  <c r="K141" i="3"/>
  <c r="I141" i="3"/>
  <c r="G141" i="3"/>
  <c r="U140" i="3"/>
  <c r="T140" i="3"/>
  <c r="O140" i="3"/>
  <c r="M140" i="3"/>
  <c r="K140" i="3"/>
  <c r="I140" i="3"/>
  <c r="G140" i="3"/>
  <c r="U139" i="3"/>
  <c r="T139" i="3"/>
  <c r="O139" i="3"/>
  <c r="M139" i="3"/>
  <c r="K139" i="3"/>
  <c r="I139" i="3"/>
  <c r="G139" i="3"/>
  <c r="U138" i="3"/>
  <c r="T138" i="3"/>
  <c r="O138" i="3"/>
  <c r="M138" i="3"/>
  <c r="K138" i="3"/>
  <c r="I138" i="3"/>
  <c r="G138" i="3"/>
  <c r="S137" i="3"/>
  <c r="R137" i="3"/>
  <c r="Q137" i="3"/>
  <c r="T137" i="3" s="1"/>
  <c r="P137" i="3"/>
  <c r="U137" i="3" s="1"/>
  <c r="L137" i="3"/>
  <c r="J137" i="3"/>
  <c r="H137" i="3"/>
  <c r="F137" i="3"/>
  <c r="E137" i="3"/>
  <c r="K137" i="3" s="1"/>
  <c r="D137" i="3"/>
  <c r="I137" i="3" s="1"/>
  <c r="U136" i="3"/>
  <c r="T136" i="3"/>
  <c r="O136" i="3"/>
  <c r="M136" i="3"/>
  <c r="K136" i="3"/>
  <c r="I136" i="3"/>
  <c r="G136" i="3"/>
  <c r="U135" i="3"/>
  <c r="T135" i="3"/>
  <c r="O135" i="3"/>
  <c r="M135" i="3"/>
  <c r="K135" i="3"/>
  <c r="I135" i="3"/>
  <c r="G135" i="3"/>
  <c r="U134" i="3"/>
  <c r="T134" i="3"/>
  <c r="O134" i="3"/>
  <c r="M134" i="3"/>
  <c r="K134" i="3"/>
  <c r="I134" i="3"/>
  <c r="G134" i="3"/>
  <c r="U133" i="3"/>
  <c r="T133" i="3"/>
  <c r="O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F132" i="3"/>
  <c r="E132" i="3"/>
  <c r="M132" i="3" s="1"/>
  <c r="D132" i="3"/>
  <c r="O132" i="3" s="1"/>
  <c r="U131" i="3"/>
  <c r="T131" i="3"/>
  <c r="O131" i="3"/>
  <c r="M131" i="3"/>
  <c r="K131" i="3"/>
  <c r="I131" i="3"/>
  <c r="G131" i="3"/>
  <c r="U130" i="3"/>
  <c r="T130" i="3"/>
  <c r="O130" i="3"/>
  <c r="M130" i="3"/>
  <c r="K130" i="3"/>
  <c r="I130" i="3"/>
  <c r="G130" i="3"/>
  <c r="U129" i="3"/>
  <c r="T129" i="3"/>
  <c r="O129" i="3"/>
  <c r="M129" i="3"/>
  <c r="K129" i="3"/>
  <c r="I129" i="3"/>
  <c r="G129" i="3"/>
  <c r="U128" i="3"/>
  <c r="T128" i="3"/>
  <c r="O128" i="3"/>
  <c r="M128" i="3"/>
  <c r="K128" i="3"/>
  <c r="I128" i="3"/>
  <c r="G128" i="3"/>
  <c r="U127" i="3"/>
  <c r="T127" i="3"/>
  <c r="O127" i="3"/>
  <c r="M127" i="3"/>
  <c r="K127" i="3"/>
  <c r="I127" i="3"/>
  <c r="G127" i="3"/>
  <c r="S126" i="3"/>
  <c r="R126" i="3"/>
  <c r="Q126" i="3"/>
  <c r="T126" i="3" s="1"/>
  <c r="P126" i="3"/>
  <c r="U126" i="3" s="1"/>
  <c r="L126" i="3"/>
  <c r="J126" i="3"/>
  <c r="H126" i="3"/>
  <c r="F126" i="3"/>
  <c r="E126" i="3"/>
  <c r="M126" i="3" s="1"/>
  <c r="D126" i="3"/>
  <c r="I126" i="3" s="1"/>
  <c r="U125" i="3"/>
  <c r="T125" i="3"/>
  <c r="O125" i="3"/>
  <c r="M125" i="3"/>
  <c r="K125" i="3"/>
  <c r="I125" i="3"/>
  <c r="G125" i="3"/>
  <c r="U124" i="3"/>
  <c r="T124" i="3"/>
  <c r="O124" i="3"/>
  <c r="M124" i="3"/>
  <c r="K124" i="3"/>
  <c r="I124" i="3"/>
  <c r="G124" i="3"/>
  <c r="U123" i="3"/>
  <c r="T123" i="3"/>
  <c r="O123" i="3"/>
  <c r="M123" i="3"/>
  <c r="K123" i="3"/>
  <c r="I123" i="3"/>
  <c r="G123" i="3"/>
  <c r="U122" i="3"/>
  <c r="T122" i="3"/>
  <c r="O122" i="3"/>
  <c r="M122" i="3"/>
  <c r="K122" i="3"/>
  <c r="I122" i="3"/>
  <c r="G122" i="3"/>
  <c r="S121" i="3"/>
  <c r="R121" i="3"/>
  <c r="Q121" i="3"/>
  <c r="T121" i="3" s="1"/>
  <c r="P121" i="3"/>
  <c r="U121" i="3" s="1"/>
  <c r="O121" i="3"/>
  <c r="L121" i="3"/>
  <c r="J121" i="3"/>
  <c r="I121" i="3"/>
  <c r="H121" i="3"/>
  <c r="G121" i="3"/>
  <c r="F121" i="3"/>
  <c r="E121" i="3"/>
  <c r="M121" i="3" s="1"/>
  <c r="D121" i="3"/>
  <c r="U120" i="3"/>
  <c r="T120" i="3"/>
  <c r="O120" i="3"/>
  <c r="M120" i="3"/>
  <c r="K120" i="3"/>
  <c r="I120" i="3"/>
  <c r="G120" i="3"/>
  <c r="U119" i="3"/>
  <c r="T119" i="3"/>
  <c r="O119" i="3"/>
  <c r="M119" i="3"/>
  <c r="K119" i="3"/>
  <c r="I119" i="3"/>
  <c r="G119" i="3"/>
  <c r="U118" i="3"/>
  <c r="T118" i="3"/>
  <c r="O118" i="3"/>
  <c r="M118" i="3"/>
  <c r="K118" i="3"/>
  <c r="I118" i="3"/>
  <c r="G118" i="3"/>
  <c r="U117" i="3"/>
  <c r="T117" i="3"/>
  <c r="O117" i="3"/>
  <c r="M117" i="3"/>
  <c r="K117" i="3"/>
  <c r="I117" i="3"/>
  <c r="G117" i="3"/>
  <c r="U116" i="3"/>
  <c r="T116" i="3"/>
  <c r="O116" i="3"/>
  <c r="M116" i="3"/>
  <c r="K116" i="3"/>
  <c r="I116" i="3"/>
  <c r="G116" i="3"/>
  <c r="U115" i="3"/>
  <c r="T115" i="3"/>
  <c r="O115" i="3"/>
  <c r="M115" i="3"/>
  <c r="K115" i="3"/>
  <c r="I115" i="3"/>
  <c r="G115" i="3"/>
  <c r="U114" i="3"/>
  <c r="T114" i="3"/>
  <c r="O114" i="3"/>
  <c r="M114" i="3"/>
  <c r="K114" i="3"/>
  <c r="I114" i="3"/>
  <c r="G114" i="3"/>
  <c r="U113" i="3"/>
  <c r="T113" i="3"/>
  <c r="O113" i="3"/>
  <c r="M113" i="3"/>
  <c r="K113" i="3"/>
  <c r="I113" i="3"/>
  <c r="G113" i="3"/>
  <c r="S112" i="3"/>
  <c r="R112" i="3"/>
  <c r="Q112" i="3"/>
  <c r="T112" i="3" s="1"/>
  <c r="P112" i="3"/>
  <c r="U112" i="3" s="1"/>
  <c r="L112" i="3"/>
  <c r="J112" i="3"/>
  <c r="H112" i="3"/>
  <c r="F112" i="3"/>
  <c r="E112" i="3"/>
  <c r="M112" i="3" s="1"/>
  <c r="D112" i="3"/>
  <c r="I112" i="3" s="1"/>
  <c r="U111" i="3"/>
  <c r="T111" i="3"/>
  <c r="O111" i="3"/>
  <c r="M111" i="3"/>
  <c r="K111" i="3"/>
  <c r="I111" i="3"/>
  <c r="G111" i="3"/>
  <c r="U110" i="3"/>
  <c r="T110" i="3"/>
  <c r="O110" i="3"/>
  <c r="M110" i="3"/>
  <c r="K110" i="3"/>
  <c r="I110" i="3"/>
  <c r="G110" i="3"/>
  <c r="U109" i="3"/>
  <c r="T109" i="3"/>
  <c r="O109" i="3"/>
  <c r="M109" i="3"/>
  <c r="K109" i="3"/>
  <c r="I109" i="3"/>
  <c r="G109" i="3"/>
  <c r="U108" i="3"/>
  <c r="T108" i="3"/>
  <c r="O108" i="3"/>
  <c r="M108" i="3"/>
  <c r="K108" i="3"/>
  <c r="I108" i="3"/>
  <c r="G108" i="3"/>
  <c r="U107" i="3"/>
  <c r="T107" i="3"/>
  <c r="O107" i="3"/>
  <c r="M107" i="3"/>
  <c r="K107" i="3"/>
  <c r="I107" i="3"/>
  <c r="G107" i="3"/>
  <c r="S106" i="3"/>
  <c r="R106" i="3"/>
  <c r="Q106" i="3"/>
  <c r="T106" i="3" s="1"/>
  <c r="P106" i="3"/>
  <c r="U106" i="3" s="1"/>
  <c r="O106" i="3"/>
  <c r="L106" i="3"/>
  <c r="J106" i="3"/>
  <c r="H106" i="3"/>
  <c r="F106" i="3"/>
  <c r="E106" i="3"/>
  <c r="M106" i="3" s="1"/>
  <c r="D106" i="3"/>
  <c r="I106" i="3" s="1"/>
  <c r="U105" i="3"/>
  <c r="T105" i="3"/>
  <c r="O105" i="3"/>
  <c r="M105" i="3"/>
  <c r="K105" i="3"/>
  <c r="I105" i="3"/>
  <c r="G105" i="3"/>
  <c r="S102" i="3"/>
  <c r="R102" i="3"/>
  <c r="Q102" i="3"/>
  <c r="P102" i="3"/>
  <c r="L102" i="3"/>
  <c r="J102" i="3"/>
  <c r="H102" i="3"/>
  <c r="F102" i="3"/>
  <c r="G102" i="3" s="1"/>
  <c r="E102" i="3"/>
  <c r="M102" i="3" s="1"/>
  <c r="D102" i="3"/>
  <c r="I102" i="3" s="1"/>
  <c r="S101" i="3"/>
  <c r="R101" i="3"/>
  <c r="Q101" i="3"/>
  <c r="P101" i="3"/>
  <c r="U101" i="3" s="1"/>
  <c r="L101" i="3"/>
  <c r="J101" i="3"/>
  <c r="I101" i="3"/>
  <c r="H101" i="3"/>
  <c r="F101" i="3"/>
  <c r="E101" i="3"/>
  <c r="D101" i="3"/>
  <c r="O101" i="3" s="1"/>
  <c r="U100" i="3"/>
  <c r="T100" i="3"/>
  <c r="O100" i="3"/>
  <c r="M100" i="3"/>
  <c r="K100" i="3"/>
  <c r="I100" i="3"/>
  <c r="G100" i="3"/>
  <c r="U99" i="3"/>
  <c r="T99" i="3"/>
  <c r="O99" i="3"/>
  <c r="M99" i="3"/>
  <c r="K99" i="3"/>
  <c r="I99" i="3"/>
  <c r="G99" i="3"/>
  <c r="U98" i="3"/>
  <c r="T98" i="3"/>
  <c r="O98" i="3"/>
  <c r="M98" i="3"/>
  <c r="K98" i="3"/>
  <c r="I98" i="3"/>
  <c r="G98" i="3"/>
  <c r="U97" i="3"/>
  <c r="T97" i="3"/>
  <c r="O97" i="3"/>
  <c r="M97" i="3"/>
  <c r="K97" i="3"/>
  <c r="I97" i="3"/>
  <c r="G97" i="3"/>
  <c r="S96" i="3"/>
  <c r="R96" i="3"/>
  <c r="Q96" i="3"/>
  <c r="T96" i="3" s="1"/>
  <c r="P96" i="3"/>
  <c r="U96" i="3" s="1"/>
  <c r="L96" i="3"/>
  <c r="J96" i="3"/>
  <c r="H96" i="3"/>
  <c r="F96" i="3"/>
  <c r="E96" i="3"/>
  <c r="M96" i="3" s="1"/>
  <c r="D96" i="3"/>
  <c r="I96" i="3" s="1"/>
  <c r="U95" i="3"/>
  <c r="T95" i="3"/>
  <c r="O95" i="3"/>
  <c r="M95" i="3"/>
  <c r="K95" i="3"/>
  <c r="I95" i="3"/>
  <c r="G95" i="3"/>
  <c r="U94" i="3"/>
  <c r="T94" i="3"/>
  <c r="O94" i="3"/>
  <c r="M94" i="3"/>
  <c r="K94" i="3"/>
  <c r="I94" i="3"/>
  <c r="G94" i="3"/>
  <c r="U93" i="3"/>
  <c r="T93" i="3"/>
  <c r="O93" i="3"/>
  <c r="M93" i="3"/>
  <c r="K93" i="3"/>
  <c r="I93" i="3"/>
  <c r="G93" i="3"/>
  <c r="U92" i="3"/>
  <c r="T92" i="3"/>
  <c r="O92" i="3"/>
  <c r="M92" i="3"/>
  <c r="K92" i="3"/>
  <c r="I92" i="3"/>
  <c r="G92" i="3"/>
  <c r="S91" i="3"/>
  <c r="R91" i="3"/>
  <c r="Q91" i="3"/>
  <c r="T91" i="3" s="1"/>
  <c r="P91" i="3"/>
  <c r="U91" i="3" s="1"/>
  <c r="O91" i="3"/>
  <c r="L91" i="3"/>
  <c r="J91" i="3"/>
  <c r="H91" i="3"/>
  <c r="I91" i="3" s="1"/>
  <c r="G91" i="3"/>
  <c r="F91" i="3"/>
  <c r="E91" i="3"/>
  <c r="M91" i="3" s="1"/>
  <c r="D91" i="3"/>
  <c r="U90" i="3"/>
  <c r="T90" i="3"/>
  <c r="O90" i="3"/>
  <c r="M90" i="3"/>
  <c r="K90" i="3"/>
  <c r="I90" i="3"/>
  <c r="G90" i="3"/>
  <c r="U89" i="3"/>
  <c r="T89" i="3"/>
  <c r="O89" i="3"/>
  <c r="M89" i="3"/>
  <c r="K89" i="3"/>
  <c r="I89" i="3"/>
  <c r="G89" i="3"/>
  <c r="U88" i="3"/>
  <c r="T88" i="3"/>
  <c r="O88" i="3"/>
  <c r="M88" i="3"/>
  <c r="K88" i="3"/>
  <c r="I88" i="3"/>
  <c r="G88" i="3"/>
  <c r="S85" i="3"/>
  <c r="R85" i="3"/>
  <c r="Q85" i="3"/>
  <c r="P85" i="3"/>
  <c r="U85" i="3" s="1"/>
  <c r="L85" i="3"/>
  <c r="J85" i="3"/>
  <c r="I85" i="3"/>
  <c r="H85" i="3"/>
  <c r="G85" i="3"/>
  <c r="F85" i="3"/>
  <c r="E85" i="3"/>
  <c r="D85" i="3"/>
  <c r="O85" i="3" s="1"/>
  <c r="S84" i="3"/>
  <c r="R84" i="3"/>
  <c r="Q84" i="3"/>
  <c r="T84" i="3" s="1"/>
  <c r="P84" i="3"/>
  <c r="U84" i="3" s="1"/>
  <c r="L84" i="3"/>
  <c r="J84" i="3"/>
  <c r="H84" i="3"/>
  <c r="G84" i="3"/>
  <c r="F84" i="3"/>
  <c r="E84" i="3"/>
  <c r="M84" i="3" s="1"/>
  <c r="D84" i="3"/>
  <c r="I84" i="3" s="1"/>
  <c r="U83" i="3"/>
  <c r="T83" i="3"/>
  <c r="O83" i="3"/>
  <c r="M83" i="3"/>
  <c r="K83" i="3"/>
  <c r="I83" i="3"/>
  <c r="G83" i="3"/>
  <c r="U82" i="3"/>
  <c r="T82" i="3"/>
  <c r="O82" i="3"/>
  <c r="M82" i="3"/>
  <c r="K82" i="3"/>
  <c r="I82" i="3"/>
  <c r="G82" i="3"/>
  <c r="U81" i="3"/>
  <c r="T81" i="3"/>
  <c r="O81" i="3"/>
  <c r="M81" i="3"/>
  <c r="K81" i="3"/>
  <c r="I81" i="3"/>
  <c r="G81" i="3"/>
  <c r="U80" i="3"/>
  <c r="T80" i="3"/>
  <c r="O80" i="3"/>
  <c r="M80" i="3"/>
  <c r="K80" i="3"/>
  <c r="I80" i="3"/>
  <c r="G80" i="3"/>
  <c r="U79" i="3"/>
  <c r="T79" i="3"/>
  <c r="O79" i="3"/>
  <c r="M79" i="3"/>
  <c r="K79" i="3"/>
  <c r="I79" i="3"/>
  <c r="G79" i="3"/>
  <c r="U78" i="3"/>
  <c r="S78" i="3"/>
  <c r="T78" i="3" s="1"/>
  <c r="R78" i="3"/>
  <c r="Q78" i="3"/>
  <c r="P78" i="3"/>
  <c r="L78" i="3"/>
  <c r="J78" i="3"/>
  <c r="H78" i="3"/>
  <c r="F78" i="3"/>
  <c r="E78" i="3"/>
  <c r="M78" i="3" s="1"/>
  <c r="D78" i="3"/>
  <c r="O78" i="3" s="1"/>
  <c r="U77" i="3"/>
  <c r="T77" i="3"/>
  <c r="O77" i="3"/>
  <c r="M77" i="3"/>
  <c r="K77" i="3"/>
  <c r="I77" i="3"/>
  <c r="G77" i="3"/>
  <c r="U76" i="3"/>
  <c r="T76" i="3"/>
  <c r="O76" i="3"/>
  <c r="M76" i="3"/>
  <c r="K76" i="3"/>
  <c r="I76" i="3"/>
  <c r="G76" i="3"/>
  <c r="U75" i="3"/>
  <c r="T75" i="3"/>
  <c r="O75" i="3"/>
  <c r="M75" i="3"/>
  <c r="K75" i="3"/>
  <c r="I75" i="3"/>
  <c r="G75" i="3"/>
  <c r="U74" i="3"/>
  <c r="T74" i="3"/>
  <c r="O74" i="3"/>
  <c r="M74" i="3"/>
  <c r="K74" i="3"/>
  <c r="I74" i="3"/>
  <c r="G74" i="3"/>
  <c r="U73" i="3"/>
  <c r="T73" i="3"/>
  <c r="O73" i="3"/>
  <c r="M73" i="3"/>
  <c r="K73" i="3"/>
  <c r="I73" i="3"/>
  <c r="G73" i="3"/>
  <c r="U72" i="3"/>
  <c r="T72" i="3"/>
  <c r="O72" i="3"/>
  <c r="M72" i="3"/>
  <c r="K72" i="3"/>
  <c r="I72" i="3"/>
  <c r="G72" i="3"/>
  <c r="U71" i="3"/>
  <c r="T71" i="3"/>
  <c r="O71" i="3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E70" i="3"/>
  <c r="M70" i="3" s="1"/>
  <c r="D70" i="3"/>
  <c r="G70" i="3" s="1"/>
  <c r="U69" i="3"/>
  <c r="T69" i="3"/>
  <c r="O69" i="3"/>
  <c r="M69" i="3"/>
  <c r="K69" i="3"/>
  <c r="I69" i="3"/>
  <c r="G69" i="3"/>
  <c r="U68" i="3"/>
  <c r="T68" i="3"/>
  <c r="O68" i="3"/>
  <c r="M68" i="3"/>
  <c r="K68" i="3"/>
  <c r="I68" i="3"/>
  <c r="G68" i="3"/>
  <c r="U67" i="3"/>
  <c r="T67" i="3"/>
  <c r="O67" i="3"/>
  <c r="M67" i="3"/>
  <c r="K67" i="3"/>
  <c r="I67" i="3"/>
  <c r="G67" i="3"/>
  <c r="U66" i="3"/>
  <c r="T66" i="3"/>
  <c r="O66" i="3"/>
  <c r="M66" i="3"/>
  <c r="K66" i="3"/>
  <c r="I66" i="3"/>
  <c r="G66" i="3"/>
  <c r="U65" i="3"/>
  <c r="T65" i="3"/>
  <c r="O65" i="3"/>
  <c r="M65" i="3"/>
  <c r="K65" i="3"/>
  <c r="I65" i="3"/>
  <c r="G65" i="3"/>
  <c r="U64" i="3"/>
  <c r="T64" i="3"/>
  <c r="O64" i="3"/>
  <c r="M64" i="3"/>
  <c r="K64" i="3"/>
  <c r="I64" i="3"/>
  <c r="G64" i="3"/>
  <c r="S63" i="3"/>
  <c r="R63" i="3"/>
  <c r="Q63" i="3"/>
  <c r="T63" i="3" s="1"/>
  <c r="P63" i="3"/>
  <c r="U63" i="3" s="1"/>
  <c r="O63" i="3"/>
  <c r="L63" i="3"/>
  <c r="J63" i="3"/>
  <c r="H63" i="3"/>
  <c r="F63" i="3"/>
  <c r="E63" i="3"/>
  <c r="M63" i="3" s="1"/>
  <c r="D63" i="3"/>
  <c r="G63" i="3" s="1"/>
  <c r="U62" i="3"/>
  <c r="T62" i="3"/>
  <c r="O62" i="3"/>
  <c r="M62" i="3"/>
  <c r="K62" i="3"/>
  <c r="I62" i="3"/>
  <c r="G62" i="3"/>
  <c r="U61" i="3"/>
  <c r="T61" i="3"/>
  <c r="O61" i="3"/>
  <c r="M61" i="3"/>
  <c r="K61" i="3"/>
  <c r="I61" i="3"/>
  <c r="G61" i="3"/>
  <c r="U60" i="3"/>
  <c r="T60" i="3"/>
  <c r="O60" i="3"/>
  <c r="M60" i="3"/>
  <c r="K60" i="3"/>
  <c r="I60" i="3"/>
  <c r="G60" i="3"/>
  <c r="U59" i="3"/>
  <c r="T59" i="3"/>
  <c r="O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M58" i="3" s="1"/>
  <c r="D58" i="3"/>
  <c r="G58" i="3" s="1"/>
  <c r="U57" i="3"/>
  <c r="T57" i="3"/>
  <c r="O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M54" i="3" s="1"/>
  <c r="D54" i="3"/>
  <c r="S53" i="3"/>
  <c r="R53" i="3"/>
  <c r="Q53" i="3"/>
  <c r="T53" i="3" s="1"/>
  <c r="P53" i="3"/>
  <c r="U53" i="3" s="1"/>
  <c r="L53" i="3"/>
  <c r="J53" i="3"/>
  <c r="H53" i="3"/>
  <c r="F53" i="3"/>
  <c r="E53" i="3"/>
  <c r="M53" i="3" s="1"/>
  <c r="D53" i="3"/>
  <c r="G53" i="3" s="1"/>
  <c r="U52" i="3"/>
  <c r="T52" i="3"/>
  <c r="O52" i="3"/>
  <c r="M52" i="3"/>
  <c r="K52" i="3"/>
  <c r="I52" i="3"/>
  <c r="G52" i="3"/>
  <c r="U51" i="3"/>
  <c r="T51" i="3"/>
  <c r="O51" i="3"/>
  <c r="M51" i="3"/>
  <c r="K51" i="3"/>
  <c r="I51" i="3"/>
  <c r="G51" i="3"/>
  <c r="U50" i="3"/>
  <c r="T50" i="3"/>
  <c r="O50" i="3"/>
  <c r="M50" i="3"/>
  <c r="K50" i="3"/>
  <c r="I50" i="3"/>
  <c r="G50" i="3"/>
  <c r="U49" i="3"/>
  <c r="T49" i="3"/>
  <c r="O49" i="3"/>
  <c r="M49" i="3"/>
  <c r="K49" i="3"/>
  <c r="I49" i="3"/>
  <c r="G49" i="3"/>
  <c r="U48" i="3"/>
  <c r="T48" i="3"/>
  <c r="O48" i="3"/>
  <c r="M48" i="3"/>
  <c r="K48" i="3"/>
  <c r="I48" i="3"/>
  <c r="G48" i="3"/>
  <c r="S47" i="3"/>
  <c r="R47" i="3"/>
  <c r="Q47" i="3"/>
  <c r="T47" i="3" s="1"/>
  <c r="P47" i="3"/>
  <c r="U47" i="3" s="1"/>
  <c r="L47" i="3"/>
  <c r="J47" i="3"/>
  <c r="H47" i="3"/>
  <c r="F47" i="3"/>
  <c r="E47" i="3"/>
  <c r="K47" i="3" s="1"/>
  <c r="D47" i="3"/>
  <c r="G47" i="3" s="1"/>
  <c r="U46" i="3"/>
  <c r="T46" i="3"/>
  <c r="O46" i="3"/>
  <c r="M46" i="3"/>
  <c r="K46" i="3"/>
  <c r="I46" i="3"/>
  <c r="G46" i="3"/>
  <c r="U45" i="3"/>
  <c r="T45" i="3"/>
  <c r="O45" i="3"/>
  <c r="M45" i="3"/>
  <c r="K45" i="3"/>
  <c r="I45" i="3"/>
  <c r="G45" i="3"/>
  <c r="U44" i="3"/>
  <c r="T44" i="3"/>
  <c r="O44" i="3"/>
  <c r="M44" i="3"/>
  <c r="K44" i="3"/>
  <c r="I44" i="3"/>
  <c r="G44" i="3"/>
  <c r="U43" i="3"/>
  <c r="T43" i="3"/>
  <c r="O43" i="3"/>
  <c r="M43" i="3"/>
  <c r="K43" i="3"/>
  <c r="I43" i="3"/>
  <c r="G43" i="3"/>
  <c r="U42" i="3"/>
  <c r="T42" i="3"/>
  <c r="O42" i="3"/>
  <c r="M42" i="3"/>
  <c r="K42" i="3"/>
  <c r="I42" i="3"/>
  <c r="G42" i="3"/>
  <c r="U41" i="3"/>
  <c r="T41" i="3"/>
  <c r="O41" i="3"/>
  <c r="M41" i="3"/>
  <c r="K41" i="3"/>
  <c r="I41" i="3"/>
  <c r="G41" i="3"/>
  <c r="S40" i="3"/>
  <c r="R40" i="3"/>
  <c r="Q40" i="3"/>
  <c r="T40" i="3" s="1"/>
  <c r="P40" i="3"/>
  <c r="U40" i="3" s="1"/>
  <c r="O40" i="3"/>
  <c r="L40" i="3"/>
  <c r="J40" i="3"/>
  <c r="H40" i="3"/>
  <c r="F40" i="3"/>
  <c r="E40" i="3"/>
  <c r="M40" i="3" s="1"/>
  <c r="D40" i="3"/>
  <c r="G40" i="3" s="1"/>
  <c r="U39" i="3"/>
  <c r="T39" i="3"/>
  <c r="O39" i="3"/>
  <c r="M39" i="3"/>
  <c r="K39" i="3"/>
  <c r="I39" i="3"/>
  <c r="G39" i="3"/>
  <c r="U38" i="3"/>
  <c r="T38" i="3"/>
  <c r="O38" i="3"/>
  <c r="M38" i="3"/>
  <c r="K38" i="3"/>
  <c r="I38" i="3"/>
  <c r="G38" i="3"/>
  <c r="U37" i="3"/>
  <c r="T37" i="3"/>
  <c r="O37" i="3"/>
  <c r="M37" i="3"/>
  <c r="K37" i="3"/>
  <c r="I37" i="3"/>
  <c r="G37" i="3"/>
  <c r="U36" i="3"/>
  <c r="T36" i="3"/>
  <c r="O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H35" i="3"/>
  <c r="F35" i="3"/>
  <c r="E35" i="3"/>
  <c r="K35" i="3" s="1"/>
  <c r="D35" i="3"/>
  <c r="G35" i="3" s="1"/>
  <c r="U34" i="3"/>
  <c r="T34" i="3"/>
  <c r="O34" i="3"/>
  <c r="M34" i="3"/>
  <c r="K34" i="3"/>
  <c r="I34" i="3"/>
  <c r="G34" i="3"/>
  <c r="U33" i="3"/>
  <c r="T33" i="3"/>
  <c r="O33" i="3"/>
  <c r="M33" i="3"/>
  <c r="K33" i="3"/>
  <c r="I33" i="3"/>
  <c r="G33" i="3"/>
  <c r="U32" i="3"/>
  <c r="T32" i="3"/>
  <c r="O32" i="3"/>
  <c r="M32" i="3"/>
  <c r="K32" i="3"/>
  <c r="I32" i="3"/>
  <c r="G32" i="3"/>
  <c r="U31" i="3"/>
  <c r="T31" i="3"/>
  <c r="O31" i="3"/>
  <c r="M31" i="3"/>
  <c r="K31" i="3"/>
  <c r="I31" i="3"/>
  <c r="G31" i="3"/>
  <c r="U30" i="3"/>
  <c r="T30" i="3"/>
  <c r="O30" i="3"/>
  <c r="M30" i="3"/>
  <c r="K30" i="3"/>
  <c r="I30" i="3"/>
  <c r="G30" i="3"/>
  <c r="U29" i="3"/>
  <c r="T29" i="3"/>
  <c r="O29" i="3"/>
  <c r="M29" i="3"/>
  <c r="K29" i="3"/>
  <c r="I29" i="3"/>
  <c r="G29" i="3"/>
  <c r="U28" i="3"/>
  <c r="T28" i="3"/>
  <c r="O28" i="3"/>
  <c r="M28" i="3"/>
  <c r="K28" i="3"/>
  <c r="I28" i="3"/>
  <c r="G28" i="3"/>
  <c r="T27" i="3"/>
  <c r="S27" i="3"/>
  <c r="R27" i="3"/>
  <c r="Q27" i="3"/>
  <c r="P27" i="3"/>
  <c r="U27" i="3" s="1"/>
  <c r="L27" i="3"/>
  <c r="J27" i="3"/>
  <c r="H27" i="3"/>
  <c r="G27" i="3"/>
  <c r="F27" i="3"/>
  <c r="E27" i="3"/>
  <c r="D27" i="3"/>
  <c r="O27" i="3" s="1"/>
  <c r="U26" i="3"/>
  <c r="T26" i="3"/>
  <c r="O26" i="3"/>
  <c r="M26" i="3"/>
  <c r="K26" i="3"/>
  <c r="I26" i="3"/>
  <c r="G26" i="3"/>
  <c r="U25" i="3"/>
  <c r="T25" i="3"/>
  <c r="O25" i="3"/>
  <c r="M25" i="3"/>
  <c r="K25" i="3"/>
  <c r="I25" i="3"/>
  <c r="G25" i="3"/>
  <c r="U24" i="3"/>
  <c r="T24" i="3"/>
  <c r="O24" i="3"/>
  <c r="M24" i="3"/>
  <c r="K24" i="3"/>
  <c r="I24" i="3"/>
  <c r="G24" i="3"/>
  <c r="U23" i="3"/>
  <c r="T23" i="3"/>
  <c r="O23" i="3"/>
  <c r="M23" i="3"/>
  <c r="K23" i="3"/>
  <c r="I23" i="3"/>
  <c r="G23" i="3"/>
  <c r="U22" i="3"/>
  <c r="T22" i="3"/>
  <c r="O22" i="3"/>
  <c r="M22" i="3"/>
  <c r="K22" i="3"/>
  <c r="I22" i="3"/>
  <c r="G22" i="3"/>
  <c r="U21" i="3"/>
  <c r="T21" i="3"/>
  <c r="O21" i="3"/>
  <c r="M21" i="3"/>
  <c r="K21" i="3"/>
  <c r="I21" i="3"/>
  <c r="G21" i="3"/>
  <c r="U20" i="3"/>
  <c r="T20" i="3"/>
  <c r="O20" i="3"/>
  <c r="M20" i="3"/>
  <c r="K20" i="3"/>
  <c r="I20" i="3"/>
  <c r="G20" i="3"/>
  <c r="S19" i="3"/>
  <c r="R19" i="3"/>
  <c r="Q19" i="3"/>
  <c r="T19" i="3" s="1"/>
  <c r="P19" i="3"/>
  <c r="U19" i="3" s="1"/>
  <c r="L19" i="3"/>
  <c r="J19" i="3"/>
  <c r="H19" i="3"/>
  <c r="G19" i="3"/>
  <c r="F19" i="3"/>
  <c r="E19" i="3"/>
  <c r="M19" i="3" s="1"/>
  <c r="D19" i="3"/>
  <c r="I19" i="3" s="1"/>
  <c r="U18" i="3"/>
  <c r="T18" i="3"/>
  <c r="O18" i="3"/>
  <c r="M18" i="3"/>
  <c r="K18" i="3"/>
  <c r="I18" i="3"/>
  <c r="G18" i="3"/>
  <c r="U17" i="3"/>
  <c r="T17" i="3"/>
  <c r="O17" i="3"/>
  <c r="M17" i="3"/>
  <c r="K17" i="3"/>
  <c r="I17" i="3"/>
  <c r="G17" i="3"/>
  <c r="U16" i="3"/>
  <c r="T16" i="3"/>
  <c r="O16" i="3"/>
  <c r="M16" i="3"/>
  <c r="K16" i="3"/>
  <c r="I16" i="3"/>
  <c r="G16" i="3"/>
  <c r="U15" i="3"/>
  <c r="T15" i="3"/>
  <c r="O15" i="3"/>
  <c r="M15" i="3"/>
  <c r="K15" i="3"/>
  <c r="I15" i="3"/>
  <c r="G15" i="3"/>
  <c r="U14" i="3"/>
  <c r="T14" i="3"/>
  <c r="O14" i="3"/>
  <c r="M14" i="3"/>
  <c r="K14" i="3"/>
  <c r="I14" i="3"/>
  <c r="G14" i="3"/>
  <c r="U13" i="3"/>
  <c r="T13" i="3"/>
  <c r="O13" i="3"/>
  <c r="M13" i="3"/>
  <c r="K13" i="3"/>
  <c r="I13" i="3"/>
  <c r="G13" i="3"/>
  <c r="U12" i="3"/>
  <c r="T12" i="3"/>
  <c r="O12" i="3"/>
  <c r="M12" i="3"/>
  <c r="K12" i="3"/>
  <c r="I12" i="3"/>
  <c r="G12" i="3"/>
  <c r="U11" i="3"/>
  <c r="T11" i="3"/>
  <c r="O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E10" i="3"/>
  <c r="M10" i="3" s="1"/>
  <c r="D10" i="3"/>
  <c r="O10" i="3" s="1"/>
  <c r="U9" i="3"/>
  <c r="T9" i="3"/>
  <c r="O9" i="3"/>
  <c r="M9" i="3"/>
  <c r="K9" i="3"/>
  <c r="I9" i="3"/>
  <c r="G9" i="3"/>
  <c r="U8" i="3"/>
  <c r="T8" i="3"/>
  <c r="O8" i="3"/>
  <c r="M8" i="3"/>
  <c r="K8" i="3"/>
  <c r="I8" i="3"/>
  <c r="G8" i="3"/>
  <c r="S339" i="2"/>
  <c r="R339" i="2"/>
  <c r="Q339" i="2"/>
  <c r="T339" i="2" s="1"/>
  <c r="P339" i="2"/>
  <c r="U339" i="2" s="1"/>
  <c r="L339" i="2"/>
  <c r="J339" i="2"/>
  <c r="H339" i="2"/>
  <c r="F339" i="2"/>
  <c r="E339" i="2"/>
  <c r="M339" i="2" s="1"/>
  <c r="D339" i="2"/>
  <c r="O339" i="2" s="1"/>
  <c r="S338" i="2"/>
  <c r="R338" i="2"/>
  <c r="Q338" i="2"/>
  <c r="P338" i="2"/>
  <c r="L338" i="2"/>
  <c r="J338" i="2"/>
  <c r="H338" i="2"/>
  <c r="I338" i="2" s="1"/>
  <c r="F338" i="2"/>
  <c r="G338" i="2" s="1"/>
  <c r="E338" i="2"/>
  <c r="D338" i="2"/>
  <c r="O338" i="2" s="1"/>
  <c r="S337" i="2"/>
  <c r="R337" i="2"/>
  <c r="Q337" i="2"/>
  <c r="P337" i="2"/>
  <c r="L337" i="2"/>
  <c r="J337" i="2"/>
  <c r="K337" i="2" s="1"/>
  <c r="H337" i="2"/>
  <c r="F337" i="2"/>
  <c r="E337" i="2"/>
  <c r="D337" i="2"/>
  <c r="G337" i="2" s="1"/>
  <c r="U336" i="2"/>
  <c r="T336" i="2"/>
  <c r="O336" i="2"/>
  <c r="M336" i="2"/>
  <c r="K336" i="2"/>
  <c r="I336" i="2"/>
  <c r="G336" i="2"/>
  <c r="U335" i="2"/>
  <c r="T335" i="2"/>
  <c r="O335" i="2"/>
  <c r="M335" i="2"/>
  <c r="K335" i="2"/>
  <c r="I335" i="2"/>
  <c r="G335" i="2"/>
  <c r="U334" i="2"/>
  <c r="T334" i="2"/>
  <c r="O334" i="2"/>
  <c r="M334" i="2"/>
  <c r="K334" i="2"/>
  <c r="I334" i="2"/>
  <c r="G334" i="2"/>
  <c r="U333" i="2"/>
  <c r="T333" i="2"/>
  <c r="O333" i="2"/>
  <c r="M333" i="2"/>
  <c r="K333" i="2"/>
  <c r="I333" i="2"/>
  <c r="G333" i="2"/>
  <c r="S332" i="2"/>
  <c r="R332" i="2"/>
  <c r="Q332" i="2"/>
  <c r="T332" i="2" s="1"/>
  <c r="P332" i="2"/>
  <c r="U332" i="2" s="1"/>
  <c r="L332" i="2"/>
  <c r="J332" i="2"/>
  <c r="H332" i="2"/>
  <c r="F332" i="2"/>
  <c r="E332" i="2"/>
  <c r="M332" i="2" s="1"/>
  <c r="D332" i="2"/>
  <c r="O332" i="2" s="1"/>
  <c r="U331" i="2"/>
  <c r="T331" i="2"/>
  <c r="O331" i="2"/>
  <c r="M331" i="2"/>
  <c r="K331" i="2"/>
  <c r="I331" i="2"/>
  <c r="G331" i="2"/>
  <c r="U330" i="2"/>
  <c r="T330" i="2"/>
  <c r="O330" i="2"/>
  <c r="M330" i="2"/>
  <c r="K330" i="2"/>
  <c r="I330" i="2"/>
  <c r="G330" i="2"/>
  <c r="U329" i="2"/>
  <c r="T329" i="2"/>
  <c r="O329" i="2"/>
  <c r="M329" i="2"/>
  <c r="K329" i="2"/>
  <c r="I329" i="2"/>
  <c r="G329" i="2"/>
  <c r="U328" i="2"/>
  <c r="T328" i="2"/>
  <c r="O328" i="2"/>
  <c r="M328" i="2"/>
  <c r="K328" i="2"/>
  <c r="I328" i="2"/>
  <c r="G328" i="2"/>
  <c r="U327" i="2"/>
  <c r="T327" i="2"/>
  <c r="O327" i="2"/>
  <c r="M327" i="2"/>
  <c r="K327" i="2"/>
  <c r="I327" i="2"/>
  <c r="G327" i="2"/>
  <c r="U326" i="2"/>
  <c r="T326" i="2"/>
  <c r="O326" i="2"/>
  <c r="M326" i="2"/>
  <c r="K326" i="2"/>
  <c r="I326" i="2"/>
  <c r="G326" i="2"/>
  <c r="U325" i="2"/>
  <c r="T325" i="2"/>
  <c r="O325" i="2"/>
  <c r="M325" i="2"/>
  <c r="K325" i="2"/>
  <c r="I325" i="2"/>
  <c r="G325" i="2"/>
  <c r="U324" i="2"/>
  <c r="T324" i="2"/>
  <c r="O324" i="2"/>
  <c r="M324" i="2"/>
  <c r="K324" i="2"/>
  <c r="I324" i="2"/>
  <c r="G324" i="2"/>
  <c r="S323" i="2"/>
  <c r="R323" i="2"/>
  <c r="Q323" i="2"/>
  <c r="P323" i="2"/>
  <c r="L323" i="2"/>
  <c r="J323" i="2"/>
  <c r="H323" i="2"/>
  <c r="G323" i="2"/>
  <c r="F323" i="2"/>
  <c r="E323" i="2"/>
  <c r="M323" i="2" s="1"/>
  <c r="D323" i="2"/>
  <c r="O323" i="2" s="1"/>
  <c r="U322" i="2"/>
  <c r="T322" i="2"/>
  <c r="O322" i="2"/>
  <c r="M322" i="2"/>
  <c r="K322" i="2"/>
  <c r="I322" i="2"/>
  <c r="G322" i="2"/>
  <c r="U321" i="2"/>
  <c r="T321" i="2"/>
  <c r="O321" i="2"/>
  <c r="M321" i="2"/>
  <c r="K321" i="2"/>
  <c r="I321" i="2"/>
  <c r="G321" i="2"/>
  <c r="U320" i="2"/>
  <c r="T320" i="2"/>
  <c r="O320" i="2"/>
  <c r="M320" i="2"/>
  <c r="K320" i="2"/>
  <c r="I320" i="2"/>
  <c r="G320" i="2"/>
  <c r="U319" i="2"/>
  <c r="T319" i="2"/>
  <c r="O319" i="2"/>
  <c r="M319" i="2"/>
  <c r="K319" i="2"/>
  <c r="I319" i="2"/>
  <c r="G319" i="2"/>
  <c r="U318" i="2"/>
  <c r="T318" i="2"/>
  <c r="O318" i="2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F317" i="2"/>
  <c r="U317" i="2" s="1"/>
  <c r="E317" i="2"/>
  <c r="M317" i="2" s="1"/>
  <c r="D317" i="2"/>
  <c r="U316" i="2"/>
  <c r="T316" i="2"/>
  <c r="O316" i="2"/>
  <c r="M316" i="2"/>
  <c r="K316" i="2"/>
  <c r="I316" i="2"/>
  <c r="G316" i="2"/>
  <c r="U315" i="2"/>
  <c r="T315" i="2"/>
  <c r="O315" i="2"/>
  <c r="M315" i="2"/>
  <c r="K315" i="2"/>
  <c r="I315" i="2"/>
  <c r="G315" i="2"/>
  <c r="U314" i="2"/>
  <c r="T314" i="2"/>
  <c r="O314" i="2"/>
  <c r="M314" i="2"/>
  <c r="K314" i="2"/>
  <c r="I314" i="2"/>
  <c r="G314" i="2"/>
  <c r="U313" i="2"/>
  <c r="T313" i="2"/>
  <c r="O313" i="2"/>
  <c r="M313" i="2"/>
  <c r="K313" i="2"/>
  <c r="I313" i="2"/>
  <c r="G313" i="2"/>
  <c r="U312" i="2"/>
  <c r="T312" i="2"/>
  <c r="O312" i="2"/>
  <c r="M312" i="2"/>
  <c r="K312" i="2"/>
  <c r="I312" i="2"/>
  <c r="G312" i="2"/>
  <c r="U311" i="2"/>
  <c r="T311" i="2"/>
  <c r="O311" i="2"/>
  <c r="M311" i="2"/>
  <c r="K311" i="2"/>
  <c r="I311" i="2"/>
  <c r="G311" i="2"/>
  <c r="S310" i="2"/>
  <c r="R310" i="2"/>
  <c r="Q310" i="2"/>
  <c r="T310" i="2" s="1"/>
  <c r="P310" i="2"/>
  <c r="L310" i="2"/>
  <c r="J310" i="2"/>
  <c r="H310" i="2"/>
  <c r="I310" i="2" s="1"/>
  <c r="F310" i="2"/>
  <c r="G310" i="2" s="1"/>
  <c r="E310" i="2"/>
  <c r="M310" i="2" s="1"/>
  <c r="D310" i="2"/>
  <c r="O310" i="2" s="1"/>
  <c r="U309" i="2"/>
  <c r="T309" i="2"/>
  <c r="O309" i="2"/>
  <c r="M309" i="2"/>
  <c r="K309" i="2"/>
  <c r="I309" i="2"/>
  <c r="G309" i="2"/>
  <c r="U308" i="2"/>
  <c r="T308" i="2"/>
  <c r="O308" i="2"/>
  <c r="M308" i="2"/>
  <c r="K308" i="2"/>
  <c r="I308" i="2"/>
  <c r="G308" i="2"/>
  <c r="U307" i="2"/>
  <c r="T307" i="2"/>
  <c r="O307" i="2"/>
  <c r="M307" i="2"/>
  <c r="K307" i="2"/>
  <c r="I307" i="2"/>
  <c r="G307" i="2"/>
  <c r="U306" i="2"/>
  <c r="T306" i="2"/>
  <c r="O306" i="2"/>
  <c r="M306" i="2"/>
  <c r="K306" i="2"/>
  <c r="I306" i="2"/>
  <c r="G306" i="2"/>
  <c r="U305" i="2"/>
  <c r="T305" i="2"/>
  <c r="O305" i="2"/>
  <c r="M305" i="2"/>
  <c r="K305" i="2"/>
  <c r="I305" i="2"/>
  <c r="G305" i="2"/>
  <c r="U304" i="2"/>
  <c r="T304" i="2"/>
  <c r="O304" i="2"/>
  <c r="M304" i="2"/>
  <c r="K304" i="2"/>
  <c r="I304" i="2"/>
  <c r="G304" i="2"/>
  <c r="S303" i="2"/>
  <c r="R303" i="2"/>
  <c r="Q303" i="2"/>
  <c r="T303" i="2" s="1"/>
  <c r="P303" i="2"/>
  <c r="L303" i="2"/>
  <c r="J303" i="2"/>
  <c r="H303" i="2"/>
  <c r="F303" i="2"/>
  <c r="E303" i="2"/>
  <c r="D303" i="2"/>
  <c r="G303" i="2" s="1"/>
  <c r="U302" i="2"/>
  <c r="T302" i="2"/>
  <c r="O302" i="2"/>
  <c r="M302" i="2"/>
  <c r="K302" i="2"/>
  <c r="I302" i="2"/>
  <c r="G302" i="2"/>
  <c r="S299" i="2"/>
  <c r="R299" i="2"/>
  <c r="Q299" i="2"/>
  <c r="P299" i="2"/>
  <c r="L299" i="2"/>
  <c r="J299" i="2"/>
  <c r="H299" i="2"/>
  <c r="F299" i="2"/>
  <c r="U299" i="2" s="1"/>
  <c r="E299" i="2"/>
  <c r="M299" i="2" s="1"/>
  <c r="D299" i="2"/>
  <c r="S298" i="2"/>
  <c r="T298" i="2" s="1"/>
  <c r="R298" i="2"/>
  <c r="Q298" i="2"/>
  <c r="P298" i="2"/>
  <c r="L298" i="2"/>
  <c r="J298" i="2"/>
  <c r="I298" i="2"/>
  <c r="H298" i="2"/>
  <c r="G298" i="2"/>
  <c r="F298" i="2"/>
  <c r="E298" i="2"/>
  <c r="D298" i="2"/>
  <c r="O298" i="2" s="1"/>
  <c r="U297" i="2"/>
  <c r="T297" i="2"/>
  <c r="O297" i="2"/>
  <c r="M297" i="2"/>
  <c r="K297" i="2"/>
  <c r="I297" i="2"/>
  <c r="G297" i="2"/>
  <c r="U296" i="2"/>
  <c r="T296" i="2"/>
  <c r="O296" i="2"/>
  <c r="M296" i="2"/>
  <c r="K296" i="2"/>
  <c r="I296" i="2"/>
  <c r="G296" i="2"/>
  <c r="U295" i="2"/>
  <c r="T295" i="2"/>
  <c r="O295" i="2"/>
  <c r="M295" i="2"/>
  <c r="K295" i="2"/>
  <c r="I295" i="2"/>
  <c r="G295" i="2"/>
  <c r="U294" i="2"/>
  <c r="T294" i="2"/>
  <c r="O294" i="2"/>
  <c r="M294" i="2"/>
  <c r="K294" i="2"/>
  <c r="I294" i="2"/>
  <c r="G294" i="2"/>
  <c r="U293" i="2"/>
  <c r="T293" i="2"/>
  <c r="O293" i="2"/>
  <c r="M293" i="2"/>
  <c r="K293" i="2"/>
  <c r="I293" i="2"/>
  <c r="G293" i="2"/>
  <c r="T292" i="2"/>
  <c r="S292" i="2"/>
  <c r="R292" i="2"/>
  <c r="Q292" i="2"/>
  <c r="P292" i="2"/>
  <c r="O292" i="2"/>
  <c r="L292" i="2"/>
  <c r="J292" i="2"/>
  <c r="H292" i="2"/>
  <c r="F292" i="2"/>
  <c r="U292" i="2" s="1"/>
  <c r="E292" i="2"/>
  <c r="D292" i="2"/>
  <c r="U291" i="2"/>
  <c r="T291" i="2"/>
  <c r="O291" i="2"/>
  <c r="M291" i="2"/>
  <c r="K291" i="2"/>
  <c r="I291" i="2"/>
  <c r="G291" i="2"/>
  <c r="U290" i="2"/>
  <c r="T290" i="2"/>
  <c r="O290" i="2"/>
  <c r="M290" i="2"/>
  <c r="K290" i="2"/>
  <c r="I290" i="2"/>
  <c r="G290" i="2"/>
  <c r="U289" i="2"/>
  <c r="T289" i="2"/>
  <c r="O289" i="2"/>
  <c r="M289" i="2"/>
  <c r="K289" i="2"/>
  <c r="I289" i="2"/>
  <c r="G289" i="2"/>
  <c r="U288" i="2"/>
  <c r="T288" i="2"/>
  <c r="O288" i="2"/>
  <c r="M288" i="2"/>
  <c r="K288" i="2"/>
  <c r="I288" i="2"/>
  <c r="G288" i="2"/>
  <c r="U287" i="2"/>
  <c r="T287" i="2"/>
  <c r="O287" i="2"/>
  <c r="M287" i="2"/>
  <c r="K287" i="2"/>
  <c r="I287" i="2"/>
  <c r="G287" i="2"/>
  <c r="U286" i="2"/>
  <c r="T286" i="2"/>
  <c r="O286" i="2"/>
  <c r="M286" i="2"/>
  <c r="K286" i="2"/>
  <c r="I286" i="2"/>
  <c r="G286" i="2"/>
  <c r="S285" i="2"/>
  <c r="R285" i="2"/>
  <c r="Q285" i="2"/>
  <c r="P285" i="2"/>
  <c r="L285" i="2"/>
  <c r="J285" i="2"/>
  <c r="H285" i="2"/>
  <c r="F285" i="2"/>
  <c r="G285" i="2" s="1"/>
  <c r="E285" i="2"/>
  <c r="M285" i="2" s="1"/>
  <c r="D285" i="2"/>
  <c r="O285" i="2" s="1"/>
  <c r="U284" i="2"/>
  <c r="T284" i="2"/>
  <c r="O284" i="2"/>
  <c r="M284" i="2"/>
  <c r="K284" i="2"/>
  <c r="I284" i="2"/>
  <c r="G284" i="2"/>
  <c r="U283" i="2"/>
  <c r="T283" i="2"/>
  <c r="O283" i="2"/>
  <c r="M283" i="2"/>
  <c r="K283" i="2"/>
  <c r="I283" i="2"/>
  <c r="G283" i="2"/>
  <c r="U282" i="2"/>
  <c r="T282" i="2"/>
  <c r="O282" i="2"/>
  <c r="M282" i="2"/>
  <c r="K282" i="2"/>
  <c r="I282" i="2"/>
  <c r="G282" i="2"/>
  <c r="U281" i="2"/>
  <c r="T281" i="2"/>
  <c r="O281" i="2"/>
  <c r="M281" i="2"/>
  <c r="K281" i="2"/>
  <c r="I281" i="2"/>
  <c r="G281" i="2"/>
  <c r="U280" i="2"/>
  <c r="T280" i="2"/>
  <c r="O280" i="2"/>
  <c r="M280" i="2"/>
  <c r="K280" i="2"/>
  <c r="I280" i="2"/>
  <c r="G280" i="2"/>
  <c r="U279" i="2"/>
  <c r="T279" i="2"/>
  <c r="O279" i="2"/>
  <c r="M279" i="2"/>
  <c r="K279" i="2"/>
  <c r="I279" i="2"/>
  <c r="G279" i="2"/>
  <c r="U278" i="2"/>
  <c r="T278" i="2"/>
  <c r="O278" i="2"/>
  <c r="M278" i="2"/>
  <c r="K278" i="2"/>
  <c r="I278" i="2"/>
  <c r="G278" i="2"/>
  <c r="U277" i="2"/>
  <c r="T277" i="2"/>
  <c r="O277" i="2"/>
  <c r="M277" i="2"/>
  <c r="K277" i="2"/>
  <c r="I277" i="2"/>
  <c r="G277" i="2"/>
  <c r="U276" i="2"/>
  <c r="T276" i="2"/>
  <c r="O276" i="2"/>
  <c r="M276" i="2"/>
  <c r="K276" i="2"/>
  <c r="I276" i="2"/>
  <c r="G276" i="2"/>
  <c r="S275" i="2"/>
  <c r="R275" i="2"/>
  <c r="Q275" i="2"/>
  <c r="P275" i="2"/>
  <c r="L275" i="2"/>
  <c r="J275" i="2"/>
  <c r="K275" i="2" s="1"/>
  <c r="I275" i="2"/>
  <c r="H275" i="2"/>
  <c r="F275" i="2"/>
  <c r="E275" i="2"/>
  <c r="D275" i="2"/>
  <c r="O275" i="2" s="1"/>
  <c r="U274" i="2"/>
  <c r="T274" i="2"/>
  <c r="O274" i="2"/>
  <c r="M274" i="2"/>
  <c r="K274" i="2"/>
  <c r="I274" i="2"/>
  <c r="G274" i="2"/>
  <c r="U273" i="2"/>
  <c r="T273" i="2"/>
  <c r="O273" i="2"/>
  <c r="M273" i="2"/>
  <c r="K273" i="2"/>
  <c r="I273" i="2"/>
  <c r="G273" i="2"/>
  <c r="U272" i="2"/>
  <c r="T272" i="2"/>
  <c r="O272" i="2"/>
  <c r="M272" i="2"/>
  <c r="K272" i="2"/>
  <c r="I272" i="2"/>
  <c r="G272" i="2"/>
  <c r="U271" i="2"/>
  <c r="T271" i="2"/>
  <c r="O271" i="2"/>
  <c r="M271" i="2"/>
  <c r="K271" i="2"/>
  <c r="I271" i="2"/>
  <c r="G271" i="2"/>
  <c r="U270" i="2"/>
  <c r="T270" i="2"/>
  <c r="O270" i="2"/>
  <c r="M270" i="2"/>
  <c r="K270" i="2"/>
  <c r="I270" i="2"/>
  <c r="G270" i="2"/>
  <c r="U269" i="2"/>
  <c r="T269" i="2"/>
  <c r="O269" i="2"/>
  <c r="M269" i="2"/>
  <c r="K269" i="2"/>
  <c r="I269" i="2"/>
  <c r="G269" i="2"/>
  <c r="U268" i="2"/>
  <c r="T268" i="2"/>
  <c r="O268" i="2"/>
  <c r="M268" i="2"/>
  <c r="K268" i="2"/>
  <c r="I268" i="2"/>
  <c r="G268" i="2"/>
  <c r="T267" i="2"/>
  <c r="S267" i="2"/>
  <c r="R267" i="2"/>
  <c r="Q267" i="2"/>
  <c r="P267" i="2"/>
  <c r="L267" i="2"/>
  <c r="J267" i="2"/>
  <c r="K267" i="2" s="1"/>
  <c r="I267" i="2"/>
  <c r="H267" i="2"/>
  <c r="F267" i="2"/>
  <c r="U267" i="2" s="1"/>
  <c r="E267" i="2"/>
  <c r="D267" i="2"/>
  <c r="U266" i="2"/>
  <c r="T266" i="2"/>
  <c r="O266" i="2"/>
  <c r="M266" i="2"/>
  <c r="K266" i="2"/>
  <c r="I266" i="2"/>
  <c r="G266" i="2"/>
  <c r="U265" i="2"/>
  <c r="T265" i="2"/>
  <c r="O265" i="2"/>
  <c r="M265" i="2"/>
  <c r="K265" i="2"/>
  <c r="I265" i="2"/>
  <c r="G265" i="2"/>
  <c r="U264" i="2"/>
  <c r="T264" i="2"/>
  <c r="O264" i="2"/>
  <c r="M264" i="2"/>
  <c r="K264" i="2"/>
  <c r="I264" i="2"/>
  <c r="G264" i="2"/>
  <c r="U263" i="2"/>
  <c r="T263" i="2"/>
  <c r="O263" i="2"/>
  <c r="M263" i="2"/>
  <c r="K263" i="2"/>
  <c r="I263" i="2"/>
  <c r="G263" i="2"/>
  <c r="S260" i="2"/>
  <c r="R260" i="2"/>
  <c r="Q260" i="2"/>
  <c r="P260" i="2"/>
  <c r="O260" i="2"/>
  <c r="L260" i="2"/>
  <c r="J260" i="2"/>
  <c r="H260" i="2"/>
  <c r="I260" i="2" s="1"/>
  <c r="F260" i="2"/>
  <c r="G260" i="2" s="1"/>
  <c r="E260" i="2"/>
  <c r="D260" i="2"/>
  <c r="S259" i="2"/>
  <c r="R259" i="2"/>
  <c r="Q259" i="2"/>
  <c r="T259" i="2" s="1"/>
  <c r="P259" i="2"/>
  <c r="U259" i="2" s="1"/>
  <c r="L259" i="2"/>
  <c r="J259" i="2"/>
  <c r="H259" i="2"/>
  <c r="F259" i="2"/>
  <c r="E259" i="2"/>
  <c r="M259" i="2" s="1"/>
  <c r="D259" i="2"/>
  <c r="G259" i="2" s="1"/>
  <c r="U258" i="2"/>
  <c r="T258" i="2"/>
  <c r="O258" i="2"/>
  <c r="M258" i="2"/>
  <c r="K258" i="2"/>
  <c r="I258" i="2"/>
  <c r="G258" i="2"/>
  <c r="U257" i="2"/>
  <c r="T257" i="2"/>
  <c r="O257" i="2"/>
  <c r="M257" i="2"/>
  <c r="K257" i="2"/>
  <c r="I257" i="2"/>
  <c r="G257" i="2"/>
  <c r="U256" i="2"/>
  <c r="T256" i="2"/>
  <c r="O256" i="2"/>
  <c r="M256" i="2"/>
  <c r="K256" i="2"/>
  <c r="I256" i="2"/>
  <c r="G256" i="2"/>
  <c r="U255" i="2"/>
  <c r="T255" i="2"/>
  <c r="O255" i="2"/>
  <c r="M255" i="2"/>
  <c r="K255" i="2"/>
  <c r="I255" i="2"/>
  <c r="G255" i="2"/>
  <c r="S254" i="2"/>
  <c r="R254" i="2"/>
  <c r="Q254" i="2"/>
  <c r="T254" i="2" s="1"/>
  <c r="P254" i="2"/>
  <c r="L254" i="2"/>
  <c r="J254" i="2"/>
  <c r="H254" i="2"/>
  <c r="F254" i="2"/>
  <c r="U254" i="2" s="1"/>
  <c r="E254" i="2"/>
  <c r="M254" i="2" s="1"/>
  <c r="D254" i="2"/>
  <c r="O254" i="2" s="1"/>
  <c r="U253" i="2"/>
  <c r="T253" i="2"/>
  <c r="O253" i="2"/>
  <c r="M253" i="2"/>
  <c r="K253" i="2"/>
  <c r="I253" i="2"/>
  <c r="G253" i="2"/>
  <c r="U252" i="2"/>
  <c r="T252" i="2"/>
  <c r="O252" i="2"/>
  <c r="M252" i="2"/>
  <c r="K252" i="2"/>
  <c r="I252" i="2"/>
  <c r="G252" i="2"/>
  <c r="U251" i="2"/>
  <c r="T251" i="2"/>
  <c r="O251" i="2"/>
  <c r="M251" i="2"/>
  <c r="K251" i="2"/>
  <c r="I251" i="2"/>
  <c r="G251" i="2"/>
  <c r="U250" i="2"/>
  <c r="T250" i="2"/>
  <c r="O250" i="2"/>
  <c r="M250" i="2"/>
  <c r="K250" i="2"/>
  <c r="I250" i="2"/>
  <c r="G250" i="2"/>
  <c r="U249" i="2"/>
  <c r="T249" i="2"/>
  <c r="O249" i="2"/>
  <c r="M249" i="2"/>
  <c r="K249" i="2"/>
  <c r="I249" i="2"/>
  <c r="G249" i="2"/>
  <c r="U248" i="2"/>
  <c r="T248" i="2"/>
  <c r="O248" i="2"/>
  <c r="M248" i="2"/>
  <c r="K248" i="2"/>
  <c r="I248" i="2"/>
  <c r="G248" i="2"/>
  <c r="S247" i="2"/>
  <c r="R247" i="2"/>
  <c r="Q247" i="2"/>
  <c r="T247" i="2" s="1"/>
  <c r="P247" i="2"/>
  <c r="U247" i="2" s="1"/>
  <c r="L247" i="2"/>
  <c r="J247" i="2"/>
  <c r="H247" i="2"/>
  <c r="F247" i="2"/>
  <c r="E247" i="2"/>
  <c r="M247" i="2" s="1"/>
  <c r="D247" i="2"/>
  <c r="G247" i="2" s="1"/>
  <c r="U246" i="2"/>
  <c r="T246" i="2"/>
  <c r="O246" i="2"/>
  <c r="M246" i="2"/>
  <c r="K246" i="2"/>
  <c r="I246" i="2"/>
  <c r="G246" i="2"/>
  <c r="U245" i="2"/>
  <c r="T245" i="2"/>
  <c r="O245" i="2"/>
  <c r="M245" i="2"/>
  <c r="K245" i="2"/>
  <c r="I245" i="2"/>
  <c r="G245" i="2"/>
  <c r="U244" i="2"/>
  <c r="T244" i="2"/>
  <c r="O244" i="2"/>
  <c r="M244" i="2"/>
  <c r="K244" i="2"/>
  <c r="I244" i="2"/>
  <c r="G244" i="2"/>
  <c r="U243" i="2"/>
  <c r="T243" i="2"/>
  <c r="O243" i="2"/>
  <c r="M243" i="2"/>
  <c r="K243" i="2"/>
  <c r="I243" i="2"/>
  <c r="G243" i="2"/>
  <c r="U242" i="2"/>
  <c r="T242" i="2"/>
  <c r="O242" i="2"/>
  <c r="M242" i="2"/>
  <c r="K242" i="2"/>
  <c r="I242" i="2"/>
  <c r="G242" i="2"/>
  <c r="U241" i="2"/>
  <c r="T241" i="2"/>
  <c r="O241" i="2"/>
  <c r="M241" i="2"/>
  <c r="K241" i="2"/>
  <c r="I241" i="2"/>
  <c r="G241" i="2"/>
  <c r="S240" i="2"/>
  <c r="R240" i="2"/>
  <c r="Q240" i="2"/>
  <c r="P240" i="2"/>
  <c r="U240" i="2" s="1"/>
  <c r="L240" i="2"/>
  <c r="J240" i="2"/>
  <c r="K240" i="2" s="1"/>
  <c r="H240" i="2"/>
  <c r="F240" i="2"/>
  <c r="E240" i="2"/>
  <c r="D240" i="2"/>
  <c r="U239" i="2"/>
  <c r="T239" i="2"/>
  <c r="O239" i="2"/>
  <c r="M239" i="2"/>
  <c r="K239" i="2"/>
  <c r="I239" i="2"/>
  <c r="G239" i="2"/>
  <c r="U238" i="2"/>
  <c r="T238" i="2"/>
  <c r="O238" i="2"/>
  <c r="M238" i="2"/>
  <c r="K238" i="2"/>
  <c r="I238" i="2"/>
  <c r="G238" i="2"/>
  <c r="U237" i="2"/>
  <c r="T237" i="2"/>
  <c r="O237" i="2"/>
  <c r="M237" i="2"/>
  <c r="K237" i="2"/>
  <c r="I237" i="2"/>
  <c r="G237" i="2"/>
  <c r="U236" i="2"/>
  <c r="T236" i="2"/>
  <c r="O236" i="2"/>
  <c r="M236" i="2"/>
  <c r="K236" i="2"/>
  <c r="I236" i="2"/>
  <c r="G236" i="2"/>
  <c r="U235" i="2"/>
  <c r="T235" i="2"/>
  <c r="O235" i="2"/>
  <c r="M235" i="2"/>
  <c r="K235" i="2"/>
  <c r="I235" i="2"/>
  <c r="G235" i="2"/>
  <c r="U234" i="2"/>
  <c r="T234" i="2"/>
  <c r="O234" i="2"/>
  <c r="M234" i="2"/>
  <c r="K234" i="2"/>
  <c r="I234" i="2"/>
  <c r="G234" i="2"/>
  <c r="S231" i="2"/>
  <c r="R231" i="2"/>
  <c r="Q231" i="2"/>
  <c r="P231" i="2"/>
  <c r="L231" i="2"/>
  <c r="J231" i="2"/>
  <c r="H231" i="2"/>
  <c r="G231" i="2"/>
  <c r="F231" i="2"/>
  <c r="E231" i="2"/>
  <c r="M231" i="2" s="1"/>
  <c r="D231" i="2"/>
  <c r="O231" i="2" s="1"/>
  <c r="S230" i="2"/>
  <c r="R230" i="2"/>
  <c r="Q230" i="2"/>
  <c r="T230" i="2" s="1"/>
  <c r="P230" i="2"/>
  <c r="U230" i="2" s="1"/>
  <c r="O230" i="2"/>
  <c r="L230" i="2"/>
  <c r="J230" i="2"/>
  <c r="H230" i="2"/>
  <c r="F230" i="2"/>
  <c r="E230" i="2"/>
  <c r="D230" i="2"/>
  <c r="U229" i="2"/>
  <c r="T229" i="2"/>
  <c r="O229" i="2"/>
  <c r="M229" i="2"/>
  <c r="K229" i="2"/>
  <c r="I229" i="2"/>
  <c r="G229" i="2"/>
  <c r="U228" i="2"/>
  <c r="T228" i="2"/>
  <c r="O228" i="2"/>
  <c r="M228" i="2"/>
  <c r="K228" i="2"/>
  <c r="I228" i="2"/>
  <c r="G228" i="2"/>
  <c r="U227" i="2"/>
  <c r="T227" i="2"/>
  <c r="O227" i="2"/>
  <c r="M227" i="2"/>
  <c r="K227" i="2"/>
  <c r="I227" i="2"/>
  <c r="G227" i="2"/>
  <c r="U226" i="2"/>
  <c r="T226" i="2"/>
  <c r="O226" i="2"/>
  <c r="M226" i="2"/>
  <c r="K226" i="2"/>
  <c r="I226" i="2"/>
  <c r="G226" i="2"/>
  <c r="U225" i="2"/>
  <c r="T225" i="2"/>
  <c r="O225" i="2"/>
  <c r="M225" i="2"/>
  <c r="K225" i="2"/>
  <c r="I225" i="2"/>
  <c r="G225" i="2"/>
  <c r="S224" i="2"/>
  <c r="T224" i="2" s="1"/>
  <c r="R224" i="2"/>
  <c r="Q224" i="2"/>
  <c r="P224" i="2"/>
  <c r="L224" i="2"/>
  <c r="J224" i="2"/>
  <c r="K224" i="2" s="1"/>
  <c r="H224" i="2"/>
  <c r="F224" i="2"/>
  <c r="U224" i="2" s="1"/>
  <c r="E224" i="2"/>
  <c r="D224" i="2"/>
  <c r="U223" i="2"/>
  <c r="T223" i="2"/>
  <c r="O223" i="2"/>
  <c r="M223" i="2"/>
  <c r="K223" i="2"/>
  <c r="I223" i="2"/>
  <c r="G223" i="2"/>
  <c r="U222" i="2"/>
  <c r="T222" i="2"/>
  <c r="O222" i="2"/>
  <c r="M222" i="2"/>
  <c r="K222" i="2"/>
  <c r="I222" i="2"/>
  <c r="G222" i="2"/>
  <c r="U221" i="2"/>
  <c r="T221" i="2"/>
  <c r="O221" i="2"/>
  <c r="M221" i="2"/>
  <c r="K221" i="2"/>
  <c r="I221" i="2"/>
  <c r="G221" i="2"/>
  <c r="U220" i="2"/>
  <c r="T220" i="2"/>
  <c r="O220" i="2"/>
  <c r="M220" i="2"/>
  <c r="K220" i="2"/>
  <c r="I220" i="2"/>
  <c r="G220" i="2"/>
  <c r="U219" i="2"/>
  <c r="T219" i="2"/>
  <c r="O219" i="2"/>
  <c r="M219" i="2"/>
  <c r="K219" i="2"/>
  <c r="I219" i="2"/>
  <c r="G219" i="2"/>
  <c r="U218" i="2"/>
  <c r="T218" i="2"/>
  <c r="O218" i="2"/>
  <c r="M218" i="2"/>
  <c r="K218" i="2"/>
  <c r="I218" i="2"/>
  <c r="G218" i="2"/>
  <c r="U217" i="2"/>
  <c r="T217" i="2"/>
  <c r="O217" i="2"/>
  <c r="M217" i="2"/>
  <c r="K217" i="2"/>
  <c r="I217" i="2"/>
  <c r="G217" i="2"/>
  <c r="S216" i="2"/>
  <c r="R216" i="2"/>
  <c r="Q216" i="2"/>
  <c r="T216" i="2" s="1"/>
  <c r="P216" i="2"/>
  <c r="L216" i="2"/>
  <c r="J216" i="2"/>
  <c r="H216" i="2"/>
  <c r="F216" i="2"/>
  <c r="U216" i="2" s="1"/>
  <c r="E216" i="2"/>
  <c r="M216" i="2" s="1"/>
  <c r="D216" i="2"/>
  <c r="O216" i="2" s="1"/>
  <c r="U215" i="2"/>
  <c r="T215" i="2"/>
  <c r="O215" i="2"/>
  <c r="M215" i="2"/>
  <c r="K215" i="2"/>
  <c r="I215" i="2"/>
  <c r="G215" i="2"/>
  <c r="U214" i="2"/>
  <c r="T214" i="2"/>
  <c r="O214" i="2"/>
  <c r="M214" i="2"/>
  <c r="K214" i="2"/>
  <c r="I214" i="2"/>
  <c r="G214" i="2"/>
  <c r="U213" i="2"/>
  <c r="T213" i="2"/>
  <c r="O213" i="2"/>
  <c r="M213" i="2"/>
  <c r="K213" i="2"/>
  <c r="I213" i="2"/>
  <c r="G213" i="2"/>
  <c r="U212" i="2"/>
  <c r="T212" i="2"/>
  <c r="O212" i="2"/>
  <c r="M212" i="2"/>
  <c r="K212" i="2"/>
  <c r="I212" i="2"/>
  <c r="G212" i="2"/>
  <c r="U211" i="2"/>
  <c r="T211" i="2"/>
  <c r="O211" i="2"/>
  <c r="M211" i="2"/>
  <c r="K211" i="2"/>
  <c r="I211" i="2"/>
  <c r="G211" i="2"/>
  <c r="U210" i="2"/>
  <c r="T210" i="2"/>
  <c r="O210" i="2"/>
  <c r="M210" i="2"/>
  <c r="K210" i="2"/>
  <c r="I210" i="2"/>
  <c r="G210" i="2"/>
  <c r="U209" i="2"/>
  <c r="T209" i="2"/>
  <c r="O209" i="2"/>
  <c r="M209" i="2"/>
  <c r="K209" i="2"/>
  <c r="I209" i="2"/>
  <c r="G209" i="2"/>
  <c r="U208" i="2"/>
  <c r="T208" i="2"/>
  <c r="O208" i="2"/>
  <c r="M208" i="2"/>
  <c r="K208" i="2"/>
  <c r="I208" i="2"/>
  <c r="G208" i="2"/>
  <c r="S205" i="2"/>
  <c r="R205" i="2"/>
  <c r="Q205" i="2"/>
  <c r="P205" i="2"/>
  <c r="L205" i="2"/>
  <c r="J205" i="2"/>
  <c r="H205" i="2"/>
  <c r="G205" i="2"/>
  <c r="F205" i="2"/>
  <c r="E205" i="2"/>
  <c r="D205" i="2"/>
  <c r="O205" i="2" s="1"/>
  <c r="S204" i="2"/>
  <c r="R204" i="2"/>
  <c r="Q204" i="2"/>
  <c r="T204" i="2" s="1"/>
  <c r="P204" i="2"/>
  <c r="U204" i="2" s="1"/>
  <c r="L204" i="2"/>
  <c r="J204" i="2"/>
  <c r="H204" i="2"/>
  <c r="F204" i="2"/>
  <c r="E204" i="2"/>
  <c r="D204" i="2"/>
  <c r="O204" i="2" s="1"/>
  <c r="U203" i="2"/>
  <c r="T203" i="2"/>
  <c r="O203" i="2"/>
  <c r="M203" i="2"/>
  <c r="K203" i="2"/>
  <c r="I203" i="2"/>
  <c r="G203" i="2"/>
  <c r="U202" i="2"/>
  <c r="T202" i="2"/>
  <c r="O202" i="2"/>
  <c r="M202" i="2"/>
  <c r="K202" i="2"/>
  <c r="I202" i="2"/>
  <c r="G202" i="2"/>
  <c r="U201" i="2"/>
  <c r="T201" i="2"/>
  <c r="O201" i="2"/>
  <c r="M201" i="2"/>
  <c r="K201" i="2"/>
  <c r="I201" i="2"/>
  <c r="G201" i="2"/>
  <c r="U200" i="2"/>
  <c r="T200" i="2"/>
  <c r="O200" i="2"/>
  <c r="M200" i="2"/>
  <c r="K200" i="2"/>
  <c r="I200" i="2"/>
  <c r="G200" i="2"/>
  <c r="U199" i="2"/>
  <c r="T199" i="2"/>
  <c r="O199" i="2"/>
  <c r="M199" i="2"/>
  <c r="K199" i="2"/>
  <c r="I199" i="2"/>
  <c r="G199" i="2"/>
  <c r="S198" i="2"/>
  <c r="R198" i="2"/>
  <c r="Q198" i="2"/>
  <c r="P198" i="2"/>
  <c r="U198" i="2" s="1"/>
  <c r="L198" i="2"/>
  <c r="J198" i="2"/>
  <c r="K198" i="2" s="1"/>
  <c r="H198" i="2"/>
  <c r="F198" i="2"/>
  <c r="E198" i="2"/>
  <c r="D198" i="2"/>
  <c r="U197" i="2"/>
  <c r="T197" i="2"/>
  <c r="O197" i="2"/>
  <c r="M197" i="2"/>
  <c r="K197" i="2"/>
  <c r="I197" i="2"/>
  <c r="G197" i="2"/>
  <c r="U196" i="2"/>
  <c r="T196" i="2"/>
  <c r="O196" i="2"/>
  <c r="M196" i="2"/>
  <c r="K196" i="2"/>
  <c r="I196" i="2"/>
  <c r="G196" i="2"/>
  <c r="U195" i="2"/>
  <c r="T195" i="2"/>
  <c r="O195" i="2"/>
  <c r="M195" i="2"/>
  <c r="K195" i="2"/>
  <c r="I195" i="2"/>
  <c r="G195" i="2"/>
  <c r="U194" i="2"/>
  <c r="T194" i="2"/>
  <c r="O194" i="2"/>
  <c r="M194" i="2"/>
  <c r="K194" i="2"/>
  <c r="I194" i="2"/>
  <c r="G194" i="2"/>
  <c r="U193" i="2"/>
  <c r="T193" i="2"/>
  <c r="O193" i="2"/>
  <c r="M193" i="2"/>
  <c r="K193" i="2"/>
  <c r="I193" i="2"/>
  <c r="G193" i="2"/>
  <c r="U192" i="2"/>
  <c r="T192" i="2"/>
  <c r="O192" i="2"/>
  <c r="M192" i="2"/>
  <c r="K192" i="2"/>
  <c r="I192" i="2"/>
  <c r="G192" i="2"/>
  <c r="S191" i="2"/>
  <c r="R191" i="2"/>
  <c r="Q191" i="2"/>
  <c r="P191" i="2"/>
  <c r="L191" i="2"/>
  <c r="J191" i="2"/>
  <c r="H191" i="2"/>
  <c r="F191" i="2"/>
  <c r="G191" i="2" s="1"/>
  <c r="E191" i="2"/>
  <c r="M191" i="2" s="1"/>
  <c r="D191" i="2"/>
  <c r="O191" i="2" s="1"/>
  <c r="U190" i="2"/>
  <c r="T190" i="2"/>
  <c r="O190" i="2"/>
  <c r="M190" i="2"/>
  <c r="K190" i="2"/>
  <c r="I190" i="2"/>
  <c r="G190" i="2"/>
  <c r="U189" i="2"/>
  <c r="T189" i="2"/>
  <c r="O189" i="2"/>
  <c r="M189" i="2"/>
  <c r="K189" i="2"/>
  <c r="I189" i="2"/>
  <c r="G189" i="2"/>
  <c r="U188" i="2"/>
  <c r="T188" i="2"/>
  <c r="O188" i="2"/>
  <c r="M188" i="2"/>
  <c r="K188" i="2"/>
  <c r="I188" i="2"/>
  <c r="G188" i="2"/>
  <c r="U187" i="2"/>
  <c r="T187" i="2"/>
  <c r="O187" i="2"/>
  <c r="M187" i="2"/>
  <c r="K187" i="2"/>
  <c r="I187" i="2"/>
  <c r="G187" i="2"/>
  <c r="U186" i="2"/>
  <c r="T186" i="2"/>
  <c r="O186" i="2"/>
  <c r="M186" i="2"/>
  <c r="K186" i="2"/>
  <c r="I186" i="2"/>
  <c r="G186" i="2"/>
  <c r="S185" i="2"/>
  <c r="R185" i="2"/>
  <c r="Q185" i="2"/>
  <c r="T185" i="2" s="1"/>
  <c r="P185" i="2"/>
  <c r="L185" i="2"/>
  <c r="J185" i="2"/>
  <c r="I185" i="2"/>
  <c r="H185" i="2"/>
  <c r="F185" i="2"/>
  <c r="U185" i="2" s="1"/>
  <c r="E185" i="2"/>
  <c r="M185" i="2" s="1"/>
  <c r="D185" i="2"/>
  <c r="U184" i="2"/>
  <c r="T184" i="2"/>
  <c r="O184" i="2"/>
  <c r="M184" i="2"/>
  <c r="K184" i="2"/>
  <c r="I184" i="2"/>
  <c r="G184" i="2"/>
  <c r="U183" i="2"/>
  <c r="T183" i="2"/>
  <c r="O183" i="2"/>
  <c r="M183" i="2"/>
  <c r="K183" i="2"/>
  <c r="I183" i="2"/>
  <c r="G183" i="2"/>
  <c r="U182" i="2"/>
  <c r="T182" i="2"/>
  <c r="O182" i="2"/>
  <c r="M182" i="2"/>
  <c r="K182" i="2"/>
  <c r="I182" i="2"/>
  <c r="G182" i="2"/>
  <c r="U181" i="2"/>
  <c r="T181" i="2"/>
  <c r="O181" i="2"/>
  <c r="M181" i="2"/>
  <c r="K181" i="2"/>
  <c r="I181" i="2"/>
  <c r="G181" i="2"/>
  <c r="U180" i="2"/>
  <c r="T180" i="2"/>
  <c r="O180" i="2"/>
  <c r="M180" i="2"/>
  <c r="K180" i="2"/>
  <c r="I180" i="2"/>
  <c r="G180" i="2"/>
  <c r="S179" i="2"/>
  <c r="R179" i="2"/>
  <c r="Q179" i="2"/>
  <c r="P179" i="2"/>
  <c r="L179" i="2"/>
  <c r="J179" i="2"/>
  <c r="H179" i="2"/>
  <c r="F179" i="2"/>
  <c r="E179" i="2"/>
  <c r="M179" i="2" s="1"/>
  <c r="D179" i="2"/>
  <c r="O179" i="2" s="1"/>
  <c r="U178" i="2"/>
  <c r="T178" i="2"/>
  <c r="O178" i="2"/>
  <c r="M178" i="2"/>
  <c r="K178" i="2"/>
  <c r="I178" i="2"/>
  <c r="G178" i="2"/>
  <c r="U177" i="2"/>
  <c r="T177" i="2"/>
  <c r="O177" i="2"/>
  <c r="M177" i="2"/>
  <c r="K177" i="2"/>
  <c r="I177" i="2"/>
  <c r="G177" i="2"/>
  <c r="U176" i="2"/>
  <c r="T176" i="2"/>
  <c r="O176" i="2"/>
  <c r="M176" i="2"/>
  <c r="K176" i="2"/>
  <c r="I176" i="2"/>
  <c r="G176" i="2"/>
  <c r="U175" i="2"/>
  <c r="T175" i="2"/>
  <c r="O175" i="2"/>
  <c r="M175" i="2"/>
  <c r="K175" i="2"/>
  <c r="I175" i="2"/>
  <c r="G175" i="2"/>
  <c r="U174" i="2"/>
  <c r="T174" i="2"/>
  <c r="O174" i="2"/>
  <c r="M174" i="2"/>
  <c r="K174" i="2"/>
  <c r="I174" i="2"/>
  <c r="G174" i="2"/>
  <c r="U173" i="2"/>
  <c r="T173" i="2"/>
  <c r="O173" i="2"/>
  <c r="M173" i="2"/>
  <c r="K173" i="2"/>
  <c r="I173" i="2"/>
  <c r="G173" i="2"/>
  <c r="S170" i="2"/>
  <c r="R170" i="2"/>
  <c r="Q170" i="2"/>
  <c r="T170" i="2" s="1"/>
  <c r="P170" i="2"/>
  <c r="U170" i="2" s="1"/>
  <c r="L170" i="2"/>
  <c r="J170" i="2"/>
  <c r="H170" i="2"/>
  <c r="I170" i="2" s="1"/>
  <c r="F170" i="2"/>
  <c r="E170" i="2"/>
  <c r="D170" i="2"/>
  <c r="O170" i="2" s="1"/>
  <c r="S169" i="2"/>
  <c r="T169" i="2" s="1"/>
  <c r="R169" i="2"/>
  <c r="Q169" i="2"/>
  <c r="P169" i="2"/>
  <c r="L169" i="2"/>
  <c r="J169" i="2"/>
  <c r="K169" i="2" s="1"/>
  <c r="I169" i="2"/>
  <c r="H169" i="2"/>
  <c r="F169" i="2"/>
  <c r="G169" i="2" s="1"/>
  <c r="E169" i="2"/>
  <c r="M169" i="2" s="1"/>
  <c r="D169" i="2"/>
  <c r="O169" i="2" s="1"/>
  <c r="U168" i="2"/>
  <c r="T168" i="2"/>
  <c r="O168" i="2"/>
  <c r="M168" i="2"/>
  <c r="K168" i="2"/>
  <c r="I168" i="2"/>
  <c r="G168" i="2"/>
  <c r="U167" i="2"/>
  <c r="T167" i="2"/>
  <c r="O167" i="2"/>
  <c r="M167" i="2"/>
  <c r="K167" i="2"/>
  <c r="I167" i="2"/>
  <c r="G167" i="2"/>
  <c r="U166" i="2"/>
  <c r="T166" i="2"/>
  <c r="O166" i="2"/>
  <c r="M166" i="2"/>
  <c r="K166" i="2"/>
  <c r="I166" i="2"/>
  <c r="G166" i="2"/>
  <c r="U165" i="2"/>
  <c r="T165" i="2"/>
  <c r="O165" i="2"/>
  <c r="M165" i="2"/>
  <c r="K165" i="2"/>
  <c r="I165" i="2"/>
  <c r="G165" i="2"/>
  <c r="U164" i="2"/>
  <c r="T164" i="2"/>
  <c r="O164" i="2"/>
  <c r="M164" i="2"/>
  <c r="K164" i="2"/>
  <c r="I164" i="2"/>
  <c r="G164" i="2"/>
  <c r="S163" i="2"/>
  <c r="T163" i="2" s="1"/>
  <c r="R163" i="2"/>
  <c r="Q163" i="2"/>
  <c r="P163" i="2"/>
  <c r="L163" i="2"/>
  <c r="J163" i="2"/>
  <c r="H163" i="2"/>
  <c r="F163" i="2"/>
  <c r="G163" i="2" s="1"/>
  <c r="E163" i="2"/>
  <c r="M163" i="2" s="1"/>
  <c r="D163" i="2"/>
  <c r="O163" i="2" s="1"/>
  <c r="U162" i="2"/>
  <c r="T162" i="2"/>
  <c r="O162" i="2"/>
  <c r="M162" i="2"/>
  <c r="K162" i="2"/>
  <c r="I162" i="2"/>
  <c r="G162" i="2"/>
  <c r="U161" i="2"/>
  <c r="T161" i="2"/>
  <c r="O161" i="2"/>
  <c r="M161" i="2"/>
  <c r="K161" i="2"/>
  <c r="I161" i="2"/>
  <c r="G161" i="2"/>
  <c r="U160" i="2"/>
  <c r="T160" i="2"/>
  <c r="O160" i="2"/>
  <c r="M160" i="2"/>
  <c r="K160" i="2"/>
  <c r="I160" i="2"/>
  <c r="G160" i="2"/>
  <c r="U159" i="2"/>
  <c r="T159" i="2"/>
  <c r="O159" i="2"/>
  <c r="M159" i="2"/>
  <c r="K159" i="2"/>
  <c r="I159" i="2"/>
  <c r="G159" i="2"/>
  <c r="U158" i="2"/>
  <c r="T158" i="2"/>
  <c r="O158" i="2"/>
  <c r="M158" i="2"/>
  <c r="K158" i="2"/>
  <c r="I158" i="2"/>
  <c r="G158" i="2"/>
  <c r="S157" i="2"/>
  <c r="R157" i="2"/>
  <c r="Q157" i="2"/>
  <c r="T157" i="2" s="1"/>
  <c r="P157" i="2"/>
  <c r="L157" i="2"/>
  <c r="J157" i="2"/>
  <c r="H157" i="2"/>
  <c r="I157" i="2" s="1"/>
  <c r="F157" i="2"/>
  <c r="G157" i="2" s="1"/>
  <c r="E157" i="2"/>
  <c r="M157" i="2" s="1"/>
  <c r="D157" i="2"/>
  <c r="O157" i="2" s="1"/>
  <c r="U156" i="2"/>
  <c r="T156" i="2"/>
  <c r="O156" i="2"/>
  <c r="M156" i="2"/>
  <c r="K156" i="2"/>
  <c r="I156" i="2"/>
  <c r="G156" i="2"/>
  <c r="U155" i="2"/>
  <c r="T155" i="2"/>
  <c r="O155" i="2"/>
  <c r="M155" i="2"/>
  <c r="K155" i="2"/>
  <c r="I155" i="2"/>
  <c r="G155" i="2"/>
  <c r="U154" i="2"/>
  <c r="T154" i="2"/>
  <c r="O154" i="2"/>
  <c r="M154" i="2"/>
  <c r="K154" i="2"/>
  <c r="I154" i="2"/>
  <c r="G154" i="2"/>
  <c r="U153" i="2"/>
  <c r="T153" i="2"/>
  <c r="O153" i="2"/>
  <c r="M153" i="2"/>
  <c r="K153" i="2"/>
  <c r="I153" i="2"/>
  <c r="G153" i="2"/>
  <c r="U152" i="2"/>
  <c r="T152" i="2"/>
  <c r="O152" i="2"/>
  <c r="M152" i="2"/>
  <c r="K152" i="2"/>
  <c r="I152" i="2"/>
  <c r="G152" i="2"/>
  <c r="U151" i="2"/>
  <c r="T151" i="2"/>
  <c r="O151" i="2"/>
  <c r="M151" i="2"/>
  <c r="K151" i="2"/>
  <c r="I151" i="2"/>
  <c r="G151" i="2"/>
  <c r="S150" i="2"/>
  <c r="R150" i="2"/>
  <c r="Q150" i="2"/>
  <c r="T150" i="2" s="1"/>
  <c r="P150" i="2"/>
  <c r="L150" i="2"/>
  <c r="J150" i="2"/>
  <c r="H150" i="2"/>
  <c r="F150" i="2"/>
  <c r="U150" i="2" s="1"/>
  <c r="E150" i="2"/>
  <c r="M150" i="2" s="1"/>
  <c r="D150" i="2"/>
  <c r="O150" i="2" s="1"/>
  <c r="U149" i="2"/>
  <c r="T149" i="2"/>
  <c r="O149" i="2"/>
  <c r="M149" i="2"/>
  <c r="K149" i="2"/>
  <c r="I149" i="2"/>
  <c r="G149" i="2"/>
  <c r="U148" i="2"/>
  <c r="T148" i="2"/>
  <c r="O148" i="2"/>
  <c r="M148" i="2"/>
  <c r="K148" i="2"/>
  <c r="I148" i="2"/>
  <c r="G148" i="2"/>
  <c r="U147" i="2"/>
  <c r="T147" i="2"/>
  <c r="O147" i="2"/>
  <c r="M147" i="2"/>
  <c r="K147" i="2"/>
  <c r="I147" i="2"/>
  <c r="G147" i="2"/>
  <c r="U146" i="2"/>
  <c r="T146" i="2"/>
  <c r="O146" i="2"/>
  <c r="M146" i="2"/>
  <c r="K146" i="2"/>
  <c r="I146" i="2"/>
  <c r="G146" i="2"/>
  <c r="U145" i="2"/>
  <c r="T145" i="2"/>
  <c r="O145" i="2"/>
  <c r="M145" i="2"/>
  <c r="K145" i="2"/>
  <c r="I145" i="2"/>
  <c r="G145" i="2"/>
  <c r="S144" i="2"/>
  <c r="R144" i="2"/>
  <c r="Q144" i="2"/>
  <c r="T144" i="2" s="1"/>
  <c r="P144" i="2"/>
  <c r="U144" i="2" s="1"/>
  <c r="L144" i="2"/>
  <c r="J144" i="2"/>
  <c r="H144" i="2"/>
  <c r="F144" i="2"/>
  <c r="E144" i="2"/>
  <c r="K144" i="2" s="1"/>
  <c r="D144" i="2"/>
  <c r="G144" i="2" s="1"/>
  <c r="U143" i="2"/>
  <c r="T143" i="2"/>
  <c r="O143" i="2"/>
  <c r="M143" i="2"/>
  <c r="K143" i="2"/>
  <c r="I143" i="2"/>
  <c r="G143" i="2"/>
  <c r="U142" i="2"/>
  <c r="T142" i="2"/>
  <c r="O142" i="2"/>
  <c r="M142" i="2"/>
  <c r="K142" i="2"/>
  <c r="I142" i="2"/>
  <c r="G142" i="2"/>
  <c r="U141" i="2"/>
  <c r="T141" i="2"/>
  <c r="O141" i="2"/>
  <c r="M141" i="2"/>
  <c r="K141" i="2"/>
  <c r="I141" i="2"/>
  <c r="G141" i="2"/>
  <c r="U140" i="2"/>
  <c r="T140" i="2"/>
  <c r="O140" i="2"/>
  <c r="M140" i="2"/>
  <c r="K140" i="2"/>
  <c r="I140" i="2"/>
  <c r="G140" i="2"/>
  <c r="U139" i="2"/>
  <c r="T139" i="2"/>
  <c r="O139" i="2"/>
  <c r="M139" i="2"/>
  <c r="K139" i="2"/>
  <c r="I139" i="2"/>
  <c r="G139" i="2"/>
  <c r="U138" i="2"/>
  <c r="T138" i="2"/>
  <c r="O138" i="2"/>
  <c r="M138" i="2"/>
  <c r="K138" i="2"/>
  <c r="I138" i="2"/>
  <c r="G138" i="2"/>
  <c r="S137" i="2"/>
  <c r="R137" i="2"/>
  <c r="Q137" i="2"/>
  <c r="T137" i="2" s="1"/>
  <c r="P137" i="2"/>
  <c r="U137" i="2" s="1"/>
  <c r="L137" i="2"/>
  <c r="J137" i="2"/>
  <c r="H137" i="2"/>
  <c r="F137" i="2"/>
  <c r="E137" i="2"/>
  <c r="D137" i="2"/>
  <c r="O137" i="2" s="1"/>
  <c r="U136" i="2"/>
  <c r="T136" i="2"/>
  <c r="O136" i="2"/>
  <c r="M136" i="2"/>
  <c r="K136" i="2"/>
  <c r="I136" i="2"/>
  <c r="G136" i="2"/>
  <c r="U135" i="2"/>
  <c r="T135" i="2"/>
  <c r="O135" i="2"/>
  <c r="M135" i="2"/>
  <c r="K135" i="2"/>
  <c r="I135" i="2"/>
  <c r="G135" i="2"/>
  <c r="U134" i="2"/>
  <c r="T134" i="2"/>
  <c r="O134" i="2"/>
  <c r="M134" i="2"/>
  <c r="K134" i="2"/>
  <c r="I134" i="2"/>
  <c r="G134" i="2"/>
  <c r="U133" i="2"/>
  <c r="T133" i="2"/>
  <c r="O133" i="2"/>
  <c r="M133" i="2"/>
  <c r="K133" i="2"/>
  <c r="I133" i="2"/>
  <c r="G133" i="2"/>
  <c r="S132" i="2"/>
  <c r="R132" i="2"/>
  <c r="Q132" i="2"/>
  <c r="P132" i="2"/>
  <c r="U132" i="2" s="1"/>
  <c r="O132" i="2"/>
  <c r="L132" i="2"/>
  <c r="J132" i="2"/>
  <c r="H132" i="2"/>
  <c r="I132" i="2" s="1"/>
  <c r="F132" i="2"/>
  <c r="E132" i="2"/>
  <c r="D132" i="2"/>
  <c r="G132" i="2" s="1"/>
  <c r="U131" i="2"/>
  <c r="T131" i="2"/>
  <c r="O131" i="2"/>
  <c r="M131" i="2"/>
  <c r="K131" i="2"/>
  <c r="I131" i="2"/>
  <c r="G131" i="2"/>
  <c r="U130" i="2"/>
  <c r="T130" i="2"/>
  <c r="O130" i="2"/>
  <c r="M130" i="2"/>
  <c r="K130" i="2"/>
  <c r="I130" i="2"/>
  <c r="G130" i="2"/>
  <c r="U129" i="2"/>
  <c r="T129" i="2"/>
  <c r="O129" i="2"/>
  <c r="M129" i="2"/>
  <c r="K129" i="2"/>
  <c r="I129" i="2"/>
  <c r="G129" i="2"/>
  <c r="U128" i="2"/>
  <c r="T128" i="2"/>
  <c r="O128" i="2"/>
  <c r="M128" i="2"/>
  <c r="K128" i="2"/>
  <c r="I128" i="2"/>
  <c r="G128" i="2"/>
  <c r="U127" i="2"/>
  <c r="T127" i="2"/>
  <c r="O127" i="2"/>
  <c r="M127" i="2"/>
  <c r="K127" i="2"/>
  <c r="I127" i="2"/>
  <c r="G127" i="2"/>
  <c r="T126" i="2"/>
  <c r="S126" i="2"/>
  <c r="R126" i="2"/>
  <c r="Q126" i="2"/>
  <c r="P126" i="2"/>
  <c r="O126" i="2"/>
  <c r="L126" i="2"/>
  <c r="J126" i="2"/>
  <c r="H126" i="2"/>
  <c r="F126" i="2"/>
  <c r="E126" i="2"/>
  <c r="D126" i="2"/>
  <c r="U125" i="2"/>
  <c r="T125" i="2"/>
  <c r="O125" i="2"/>
  <c r="M125" i="2"/>
  <c r="K125" i="2"/>
  <c r="I125" i="2"/>
  <c r="G125" i="2"/>
  <c r="U124" i="2"/>
  <c r="T124" i="2"/>
  <c r="O124" i="2"/>
  <c r="M124" i="2"/>
  <c r="K124" i="2"/>
  <c r="I124" i="2"/>
  <c r="G124" i="2"/>
  <c r="U123" i="2"/>
  <c r="T123" i="2"/>
  <c r="O123" i="2"/>
  <c r="M123" i="2"/>
  <c r="K123" i="2"/>
  <c r="I123" i="2"/>
  <c r="G123" i="2"/>
  <c r="U122" i="2"/>
  <c r="T122" i="2"/>
  <c r="O122" i="2"/>
  <c r="M122" i="2"/>
  <c r="K122" i="2"/>
  <c r="I122" i="2"/>
  <c r="G122" i="2"/>
  <c r="T121" i="2"/>
  <c r="S121" i="2"/>
  <c r="R121" i="2"/>
  <c r="Q121" i="2"/>
  <c r="P121" i="2"/>
  <c r="U121" i="2" s="1"/>
  <c r="L121" i="2"/>
  <c r="K121" i="2"/>
  <c r="J121" i="2"/>
  <c r="H121" i="2"/>
  <c r="F121" i="2"/>
  <c r="E121" i="2"/>
  <c r="D121" i="2"/>
  <c r="O121" i="2" s="1"/>
  <c r="U120" i="2"/>
  <c r="T120" i="2"/>
  <c r="O120" i="2"/>
  <c r="M120" i="2"/>
  <c r="K120" i="2"/>
  <c r="I120" i="2"/>
  <c r="G120" i="2"/>
  <c r="U119" i="2"/>
  <c r="T119" i="2"/>
  <c r="O119" i="2"/>
  <c r="M119" i="2"/>
  <c r="K119" i="2"/>
  <c r="I119" i="2"/>
  <c r="G119" i="2"/>
  <c r="U118" i="2"/>
  <c r="T118" i="2"/>
  <c r="O118" i="2"/>
  <c r="M118" i="2"/>
  <c r="K118" i="2"/>
  <c r="I118" i="2"/>
  <c r="G118" i="2"/>
  <c r="U117" i="2"/>
  <c r="T117" i="2"/>
  <c r="O117" i="2"/>
  <c r="M117" i="2"/>
  <c r="K117" i="2"/>
  <c r="I117" i="2"/>
  <c r="G117" i="2"/>
  <c r="U116" i="2"/>
  <c r="T116" i="2"/>
  <c r="O116" i="2"/>
  <c r="M116" i="2"/>
  <c r="K116" i="2"/>
  <c r="I116" i="2"/>
  <c r="G116" i="2"/>
  <c r="U115" i="2"/>
  <c r="T115" i="2"/>
  <c r="O115" i="2"/>
  <c r="M115" i="2"/>
  <c r="K115" i="2"/>
  <c r="I115" i="2"/>
  <c r="G115" i="2"/>
  <c r="U114" i="2"/>
  <c r="T114" i="2"/>
  <c r="O114" i="2"/>
  <c r="M114" i="2"/>
  <c r="K114" i="2"/>
  <c r="I114" i="2"/>
  <c r="G114" i="2"/>
  <c r="U113" i="2"/>
  <c r="T113" i="2"/>
  <c r="O113" i="2"/>
  <c r="M113" i="2"/>
  <c r="K113" i="2"/>
  <c r="I113" i="2"/>
  <c r="G113" i="2"/>
  <c r="S112" i="2"/>
  <c r="T112" i="2" s="1"/>
  <c r="R112" i="2"/>
  <c r="Q112" i="2"/>
  <c r="P112" i="2"/>
  <c r="L112" i="2"/>
  <c r="J112" i="2"/>
  <c r="H112" i="2"/>
  <c r="F112" i="2"/>
  <c r="U112" i="2" s="1"/>
  <c r="E112" i="2"/>
  <c r="M112" i="2" s="1"/>
  <c r="D112" i="2"/>
  <c r="U111" i="2"/>
  <c r="T111" i="2"/>
  <c r="O111" i="2"/>
  <c r="M111" i="2"/>
  <c r="K111" i="2"/>
  <c r="I111" i="2"/>
  <c r="G111" i="2"/>
  <c r="U110" i="2"/>
  <c r="T110" i="2"/>
  <c r="O110" i="2"/>
  <c r="M110" i="2"/>
  <c r="K110" i="2"/>
  <c r="I110" i="2"/>
  <c r="G110" i="2"/>
  <c r="U109" i="2"/>
  <c r="T109" i="2"/>
  <c r="O109" i="2"/>
  <c r="M109" i="2"/>
  <c r="K109" i="2"/>
  <c r="I109" i="2"/>
  <c r="G109" i="2"/>
  <c r="U108" i="2"/>
  <c r="T108" i="2"/>
  <c r="O108" i="2"/>
  <c r="M108" i="2"/>
  <c r="K108" i="2"/>
  <c r="I108" i="2"/>
  <c r="G108" i="2"/>
  <c r="U107" i="2"/>
  <c r="T107" i="2"/>
  <c r="O107" i="2"/>
  <c r="M107" i="2"/>
  <c r="K107" i="2"/>
  <c r="I107" i="2"/>
  <c r="G107" i="2"/>
  <c r="S106" i="2"/>
  <c r="R106" i="2"/>
  <c r="Q106" i="2"/>
  <c r="T106" i="2" s="1"/>
  <c r="P106" i="2"/>
  <c r="L106" i="2"/>
  <c r="J106" i="2"/>
  <c r="H106" i="2"/>
  <c r="F106" i="2"/>
  <c r="E106" i="2"/>
  <c r="M106" i="2" s="1"/>
  <c r="D106" i="2"/>
  <c r="I106" i="2" s="1"/>
  <c r="U105" i="2"/>
  <c r="T105" i="2"/>
  <c r="O105" i="2"/>
  <c r="M105" i="2"/>
  <c r="K105" i="2"/>
  <c r="I105" i="2"/>
  <c r="G105" i="2"/>
  <c r="S102" i="2"/>
  <c r="R102" i="2"/>
  <c r="Q102" i="2"/>
  <c r="P102" i="2"/>
  <c r="L102" i="2"/>
  <c r="J102" i="2"/>
  <c r="H102" i="2"/>
  <c r="F102" i="2"/>
  <c r="G102" i="2" s="1"/>
  <c r="E102" i="2"/>
  <c r="M102" i="2" s="1"/>
  <c r="D102" i="2"/>
  <c r="S101" i="2"/>
  <c r="R101" i="2"/>
  <c r="Q101" i="2"/>
  <c r="T101" i="2" s="1"/>
  <c r="P101" i="2"/>
  <c r="U101" i="2" s="1"/>
  <c r="L101" i="2"/>
  <c r="J101" i="2"/>
  <c r="H101" i="2"/>
  <c r="F101" i="2"/>
  <c r="E101" i="2"/>
  <c r="M101" i="2" s="1"/>
  <c r="D101" i="2"/>
  <c r="G101" i="2" s="1"/>
  <c r="U100" i="2"/>
  <c r="T100" i="2"/>
  <c r="O100" i="2"/>
  <c r="M100" i="2"/>
  <c r="K100" i="2"/>
  <c r="I100" i="2"/>
  <c r="G100" i="2"/>
  <c r="U99" i="2"/>
  <c r="T99" i="2"/>
  <c r="O99" i="2"/>
  <c r="M99" i="2"/>
  <c r="K99" i="2"/>
  <c r="I99" i="2"/>
  <c r="G99" i="2"/>
  <c r="U98" i="2"/>
  <c r="T98" i="2"/>
  <c r="O98" i="2"/>
  <c r="M98" i="2"/>
  <c r="K98" i="2"/>
  <c r="I98" i="2"/>
  <c r="G98" i="2"/>
  <c r="U97" i="2"/>
  <c r="T97" i="2"/>
  <c r="O97" i="2"/>
  <c r="M97" i="2"/>
  <c r="K97" i="2"/>
  <c r="I97" i="2"/>
  <c r="G97" i="2"/>
  <c r="S96" i="2"/>
  <c r="R96" i="2"/>
  <c r="Q96" i="2"/>
  <c r="T96" i="2" s="1"/>
  <c r="P96" i="2"/>
  <c r="L96" i="2"/>
  <c r="J96" i="2"/>
  <c r="H96" i="2"/>
  <c r="F96" i="2"/>
  <c r="E96" i="2"/>
  <c r="M96" i="2" s="1"/>
  <c r="D96" i="2"/>
  <c r="G96" i="2" s="1"/>
  <c r="U95" i="2"/>
  <c r="T95" i="2"/>
  <c r="O95" i="2"/>
  <c r="M95" i="2"/>
  <c r="K95" i="2"/>
  <c r="I95" i="2"/>
  <c r="G95" i="2"/>
  <c r="U94" i="2"/>
  <c r="T94" i="2"/>
  <c r="O94" i="2"/>
  <c r="M94" i="2"/>
  <c r="K94" i="2"/>
  <c r="I94" i="2"/>
  <c r="G94" i="2"/>
  <c r="U93" i="2"/>
  <c r="T93" i="2"/>
  <c r="O93" i="2"/>
  <c r="M93" i="2"/>
  <c r="K93" i="2"/>
  <c r="I93" i="2"/>
  <c r="G93" i="2"/>
  <c r="U92" i="2"/>
  <c r="T92" i="2"/>
  <c r="O92" i="2"/>
  <c r="M92" i="2"/>
  <c r="K92" i="2"/>
  <c r="I92" i="2"/>
  <c r="G92" i="2"/>
  <c r="S91" i="2"/>
  <c r="R91" i="2"/>
  <c r="Q91" i="2"/>
  <c r="T91" i="2" s="1"/>
  <c r="P91" i="2"/>
  <c r="L91" i="2"/>
  <c r="J91" i="2"/>
  <c r="H91" i="2"/>
  <c r="F91" i="2"/>
  <c r="G91" i="2" s="1"/>
  <c r="E91" i="2"/>
  <c r="M91" i="2" s="1"/>
  <c r="D91" i="2"/>
  <c r="I91" i="2" s="1"/>
  <c r="U90" i="2"/>
  <c r="T90" i="2"/>
  <c r="O90" i="2"/>
  <c r="M90" i="2"/>
  <c r="K90" i="2"/>
  <c r="I90" i="2"/>
  <c r="G90" i="2"/>
  <c r="U89" i="2"/>
  <c r="T89" i="2"/>
  <c r="O89" i="2"/>
  <c r="M89" i="2"/>
  <c r="K89" i="2"/>
  <c r="I89" i="2"/>
  <c r="G89" i="2"/>
  <c r="U88" i="2"/>
  <c r="T88" i="2"/>
  <c r="O88" i="2"/>
  <c r="M88" i="2"/>
  <c r="K88" i="2"/>
  <c r="I88" i="2"/>
  <c r="G88" i="2"/>
  <c r="S85" i="2"/>
  <c r="R85" i="2"/>
  <c r="Q85" i="2"/>
  <c r="P85" i="2"/>
  <c r="L85" i="2"/>
  <c r="J85" i="2"/>
  <c r="H85" i="2"/>
  <c r="I85" i="2" s="1"/>
  <c r="F85" i="2"/>
  <c r="G85" i="2" s="1"/>
  <c r="E85" i="2"/>
  <c r="M85" i="2" s="1"/>
  <c r="D85" i="2"/>
  <c r="O85" i="2" s="1"/>
  <c r="S84" i="2"/>
  <c r="R84" i="2"/>
  <c r="Q84" i="2"/>
  <c r="T84" i="2" s="1"/>
  <c r="P84" i="2"/>
  <c r="U84" i="2" s="1"/>
  <c r="O84" i="2"/>
  <c r="L84" i="2"/>
  <c r="J84" i="2"/>
  <c r="H84" i="2"/>
  <c r="F84" i="2"/>
  <c r="E84" i="2"/>
  <c r="D84" i="2"/>
  <c r="G84" i="2" s="1"/>
  <c r="U83" i="2"/>
  <c r="T83" i="2"/>
  <c r="O83" i="2"/>
  <c r="M83" i="2"/>
  <c r="K83" i="2"/>
  <c r="I83" i="2"/>
  <c r="G83" i="2"/>
  <c r="U82" i="2"/>
  <c r="T82" i="2"/>
  <c r="O82" i="2"/>
  <c r="M82" i="2"/>
  <c r="K82" i="2"/>
  <c r="I82" i="2"/>
  <c r="G82" i="2"/>
  <c r="U81" i="2"/>
  <c r="T81" i="2"/>
  <c r="O81" i="2"/>
  <c r="M81" i="2"/>
  <c r="K81" i="2"/>
  <c r="I81" i="2"/>
  <c r="G81" i="2"/>
  <c r="U80" i="2"/>
  <c r="T80" i="2"/>
  <c r="O80" i="2"/>
  <c r="M80" i="2"/>
  <c r="K80" i="2"/>
  <c r="I80" i="2"/>
  <c r="G80" i="2"/>
  <c r="U79" i="2"/>
  <c r="T79" i="2"/>
  <c r="O79" i="2"/>
  <c r="M79" i="2"/>
  <c r="K79" i="2"/>
  <c r="I79" i="2"/>
  <c r="G79" i="2"/>
  <c r="S78" i="2"/>
  <c r="R78" i="2"/>
  <c r="Q78" i="2"/>
  <c r="T78" i="2" s="1"/>
  <c r="P78" i="2"/>
  <c r="O78" i="2"/>
  <c r="L78" i="2"/>
  <c r="J78" i="2"/>
  <c r="H78" i="2"/>
  <c r="F78" i="2"/>
  <c r="E78" i="2"/>
  <c r="D78" i="2"/>
  <c r="G78" i="2" s="1"/>
  <c r="U77" i="2"/>
  <c r="T77" i="2"/>
  <c r="O77" i="2"/>
  <c r="M77" i="2"/>
  <c r="K77" i="2"/>
  <c r="I77" i="2"/>
  <c r="G77" i="2"/>
  <c r="U76" i="2"/>
  <c r="T76" i="2"/>
  <c r="O76" i="2"/>
  <c r="M76" i="2"/>
  <c r="K76" i="2"/>
  <c r="I76" i="2"/>
  <c r="G76" i="2"/>
  <c r="U75" i="2"/>
  <c r="T75" i="2"/>
  <c r="O75" i="2"/>
  <c r="M75" i="2"/>
  <c r="K75" i="2"/>
  <c r="I75" i="2"/>
  <c r="G75" i="2"/>
  <c r="U74" i="2"/>
  <c r="T74" i="2"/>
  <c r="O74" i="2"/>
  <c r="M74" i="2"/>
  <c r="K74" i="2"/>
  <c r="I74" i="2"/>
  <c r="G74" i="2"/>
  <c r="U73" i="2"/>
  <c r="T73" i="2"/>
  <c r="O73" i="2"/>
  <c r="M73" i="2"/>
  <c r="K73" i="2"/>
  <c r="I73" i="2"/>
  <c r="G73" i="2"/>
  <c r="U72" i="2"/>
  <c r="T72" i="2"/>
  <c r="O72" i="2"/>
  <c r="M72" i="2"/>
  <c r="K72" i="2"/>
  <c r="I72" i="2"/>
  <c r="G72" i="2"/>
  <c r="U71" i="2"/>
  <c r="T71" i="2"/>
  <c r="O71" i="2"/>
  <c r="M71" i="2"/>
  <c r="K71" i="2"/>
  <c r="I71" i="2"/>
  <c r="G71" i="2"/>
  <c r="S70" i="2"/>
  <c r="R70" i="2"/>
  <c r="Q70" i="2"/>
  <c r="P70" i="2"/>
  <c r="L70" i="2"/>
  <c r="J70" i="2"/>
  <c r="H70" i="2"/>
  <c r="F70" i="2"/>
  <c r="G70" i="2" s="1"/>
  <c r="E70" i="2"/>
  <c r="M70" i="2" s="1"/>
  <c r="D70" i="2"/>
  <c r="O70" i="2" s="1"/>
  <c r="U69" i="2"/>
  <c r="T69" i="2"/>
  <c r="O69" i="2"/>
  <c r="M69" i="2"/>
  <c r="K69" i="2"/>
  <c r="I69" i="2"/>
  <c r="G69" i="2"/>
  <c r="U68" i="2"/>
  <c r="T68" i="2"/>
  <c r="O68" i="2"/>
  <c r="M68" i="2"/>
  <c r="K68" i="2"/>
  <c r="I68" i="2"/>
  <c r="G68" i="2"/>
  <c r="U67" i="2"/>
  <c r="T67" i="2"/>
  <c r="O67" i="2"/>
  <c r="M67" i="2"/>
  <c r="K67" i="2"/>
  <c r="I67" i="2"/>
  <c r="G67" i="2"/>
  <c r="U66" i="2"/>
  <c r="T66" i="2"/>
  <c r="O66" i="2"/>
  <c r="M66" i="2"/>
  <c r="K66" i="2"/>
  <c r="I66" i="2"/>
  <c r="G66" i="2"/>
  <c r="U65" i="2"/>
  <c r="T65" i="2"/>
  <c r="O65" i="2"/>
  <c r="M65" i="2"/>
  <c r="K65" i="2"/>
  <c r="I65" i="2"/>
  <c r="G65" i="2"/>
  <c r="U64" i="2"/>
  <c r="T64" i="2"/>
  <c r="O64" i="2"/>
  <c r="M64" i="2"/>
  <c r="K64" i="2"/>
  <c r="I64" i="2"/>
  <c r="G64" i="2"/>
  <c r="S63" i="2"/>
  <c r="R63" i="2"/>
  <c r="Q63" i="2"/>
  <c r="T63" i="2" s="1"/>
  <c r="P63" i="2"/>
  <c r="L63" i="2"/>
  <c r="J63" i="2"/>
  <c r="H63" i="2"/>
  <c r="F63" i="2"/>
  <c r="G63" i="2" s="1"/>
  <c r="E63" i="2"/>
  <c r="M63" i="2" s="1"/>
  <c r="D63" i="2"/>
  <c r="I63" i="2" s="1"/>
  <c r="U62" i="2"/>
  <c r="T62" i="2"/>
  <c r="O62" i="2"/>
  <c r="M62" i="2"/>
  <c r="K62" i="2"/>
  <c r="I62" i="2"/>
  <c r="G62" i="2"/>
  <c r="U61" i="2"/>
  <c r="T61" i="2"/>
  <c r="O61" i="2"/>
  <c r="M61" i="2"/>
  <c r="K61" i="2"/>
  <c r="I61" i="2"/>
  <c r="G61" i="2"/>
  <c r="U60" i="2"/>
  <c r="T60" i="2"/>
  <c r="O60" i="2"/>
  <c r="M60" i="2"/>
  <c r="K60" i="2"/>
  <c r="I60" i="2"/>
  <c r="G60" i="2"/>
  <c r="U59" i="2"/>
  <c r="T59" i="2"/>
  <c r="O59" i="2"/>
  <c r="M59" i="2"/>
  <c r="K59" i="2"/>
  <c r="I59" i="2"/>
  <c r="G59" i="2"/>
  <c r="S58" i="2"/>
  <c r="R58" i="2"/>
  <c r="Q58" i="2"/>
  <c r="P58" i="2"/>
  <c r="L58" i="2"/>
  <c r="J58" i="2"/>
  <c r="H58" i="2"/>
  <c r="F58" i="2"/>
  <c r="G58" i="2" s="1"/>
  <c r="E58" i="2"/>
  <c r="M58" i="2" s="1"/>
  <c r="D58" i="2"/>
  <c r="I58" i="2" s="1"/>
  <c r="U57" i="2"/>
  <c r="T57" i="2"/>
  <c r="O57" i="2"/>
  <c r="M57" i="2"/>
  <c r="K57" i="2"/>
  <c r="I57" i="2"/>
  <c r="G57" i="2"/>
  <c r="S54" i="2"/>
  <c r="R54" i="2"/>
  <c r="Q54" i="2"/>
  <c r="P54" i="2"/>
  <c r="L54" i="2"/>
  <c r="J54" i="2"/>
  <c r="H54" i="2"/>
  <c r="F54" i="2"/>
  <c r="G54" i="2" s="1"/>
  <c r="E54" i="2"/>
  <c r="M54" i="2" s="1"/>
  <c r="D54" i="2"/>
  <c r="S53" i="2"/>
  <c r="R53" i="2"/>
  <c r="Q53" i="2"/>
  <c r="T53" i="2" s="1"/>
  <c r="P53" i="2"/>
  <c r="U53" i="2" s="1"/>
  <c r="L53" i="2"/>
  <c r="J53" i="2"/>
  <c r="H53" i="2"/>
  <c r="F53" i="2"/>
  <c r="E53" i="2"/>
  <c r="M53" i="2" s="1"/>
  <c r="D53" i="2"/>
  <c r="O53" i="2" s="1"/>
  <c r="U52" i="2"/>
  <c r="T52" i="2"/>
  <c r="O52" i="2"/>
  <c r="M52" i="2"/>
  <c r="K52" i="2"/>
  <c r="I52" i="2"/>
  <c r="G52" i="2"/>
  <c r="U51" i="2"/>
  <c r="T51" i="2"/>
  <c r="O51" i="2"/>
  <c r="M51" i="2"/>
  <c r="K51" i="2"/>
  <c r="I51" i="2"/>
  <c r="G51" i="2"/>
  <c r="U50" i="2"/>
  <c r="T50" i="2"/>
  <c r="O50" i="2"/>
  <c r="M50" i="2"/>
  <c r="K50" i="2"/>
  <c r="I50" i="2"/>
  <c r="G50" i="2"/>
  <c r="U49" i="2"/>
  <c r="T49" i="2"/>
  <c r="O49" i="2"/>
  <c r="M49" i="2"/>
  <c r="K49" i="2"/>
  <c r="I49" i="2"/>
  <c r="G49" i="2"/>
  <c r="U48" i="2"/>
  <c r="T48" i="2"/>
  <c r="O48" i="2"/>
  <c r="M48" i="2"/>
  <c r="K48" i="2"/>
  <c r="I48" i="2"/>
  <c r="G48" i="2"/>
  <c r="S47" i="2"/>
  <c r="R47" i="2"/>
  <c r="Q47" i="2"/>
  <c r="T47" i="2" s="1"/>
  <c r="P47" i="2"/>
  <c r="U47" i="2" s="1"/>
  <c r="L47" i="2"/>
  <c r="J47" i="2"/>
  <c r="H47" i="2"/>
  <c r="F47" i="2"/>
  <c r="E47" i="2"/>
  <c r="D47" i="2"/>
  <c r="O47" i="2" s="1"/>
  <c r="U46" i="2"/>
  <c r="T46" i="2"/>
  <c r="O46" i="2"/>
  <c r="M46" i="2"/>
  <c r="K46" i="2"/>
  <c r="I46" i="2"/>
  <c r="G46" i="2"/>
  <c r="U45" i="2"/>
  <c r="T45" i="2"/>
  <c r="O45" i="2"/>
  <c r="M45" i="2"/>
  <c r="K45" i="2"/>
  <c r="I45" i="2"/>
  <c r="G45" i="2"/>
  <c r="U44" i="2"/>
  <c r="T44" i="2"/>
  <c r="O44" i="2"/>
  <c r="M44" i="2"/>
  <c r="K44" i="2"/>
  <c r="I44" i="2"/>
  <c r="G44" i="2"/>
  <c r="U43" i="2"/>
  <c r="T43" i="2"/>
  <c r="O43" i="2"/>
  <c r="M43" i="2"/>
  <c r="K43" i="2"/>
  <c r="I43" i="2"/>
  <c r="G43" i="2"/>
  <c r="U42" i="2"/>
  <c r="T42" i="2"/>
  <c r="O42" i="2"/>
  <c r="M42" i="2"/>
  <c r="K42" i="2"/>
  <c r="I42" i="2"/>
  <c r="G42" i="2"/>
  <c r="U41" i="2"/>
  <c r="T41" i="2"/>
  <c r="O41" i="2"/>
  <c r="M41" i="2"/>
  <c r="K41" i="2"/>
  <c r="I41" i="2"/>
  <c r="G41" i="2"/>
  <c r="S40" i="2"/>
  <c r="R40" i="2"/>
  <c r="Q40" i="2"/>
  <c r="P40" i="2"/>
  <c r="O40" i="2"/>
  <c r="L40" i="2"/>
  <c r="J40" i="2"/>
  <c r="H40" i="2"/>
  <c r="F40" i="2"/>
  <c r="G40" i="2" s="1"/>
  <c r="E40" i="2"/>
  <c r="D40" i="2"/>
  <c r="U39" i="2"/>
  <c r="T39" i="2"/>
  <c r="O39" i="2"/>
  <c r="M39" i="2"/>
  <c r="K39" i="2"/>
  <c r="I39" i="2"/>
  <c r="G39" i="2"/>
  <c r="U38" i="2"/>
  <c r="T38" i="2"/>
  <c r="O38" i="2"/>
  <c r="M38" i="2"/>
  <c r="K38" i="2"/>
  <c r="I38" i="2"/>
  <c r="G38" i="2"/>
  <c r="U37" i="2"/>
  <c r="T37" i="2"/>
  <c r="O37" i="2"/>
  <c r="M37" i="2"/>
  <c r="K37" i="2"/>
  <c r="I37" i="2"/>
  <c r="G37" i="2"/>
  <c r="U36" i="2"/>
  <c r="T36" i="2"/>
  <c r="O36" i="2"/>
  <c r="M36" i="2"/>
  <c r="K36" i="2"/>
  <c r="I36" i="2"/>
  <c r="G36" i="2"/>
  <c r="U35" i="2"/>
  <c r="T35" i="2"/>
  <c r="S35" i="2"/>
  <c r="R35" i="2"/>
  <c r="Q35" i="2"/>
  <c r="P35" i="2"/>
  <c r="L35" i="2"/>
  <c r="J35" i="2"/>
  <c r="H35" i="2"/>
  <c r="F35" i="2"/>
  <c r="E35" i="2"/>
  <c r="D35" i="2"/>
  <c r="O35" i="2" s="1"/>
  <c r="U34" i="2"/>
  <c r="T34" i="2"/>
  <c r="O34" i="2"/>
  <c r="M34" i="2"/>
  <c r="K34" i="2"/>
  <c r="I34" i="2"/>
  <c r="G34" i="2"/>
  <c r="U33" i="2"/>
  <c r="T33" i="2"/>
  <c r="O33" i="2"/>
  <c r="M33" i="2"/>
  <c r="K33" i="2"/>
  <c r="I33" i="2"/>
  <c r="G33" i="2"/>
  <c r="U32" i="2"/>
  <c r="T32" i="2"/>
  <c r="O32" i="2"/>
  <c r="M32" i="2"/>
  <c r="K32" i="2"/>
  <c r="I32" i="2"/>
  <c r="G32" i="2"/>
  <c r="U31" i="2"/>
  <c r="T31" i="2"/>
  <c r="O31" i="2"/>
  <c r="M31" i="2"/>
  <c r="K31" i="2"/>
  <c r="I31" i="2"/>
  <c r="G31" i="2"/>
  <c r="U30" i="2"/>
  <c r="T30" i="2"/>
  <c r="O30" i="2"/>
  <c r="M30" i="2"/>
  <c r="K30" i="2"/>
  <c r="I30" i="2"/>
  <c r="G30" i="2"/>
  <c r="U29" i="2"/>
  <c r="T29" i="2"/>
  <c r="O29" i="2"/>
  <c r="M29" i="2"/>
  <c r="K29" i="2"/>
  <c r="I29" i="2"/>
  <c r="G29" i="2"/>
  <c r="U28" i="2"/>
  <c r="T28" i="2"/>
  <c r="O28" i="2"/>
  <c r="M28" i="2"/>
  <c r="K28" i="2"/>
  <c r="I28" i="2"/>
  <c r="G28" i="2"/>
  <c r="S27" i="2"/>
  <c r="R27" i="2"/>
  <c r="Q27" i="2"/>
  <c r="P27" i="2"/>
  <c r="U27" i="2" s="1"/>
  <c r="L27" i="2"/>
  <c r="J27" i="2"/>
  <c r="H27" i="2"/>
  <c r="F27" i="2"/>
  <c r="E27" i="2"/>
  <c r="M27" i="2" s="1"/>
  <c r="D27" i="2"/>
  <c r="O27" i="2" s="1"/>
  <c r="U26" i="2"/>
  <c r="T26" i="2"/>
  <c r="O26" i="2"/>
  <c r="M26" i="2"/>
  <c r="K26" i="2"/>
  <c r="I26" i="2"/>
  <c r="G26" i="2"/>
  <c r="U25" i="2"/>
  <c r="T25" i="2"/>
  <c r="O25" i="2"/>
  <c r="M25" i="2"/>
  <c r="K25" i="2"/>
  <c r="I25" i="2"/>
  <c r="G25" i="2"/>
  <c r="U24" i="2"/>
  <c r="T24" i="2"/>
  <c r="O24" i="2"/>
  <c r="M24" i="2"/>
  <c r="K24" i="2"/>
  <c r="I24" i="2"/>
  <c r="G24" i="2"/>
  <c r="U23" i="2"/>
  <c r="T23" i="2"/>
  <c r="O23" i="2"/>
  <c r="M23" i="2"/>
  <c r="K23" i="2"/>
  <c r="I23" i="2"/>
  <c r="G23" i="2"/>
  <c r="U22" i="2"/>
  <c r="T22" i="2"/>
  <c r="O22" i="2"/>
  <c r="M22" i="2"/>
  <c r="K22" i="2"/>
  <c r="I22" i="2"/>
  <c r="G22" i="2"/>
  <c r="U21" i="2"/>
  <c r="T21" i="2"/>
  <c r="O21" i="2"/>
  <c r="M21" i="2"/>
  <c r="K21" i="2"/>
  <c r="I21" i="2"/>
  <c r="G21" i="2"/>
  <c r="U20" i="2"/>
  <c r="T20" i="2"/>
  <c r="O20" i="2"/>
  <c r="M20" i="2"/>
  <c r="K20" i="2"/>
  <c r="I20" i="2"/>
  <c r="G20" i="2"/>
  <c r="S19" i="2"/>
  <c r="R19" i="2"/>
  <c r="Q19" i="2"/>
  <c r="P19" i="2"/>
  <c r="L19" i="2"/>
  <c r="J19" i="2"/>
  <c r="I19" i="2"/>
  <c r="H19" i="2"/>
  <c r="F19" i="2"/>
  <c r="E19" i="2"/>
  <c r="D19" i="2"/>
  <c r="O19" i="2" s="1"/>
  <c r="U18" i="2"/>
  <c r="T18" i="2"/>
  <c r="O18" i="2"/>
  <c r="M18" i="2"/>
  <c r="K18" i="2"/>
  <c r="I18" i="2"/>
  <c r="G18" i="2"/>
  <c r="U17" i="2"/>
  <c r="T17" i="2"/>
  <c r="O17" i="2"/>
  <c r="M17" i="2"/>
  <c r="K17" i="2"/>
  <c r="I17" i="2"/>
  <c r="G17" i="2"/>
  <c r="U16" i="2"/>
  <c r="T16" i="2"/>
  <c r="O16" i="2"/>
  <c r="M16" i="2"/>
  <c r="K16" i="2"/>
  <c r="I16" i="2"/>
  <c r="G16" i="2"/>
  <c r="U15" i="2"/>
  <c r="T15" i="2"/>
  <c r="O15" i="2"/>
  <c r="M15" i="2"/>
  <c r="K15" i="2"/>
  <c r="I15" i="2"/>
  <c r="G15" i="2"/>
  <c r="U14" i="2"/>
  <c r="T14" i="2"/>
  <c r="O14" i="2"/>
  <c r="M14" i="2"/>
  <c r="K14" i="2"/>
  <c r="I14" i="2"/>
  <c r="G14" i="2"/>
  <c r="U13" i="2"/>
  <c r="T13" i="2"/>
  <c r="O13" i="2"/>
  <c r="M13" i="2"/>
  <c r="K13" i="2"/>
  <c r="I13" i="2"/>
  <c r="G13" i="2"/>
  <c r="U12" i="2"/>
  <c r="T12" i="2"/>
  <c r="O12" i="2"/>
  <c r="M12" i="2"/>
  <c r="K12" i="2"/>
  <c r="I12" i="2"/>
  <c r="G12" i="2"/>
  <c r="U11" i="2"/>
  <c r="T11" i="2"/>
  <c r="O11" i="2"/>
  <c r="M11" i="2"/>
  <c r="K11" i="2"/>
  <c r="I11" i="2"/>
  <c r="G11" i="2"/>
  <c r="S10" i="2"/>
  <c r="R10" i="2"/>
  <c r="Q10" i="2"/>
  <c r="P10" i="2"/>
  <c r="L10" i="2"/>
  <c r="J10" i="2"/>
  <c r="H10" i="2"/>
  <c r="F10" i="2"/>
  <c r="E10" i="2"/>
  <c r="K10" i="2" s="1"/>
  <c r="D10" i="2"/>
  <c r="O10" i="2" s="1"/>
  <c r="U9" i="2"/>
  <c r="T9" i="2"/>
  <c r="O9" i="2"/>
  <c r="M9" i="2"/>
  <c r="K9" i="2"/>
  <c r="I9" i="2"/>
  <c r="G9" i="2"/>
  <c r="U8" i="2"/>
  <c r="T8" i="2"/>
  <c r="O8" i="2"/>
  <c r="M8" i="2"/>
  <c r="K8" i="2"/>
  <c r="I8" i="2"/>
  <c r="G8" i="2"/>
  <c r="T339" i="1"/>
  <c r="S339" i="1"/>
  <c r="R339" i="1"/>
  <c r="Q339" i="1"/>
  <c r="P339" i="1"/>
  <c r="L339" i="1"/>
  <c r="J339" i="1"/>
  <c r="K339" i="1" s="1"/>
  <c r="I339" i="1"/>
  <c r="H339" i="1"/>
  <c r="F339" i="1"/>
  <c r="E339" i="1"/>
  <c r="D339" i="1"/>
  <c r="O339" i="1" s="1"/>
  <c r="S338" i="1"/>
  <c r="R338" i="1"/>
  <c r="Q338" i="1"/>
  <c r="P338" i="1"/>
  <c r="L338" i="1"/>
  <c r="J338" i="1"/>
  <c r="H338" i="1"/>
  <c r="F338" i="1"/>
  <c r="U338" i="1" s="1"/>
  <c r="E338" i="1"/>
  <c r="K338" i="1" s="1"/>
  <c r="D338" i="1"/>
  <c r="I338" i="1" s="1"/>
  <c r="S337" i="1"/>
  <c r="R337" i="1"/>
  <c r="Q337" i="1"/>
  <c r="T337" i="1" s="1"/>
  <c r="P337" i="1"/>
  <c r="U337" i="1" s="1"/>
  <c r="L337" i="1"/>
  <c r="J337" i="1"/>
  <c r="I337" i="1"/>
  <c r="H337" i="1"/>
  <c r="F337" i="1"/>
  <c r="E337" i="1"/>
  <c r="D337" i="1"/>
  <c r="G337" i="1" s="1"/>
  <c r="U336" i="1"/>
  <c r="T336" i="1"/>
  <c r="O336" i="1"/>
  <c r="M336" i="1"/>
  <c r="K336" i="1"/>
  <c r="I336" i="1"/>
  <c r="G336" i="1"/>
  <c r="U335" i="1"/>
  <c r="T335" i="1"/>
  <c r="O335" i="1"/>
  <c r="M335" i="1"/>
  <c r="K335" i="1"/>
  <c r="I335" i="1"/>
  <c r="G335" i="1"/>
  <c r="U334" i="1"/>
  <c r="T334" i="1"/>
  <c r="O334" i="1"/>
  <c r="M334" i="1"/>
  <c r="K334" i="1"/>
  <c r="I334" i="1"/>
  <c r="G334" i="1"/>
  <c r="U333" i="1"/>
  <c r="T333" i="1"/>
  <c r="O333" i="1"/>
  <c r="M333" i="1"/>
  <c r="K333" i="1"/>
  <c r="I333" i="1"/>
  <c r="G333" i="1"/>
  <c r="S332" i="1"/>
  <c r="R332" i="1"/>
  <c r="Q332" i="1"/>
  <c r="T332" i="1" s="1"/>
  <c r="P332" i="1"/>
  <c r="U332" i="1" s="1"/>
  <c r="O332" i="1"/>
  <c r="L332" i="1"/>
  <c r="J332" i="1"/>
  <c r="H332" i="1"/>
  <c r="I332" i="1" s="1"/>
  <c r="F332" i="1"/>
  <c r="E332" i="1"/>
  <c r="D332" i="1"/>
  <c r="G332" i="1" s="1"/>
  <c r="U331" i="1"/>
  <c r="T331" i="1"/>
  <c r="O331" i="1"/>
  <c r="M331" i="1"/>
  <c r="K331" i="1"/>
  <c r="I331" i="1"/>
  <c r="G331" i="1"/>
  <c r="U330" i="1"/>
  <c r="T330" i="1"/>
  <c r="O330" i="1"/>
  <c r="M330" i="1"/>
  <c r="K330" i="1"/>
  <c r="I330" i="1"/>
  <c r="G330" i="1"/>
  <c r="U329" i="1"/>
  <c r="T329" i="1"/>
  <c r="O329" i="1"/>
  <c r="M329" i="1"/>
  <c r="K329" i="1"/>
  <c r="I329" i="1"/>
  <c r="G329" i="1"/>
  <c r="U328" i="1"/>
  <c r="T328" i="1"/>
  <c r="O328" i="1"/>
  <c r="M328" i="1"/>
  <c r="K328" i="1"/>
  <c r="I328" i="1"/>
  <c r="G328" i="1"/>
  <c r="U327" i="1"/>
  <c r="T327" i="1"/>
  <c r="O327" i="1"/>
  <c r="M327" i="1"/>
  <c r="K327" i="1"/>
  <c r="I327" i="1"/>
  <c r="G327" i="1"/>
  <c r="U326" i="1"/>
  <c r="T326" i="1"/>
  <c r="O326" i="1"/>
  <c r="M326" i="1"/>
  <c r="K326" i="1"/>
  <c r="I326" i="1"/>
  <c r="G326" i="1"/>
  <c r="U325" i="1"/>
  <c r="T325" i="1"/>
  <c r="O325" i="1"/>
  <c r="M325" i="1"/>
  <c r="K325" i="1"/>
  <c r="I325" i="1"/>
  <c r="G325" i="1"/>
  <c r="U324" i="1"/>
  <c r="T324" i="1"/>
  <c r="O324" i="1"/>
  <c r="M324" i="1"/>
  <c r="K324" i="1"/>
  <c r="I324" i="1"/>
  <c r="G324" i="1"/>
  <c r="S323" i="1"/>
  <c r="R323" i="1"/>
  <c r="Q323" i="1"/>
  <c r="T323" i="1" s="1"/>
  <c r="P323" i="1"/>
  <c r="L323" i="1"/>
  <c r="J323" i="1"/>
  <c r="K323" i="1" s="1"/>
  <c r="H323" i="1"/>
  <c r="I323" i="1" s="1"/>
  <c r="G323" i="1"/>
  <c r="F323" i="1"/>
  <c r="E323" i="1"/>
  <c r="D323" i="1"/>
  <c r="O323" i="1" s="1"/>
  <c r="U322" i="1"/>
  <c r="T322" i="1"/>
  <c r="O322" i="1"/>
  <c r="M322" i="1"/>
  <c r="K322" i="1"/>
  <c r="I322" i="1"/>
  <c r="G322" i="1"/>
  <c r="U321" i="1"/>
  <c r="T321" i="1"/>
  <c r="O321" i="1"/>
  <c r="M321" i="1"/>
  <c r="K321" i="1"/>
  <c r="I321" i="1"/>
  <c r="G321" i="1"/>
  <c r="U320" i="1"/>
  <c r="T320" i="1"/>
  <c r="O320" i="1"/>
  <c r="M320" i="1"/>
  <c r="K320" i="1"/>
  <c r="I320" i="1"/>
  <c r="G320" i="1"/>
  <c r="U319" i="1"/>
  <c r="T319" i="1"/>
  <c r="O319" i="1"/>
  <c r="M319" i="1"/>
  <c r="K319" i="1"/>
  <c r="I319" i="1"/>
  <c r="G319" i="1"/>
  <c r="U318" i="1"/>
  <c r="T318" i="1"/>
  <c r="O318" i="1"/>
  <c r="M318" i="1"/>
  <c r="K318" i="1"/>
  <c r="I318" i="1"/>
  <c r="G318" i="1"/>
  <c r="T317" i="1"/>
  <c r="S317" i="1"/>
  <c r="R317" i="1"/>
  <c r="Q317" i="1"/>
  <c r="P317" i="1"/>
  <c r="L317" i="1"/>
  <c r="J317" i="1"/>
  <c r="H317" i="1"/>
  <c r="I317" i="1" s="1"/>
  <c r="G317" i="1"/>
  <c r="F317" i="1"/>
  <c r="E317" i="1"/>
  <c r="D317" i="1"/>
  <c r="O317" i="1" s="1"/>
  <c r="U316" i="1"/>
  <c r="T316" i="1"/>
  <c r="O316" i="1"/>
  <c r="M316" i="1"/>
  <c r="K316" i="1"/>
  <c r="I316" i="1"/>
  <c r="G316" i="1"/>
  <c r="U315" i="1"/>
  <c r="T315" i="1"/>
  <c r="O315" i="1"/>
  <c r="M315" i="1"/>
  <c r="K315" i="1"/>
  <c r="I315" i="1"/>
  <c r="G315" i="1"/>
  <c r="U314" i="1"/>
  <c r="T314" i="1"/>
  <c r="O314" i="1"/>
  <c r="M314" i="1"/>
  <c r="K314" i="1"/>
  <c r="I314" i="1"/>
  <c r="G314" i="1"/>
  <c r="U313" i="1"/>
  <c r="T313" i="1"/>
  <c r="O313" i="1"/>
  <c r="M313" i="1"/>
  <c r="K313" i="1"/>
  <c r="I313" i="1"/>
  <c r="G313" i="1"/>
  <c r="U312" i="1"/>
  <c r="T312" i="1"/>
  <c r="O312" i="1"/>
  <c r="M312" i="1"/>
  <c r="K312" i="1"/>
  <c r="I312" i="1"/>
  <c r="G312" i="1"/>
  <c r="U311" i="1"/>
  <c r="T311" i="1"/>
  <c r="O311" i="1"/>
  <c r="M311" i="1"/>
  <c r="K311" i="1"/>
  <c r="I311" i="1"/>
  <c r="G311" i="1"/>
  <c r="S310" i="1"/>
  <c r="R310" i="1"/>
  <c r="Q310" i="1"/>
  <c r="P310" i="1"/>
  <c r="L310" i="1"/>
  <c r="J310" i="1"/>
  <c r="H310" i="1"/>
  <c r="F310" i="1"/>
  <c r="G310" i="1" s="1"/>
  <c r="E310" i="1"/>
  <c r="M310" i="1" s="1"/>
  <c r="D310" i="1"/>
  <c r="I310" i="1" s="1"/>
  <c r="U309" i="1"/>
  <c r="T309" i="1"/>
  <c r="O309" i="1"/>
  <c r="M309" i="1"/>
  <c r="K309" i="1"/>
  <c r="I309" i="1"/>
  <c r="G309" i="1"/>
  <c r="U308" i="1"/>
  <c r="T308" i="1"/>
  <c r="O308" i="1"/>
  <c r="M308" i="1"/>
  <c r="K308" i="1"/>
  <c r="I308" i="1"/>
  <c r="G308" i="1"/>
  <c r="U307" i="1"/>
  <c r="T307" i="1"/>
  <c r="O307" i="1"/>
  <c r="M307" i="1"/>
  <c r="K307" i="1"/>
  <c r="I307" i="1"/>
  <c r="G307" i="1"/>
  <c r="U306" i="1"/>
  <c r="T306" i="1"/>
  <c r="O306" i="1"/>
  <c r="M306" i="1"/>
  <c r="K306" i="1"/>
  <c r="I306" i="1"/>
  <c r="G306" i="1"/>
  <c r="U305" i="1"/>
  <c r="T305" i="1"/>
  <c r="O305" i="1"/>
  <c r="M305" i="1"/>
  <c r="K305" i="1"/>
  <c r="I305" i="1"/>
  <c r="G305" i="1"/>
  <c r="U304" i="1"/>
  <c r="T304" i="1"/>
  <c r="O304" i="1"/>
  <c r="M304" i="1"/>
  <c r="K304" i="1"/>
  <c r="I304" i="1"/>
  <c r="G304" i="1"/>
  <c r="S303" i="1"/>
  <c r="R303" i="1"/>
  <c r="Q303" i="1"/>
  <c r="T303" i="1" s="1"/>
  <c r="P303" i="1"/>
  <c r="U303" i="1" s="1"/>
  <c r="L303" i="1"/>
  <c r="J303" i="1"/>
  <c r="H303" i="1"/>
  <c r="F303" i="1"/>
  <c r="E303" i="1"/>
  <c r="K303" i="1" s="1"/>
  <c r="D303" i="1"/>
  <c r="O303" i="1" s="1"/>
  <c r="U302" i="1"/>
  <c r="T302" i="1"/>
  <c r="O302" i="1"/>
  <c r="M302" i="1"/>
  <c r="K302" i="1"/>
  <c r="I302" i="1"/>
  <c r="G302" i="1"/>
  <c r="T299" i="1"/>
  <c r="S299" i="1"/>
  <c r="R299" i="1"/>
  <c r="Q299" i="1"/>
  <c r="P299" i="1"/>
  <c r="L299" i="1"/>
  <c r="J299" i="1"/>
  <c r="H299" i="1"/>
  <c r="I299" i="1" s="1"/>
  <c r="F299" i="1"/>
  <c r="E299" i="1"/>
  <c r="K299" i="1" s="1"/>
  <c r="D299" i="1"/>
  <c r="S298" i="1"/>
  <c r="R298" i="1"/>
  <c r="Q298" i="1"/>
  <c r="T298" i="1" s="1"/>
  <c r="P298" i="1"/>
  <c r="O298" i="1"/>
  <c r="L298" i="1"/>
  <c r="J298" i="1"/>
  <c r="H298" i="1"/>
  <c r="F298" i="1"/>
  <c r="E298" i="1"/>
  <c r="D298" i="1"/>
  <c r="I298" i="1" s="1"/>
  <c r="U297" i="1"/>
  <c r="T297" i="1"/>
  <c r="O297" i="1"/>
  <c r="M297" i="1"/>
  <c r="K297" i="1"/>
  <c r="I297" i="1"/>
  <c r="G297" i="1"/>
  <c r="U296" i="1"/>
  <c r="T296" i="1"/>
  <c r="O296" i="1"/>
  <c r="M296" i="1"/>
  <c r="K296" i="1"/>
  <c r="I296" i="1"/>
  <c r="G296" i="1"/>
  <c r="U295" i="1"/>
  <c r="T295" i="1"/>
  <c r="O295" i="1"/>
  <c r="M295" i="1"/>
  <c r="K295" i="1"/>
  <c r="I295" i="1"/>
  <c r="G295" i="1"/>
  <c r="U294" i="1"/>
  <c r="T294" i="1"/>
  <c r="O294" i="1"/>
  <c r="M294" i="1"/>
  <c r="K294" i="1"/>
  <c r="I294" i="1"/>
  <c r="G294" i="1"/>
  <c r="U293" i="1"/>
  <c r="T293" i="1"/>
  <c r="O293" i="1"/>
  <c r="M293" i="1"/>
  <c r="K293" i="1"/>
  <c r="I293" i="1"/>
  <c r="G293" i="1"/>
  <c r="S292" i="1"/>
  <c r="R292" i="1"/>
  <c r="Q292" i="1"/>
  <c r="P292" i="1"/>
  <c r="O292" i="1"/>
  <c r="L292" i="1"/>
  <c r="J292" i="1"/>
  <c r="H292" i="1"/>
  <c r="F292" i="1"/>
  <c r="E292" i="1"/>
  <c r="D292" i="1"/>
  <c r="U291" i="1"/>
  <c r="T291" i="1"/>
  <c r="O291" i="1"/>
  <c r="M291" i="1"/>
  <c r="K291" i="1"/>
  <c r="I291" i="1"/>
  <c r="G291" i="1"/>
  <c r="U290" i="1"/>
  <c r="T290" i="1"/>
  <c r="O290" i="1"/>
  <c r="M290" i="1"/>
  <c r="K290" i="1"/>
  <c r="I290" i="1"/>
  <c r="G290" i="1"/>
  <c r="U289" i="1"/>
  <c r="T289" i="1"/>
  <c r="O289" i="1"/>
  <c r="M289" i="1"/>
  <c r="K289" i="1"/>
  <c r="I289" i="1"/>
  <c r="G289" i="1"/>
  <c r="U288" i="1"/>
  <c r="T288" i="1"/>
  <c r="O288" i="1"/>
  <c r="M288" i="1"/>
  <c r="K288" i="1"/>
  <c r="I288" i="1"/>
  <c r="G288" i="1"/>
  <c r="U287" i="1"/>
  <c r="T287" i="1"/>
  <c r="O287" i="1"/>
  <c r="M287" i="1"/>
  <c r="K287" i="1"/>
  <c r="I287" i="1"/>
  <c r="G287" i="1"/>
  <c r="U286" i="1"/>
  <c r="T286" i="1"/>
  <c r="O286" i="1"/>
  <c r="M286" i="1"/>
  <c r="K286" i="1"/>
  <c r="I286" i="1"/>
  <c r="G286" i="1"/>
  <c r="S285" i="1"/>
  <c r="T285" i="1" s="1"/>
  <c r="R285" i="1"/>
  <c r="Q285" i="1"/>
  <c r="P285" i="1"/>
  <c r="L285" i="1"/>
  <c r="J285" i="1"/>
  <c r="H285" i="1"/>
  <c r="F285" i="1"/>
  <c r="E285" i="1"/>
  <c r="K285" i="1" s="1"/>
  <c r="D285" i="1"/>
  <c r="U284" i="1"/>
  <c r="T284" i="1"/>
  <c r="O284" i="1"/>
  <c r="M284" i="1"/>
  <c r="K284" i="1"/>
  <c r="I284" i="1"/>
  <c r="G284" i="1"/>
  <c r="U283" i="1"/>
  <c r="T283" i="1"/>
  <c r="O283" i="1"/>
  <c r="M283" i="1"/>
  <c r="K283" i="1"/>
  <c r="I283" i="1"/>
  <c r="G283" i="1"/>
  <c r="U282" i="1"/>
  <c r="T282" i="1"/>
  <c r="O282" i="1"/>
  <c r="M282" i="1"/>
  <c r="K282" i="1"/>
  <c r="I282" i="1"/>
  <c r="G282" i="1"/>
  <c r="U281" i="1"/>
  <c r="T281" i="1"/>
  <c r="O281" i="1"/>
  <c r="M281" i="1"/>
  <c r="K281" i="1"/>
  <c r="I281" i="1"/>
  <c r="G281" i="1"/>
  <c r="U280" i="1"/>
  <c r="T280" i="1"/>
  <c r="O280" i="1"/>
  <c r="M280" i="1"/>
  <c r="K280" i="1"/>
  <c r="I280" i="1"/>
  <c r="G280" i="1"/>
  <c r="U279" i="1"/>
  <c r="T279" i="1"/>
  <c r="O279" i="1"/>
  <c r="M279" i="1"/>
  <c r="K279" i="1"/>
  <c r="I279" i="1"/>
  <c r="G279" i="1"/>
  <c r="U278" i="1"/>
  <c r="T278" i="1"/>
  <c r="O278" i="1"/>
  <c r="M278" i="1"/>
  <c r="K278" i="1"/>
  <c r="I278" i="1"/>
  <c r="G278" i="1"/>
  <c r="U277" i="1"/>
  <c r="T277" i="1"/>
  <c r="O277" i="1"/>
  <c r="M277" i="1"/>
  <c r="K277" i="1"/>
  <c r="I277" i="1"/>
  <c r="G277" i="1"/>
  <c r="U276" i="1"/>
  <c r="T276" i="1"/>
  <c r="O276" i="1"/>
  <c r="M276" i="1"/>
  <c r="K276" i="1"/>
  <c r="I276" i="1"/>
  <c r="G276" i="1"/>
  <c r="T275" i="1"/>
  <c r="S275" i="1"/>
  <c r="R275" i="1"/>
  <c r="Q275" i="1"/>
  <c r="P275" i="1"/>
  <c r="U275" i="1" s="1"/>
  <c r="L275" i="1"/>
  <c r="M275" i="1" s="1"/>
  <c r="J275" i="1"/>
  <c r="I275" i="1"/>
  <c r="H275" i="1"/>
  <c r="F275" i="1"/>
  <c r="E275" i="1"/>
  <c r="D275" i="1"/>
  <c r="G275" i="1" s="1"/>
  <c r="U274" i="1"/>
  <c r="T274" i="1"/>
  <c r="O274" i="1"/>
  <c r="M274" i="1"/>
  <c r="K274" i="1"/>
  <c r="I274" i="1"/>
  <c r="G274" i="1"/>
  <c r="U273" i="1"/>
  <c r="T273" i="1"/>
  <c r="O273" i="1"/>
  <c r="M273" i="1"/>
  <c r="K273" i="1"/>
  <c r="I273" i="1"/>
  <c r="G273" i="1"/>
  <c r="U272" i="1"/>
  <c r="T272" i="1"/>
  <c r="O272" i="1"/>
  <c r="M272" i="1"/>
  <c r="K272" i="1"/>
  <c r="I272" i="1"/>
  <c r="G272" i="1"/>
  <c r="U271" i="1"/>
  <c r="T271" i="1"/>
  <c r="O271" i="1"/>
  <c r="M271" i="1"/>
  <c r="K271" i="1"/>
  <c r="I271" i="1"/>
  <c r="G271" i="1"/>
  <c r="U270" i="1"/>
  <c r="T270" i="1"/>
  <c r="O270" i="1"/>
  <c r="M270" i="1"/>
  <c r="K270" i="1"/>
  <c r="I270" i="1"/>
  <c r="G270" i="1"/>
  <c r="U269" i="1"/>
  <c r="T269" i="1"/>
  <c r="O269" i="1"/>
  <c r="M269" i="1"/>
  <c r="K269" i="1"/>
  <c r="I269" i="1"/>
  <c r="G269" i="1"/>
  <c r="U268" i="1"/>
  <c r="T268" i="1"/>
  <c r="O268" i="1"/>
  <c r="M268" i="1"/>
  <c r="K268" i="1"/>
  <c r="I268" i="1"/>
  <c r="G268" i="1"/>
  <c r="T267" i="1"/>
  <c r="S267" i="1"/>
  <c r="R267" i="1"/>
  <c r="Q267" i="1"/>
  <c r="P267" i="1"/>
  <c r="L267" i="1"/>
  <c r="J267" i="1"/>
  <c r="K267" i="1" s="1"/>
  <c r="H267" i="1"/>
  <c r="G267" i="1"/>
  <c r="F267" i="1"/>
  <c r="E267" i="1"/>
  <c r="D267" i="1"/>
  <c r="O267" i="1" s="1"/>
  <c r="U266" i="1"/>
  <c r="T266" i="1"/>
  <c r="O266" i="1"/>
  <c r="M266" i="1"/>
  <c r="K266" i="1"/>
  <c r="I266" i="1"/>
  <c r="G266" i="1"/>
  <c r="U265" i="1"/>
  <c r="T265" i="1"/>
  <c r="O265" i="1"/>
  <c r="M265" i="1"/>
  <c r="K265" i="1"/>
  <c r="I265" i="1"/>
  <c r="G265" i="1"/>
  <c r="U264" i="1"/>
  <c r="T264" i="1"/>
  <c r="O264" i="1"/>
  <c r="M264" i="1"/>
  <c r="K264" i="1"/>
  <c r="I264" i="1"/>
  <c r="G264" i="1"/>
  <c r="U263" i="1"/>
  <c r="T263" i="1"/>
  <c r="O263" i="1"/>
  <c r="M263" i="1"/>
  <c r="K263" i="1"/>
  <c r="I263" i="1"/>
  <c r="G263" i="1"/>
  <c r="S260" i="1"/>
  <c r="R260" i="1"/>
  <c r="Q260" i="1"/>
  <c r="P260" i="1"/>
  <c r="L260" i="1"/>
  <c r="J260" i="1"/>
  <c r="K260" i="1" s="1"/>
  <c r="H260" i="1"/>
  <c r="F260" i="1"/>
  <c r="U260" i="1" s="1"/>
  <c r="E260" i="1"/>
  <c r="M260" i="1" s="1"/>
  <c r="D260" i="1"/>
  <c r="S259" i="1"/>
  <c r="R259" i="1"/>
  <c r="Q259" i="1"/>
  <c r="T259" i="1" s="1"/>
  <c r="P259" i="1"/>
  <c r="U259" i="1" s="1"/>
  <c r="L259" i="1"/>
  <c r="J259" i="1"/>
  <c r="H259" i="1"/>
  <c r="F259" i="1"/>
  <c r="E259" i="1"/>
  <c r="K259" i="1" s="1"/>
  <c r="D259" i="1"/>
  <c r="G259" i="1" s="1"/>
  <c r="U258" i="1"/>
  <c r="T258" i="1"/>
  <c r="O258" i="1"/>
  <c r="M258" i="1"/>
  <c r="K258" i="1"/>
  <c r="I258" i="1"/>
  <c r="G258" i="1"/>
  <c r="U257" i="1"/>
  <c r="T257" i="1"/>
  <c r="O257" i="1"/>
  <c r="M257" i="1"/>
  <c r="K257" i="1"/>
  <c r="I257" i="1"/>
  <c r="G257" i="1"/>
  <c r="U256" i="1"/>
  <c r="T256" i="1"/>
  <c r="O256" i="1"/>
  <c r="M256" i="1"/>
  <c r="K256" i="1"/>
  <c r="I256" i="1"/>
  <c r="G256" i="1"/>
  <c r="U255" i="1"/>
  <c r="T255" i="1"/>
  <c r="O255" i="1"/>
  <c r="M255" i="1"/>
  <c r="K255" i="1"/>
  <c r="I255" i="1"/>
  <c r="G255" i="1"/>
  <c r="S254" i="1"/>
  <c r="R254" i="1"/>
  <c r="Q254" i="1"/>
  <c r="T254" i="1" s="1"/>
  <c r="P254" i="1"/>
  <c r="U254" i="1" s="1"/>
  <c r="L254" i="1"/>
  <c r="J254" i="1"/>
  <c r="H254" i="1"/>
  <c r="F254" i="1"/>
  <c r="E254" i="1"/>
  <c r="D254" i="1"/>
  <c r="I254" i="1" s="1"/>
  <c r="U253" i="1"/>
  <c r="T253" i="1"/>
  <c r="O253" i="1"/>
  <c r="M253" i="1"/>
  <c r="K253" i="1"/>
  <c r="I253" i="1"/>
  <c r="G253" i="1"/>
  <c r="U252" i="1"/>
  <c r="T252" i="1"/>
  <c r="O252" i="1"/>
  <c r="M252" i="1"/>
  <c r="K252" i="1"/>
  <c r="I252" i="1"/>
  <c r="G252" i="1"/>
  <c r="U251" i="1"/>
  <c r="T251" i="1"/>
  <c r="O251" i="1"/>
  <c r="M251" i="1"/>
  <c r="K251" i="1"/>
  <c r="I251" i="1"/>
  <c r="G251" i="1"/>
  <c r="U250" i="1"/>
  <c r="T250" i="1"/>
  <c r="O250" i="1"/>
  <c r="M250" i="1"/>
  <c r="K250" i="1"/>
  <c r="I250" i="1"/>
  <c r="G250" i="1"/>
  <c r="U249" i="1"/>
  <c r="T249" i="1"/>
  <c r="O249" i="1"/>
  <c r="M249" i="1"/>
  <c r="K249" i="1"/>
  <c r="I249" i="1"/>
  <c r="G249" i="1"/>
  <c r="U248" i="1"/>
  <c r="T248" i="1"/>
  <c r="O248" i="1"/>
  <c r="M248" i="1"/>
  <c r="K248" i="1"/>
  <c r="I248" i="1"/>
  <c r="G248" i="1"/>
  <c r="T247" i="1"/>
  <c r="S247" i="1"/>
  <c r="R247" i="1"/>
  <c r="Q247" i="1"/>
  <c r="P247" i="1"/>
  <c r="U247" i="1" s="1"/>
  <c r="L247" i="1"/>
  <c r="J247" i="1"/>
  <c r="I247" i="1"/>
  <c r="H247" i="1"/>
  <c r="F247" i="1"/>
  <c r="E247" i="1"/>
  <c r="D247" i="1"/>
  <c r="G247" i="1" s="1"/>
  <c r="U246" i="1"/>
  <c r="T246" i="1"/>
  <c r="O246" i="1"/>
  <c r="M246" i="1"/>
  <c r="K246" i="1"/>
  <c r="I246" i="1"/>
  <c r="G246" i="1"/>
  <c r="U245" i="1"/>
  <c r="T245" i="1"/>
  <c r="O245" i="1"/>
  <c r="M245" i="1"/>
  <c r="K245" i="1"/>
  <c r="I245" i="1"/>
  <c r="G245" i="1"/>
  <c r="U244" i="1"/>
  <c r="T244" i="1"/>
  <c r="O244" i="1"/>
  <c r="M244" i="1"/>
  <c r="K244" i="1"/>
  <c r="I244" i="1"/>
  <c r="G244" i="1"/>
  <c r="U243" i="1"/>
  <c r="T243" i="1"/>
  <c r="O243" i="1"/>
  <c r="M243" i="1"/>
  <c r="K243" i="1"/>
  <c r="I243" i="1"/>
  <c r="G243" i="1"/>
  <c r="U242" i="1"/>
  <c r="T242" i="1"/>
  <c r="O242" i="1"/>
  <c r="M242" i="1"/>
  <c r="K242" i="1"/>
  <c r="I242" i="1"/>
  <c r="G242" i="1"/>
  <c r="U241" i="1"/>
  <c r="T241" i="1"/>
  <c r="O241" i="1"/>
  <c r="M241" i="1"/>
  <c r="K241" i="1"/>
  <c r="I241" i="1"/>
  <c r="G241" i="1"/>
  <c r="U240" i="1"/>
  <c r="S240" i="1"/>
  <c r="R240" i="1"/>
  <c r="Q240" i="1"/>
  <c r="P240" i="1"/>
  <c r="L240" i="1"/>
  <c r="J240" i="1"/>
  <c r="H240" i="1"/>
  <c r="F240" i="1"/>
  <c r="E240" i="1"/>
  <c r="M240" i="1" s="1"/>
  <c r="D240" i="1"/>
  <c r="U239" i="1"/>
  <c r="T239" i="1"/>
  <c r="O239" i="1"/>
  <c r="M239" i="1"/>
  <c r="K239" i="1"/>
  <c r="I239" i="1"/>
  <c r="G239" i="1"/>
  <c r="U238" i="1"/>
  <c r="T238" i="1"/>
  <c r="O238" i="1"/>
  <c r="M238" i="1"/>
  <c r="K238" i="1"/>
  <c r="I238" i="1"/>
  <c r="G238" i="1"/>
  <c r="U237" i="1"/>
  <c r="T237" i="1"/>
  <c r="O237" i="1"/>
  <c r="M237" i="1"/>
  <c r="K237" i="1"/>
  <c r="I237" i="1"/>
  <c r="G237" i="1"/>
  <c r="U236" i="1"/>
  <c r="T236" i="1"/>
  <c r="O236" i="1"/>
  <c r="M236" i="1"/>
  <c r="K236" i="1"/>
  <c r="I236" i="1"/>
  <c r="G236" i="1"/>
  <c r="U235" i="1"/>
  <c r="T235" i="1"/>
  <c r="O235" i="1"/>
  <c r="M235" i="1"/>
  <c r="K235" i="1"/>
  <c r="I235" i="1"/>
  <c r="G235" i="1"/>
  <c r="U234" i="1"/>
  <c r="T234" i="1"/>
  <c r="O234" i="1"/>
  <c r="M234" i="1"/>
  <c r="K234" i="1"/>
  <c r="I234" i="1"/>
  <c r="G234" i="1"/>
  <c r="S231" i="1"/>
  <c r="R231" i="1"/>
  <c r="Q231" i="1"/>
  <c r="T231" i="1" s="1"/>
  <c r="P231" i="1"/>
  <c r="L231" i="1"/>
  <c r="J231" i="1"/>
  <c r="K231" i="1" s="1"/>
  <c r="H231" i="1"/>
  <c r="I231" i="1" s="1"/>
  <c r="G231" i="1"/>
  <c r="F231" i="1"/>
  <c r="E231" i="1"/>
  <c r="D231" i="1"/>
  <c r="O231" i="1" s="1"/>
  <c r="S230" i="1"/>
  <c r="R230" i="1"/>
  <c r="Q230" i="1"/>
  <c r="T230" i="1" s="1"/>
  <c r="P230" i="1"/>
  <c r="U230" i="1" s="1"/>
  <c r="L230" i="1"/>
  <c r="J230" i="1"/>
  <c r="H230" i="1"/>
  <c r="F230" i="1"/>
  <c r="E230" i="1"/>
  <c r="D230" i="1"/>
  <c r="I230" i="1" s="1"/>
  <c r="U229" i="1"/>
  <c r="T229" i="1"/>
  <c r="O229" i="1"/>
  <c r="M229" i="1"/>
  <c r="K229" i="1"/>
  <c r="I229" i="1"/>
  <c r="G229" i="1"/>
  <c r="U228" i="1"/>
  <c r="T228" i="1"/>
  <c r="O228" i="1"/>
  <c r="M228" i="1"/>
  <c r="K228" i="1"/>
  <c r="I228" i="1"/>
  <c r="G228" i="1"/>
  <c r="U227" i="1"/>
  <c r="T227" i="1"/>
  <c r="O227" i="1"/>
  <c r="M227" i="1"/>
  <c r="K227" i="1"/>
  <c r="I227" i="1"/>
  <c r="G227" i="1"/>
  <c r="U226" i="1"/>
  <c r="T226" i="1"/>
  <c r="O226" i="1"/>
  <c r="M226" i="1"/>
  <c r="K226" i="1"/>
  <c r="I226" i="1"/>
  <c r="G226" i="1"/>
  <c r="U225" i="1"/>
  <c r="T225" i="1"/>
  <c r="O225" i="1"/>
  <c r="M225" i="1"/>
  <c r="K225" i="1"/>
  <c r="I225" i="1"/>
  <c r="G225" i="1"/>
  <c r="S224" i="1"/>
  <c r="R224" i="1"/>
  <c r="Q224" i="1"/>
  <c r="T224" i="1" s="1"/>
  <c r="P224" i="1"/>
  <c r="U224" i="1" s="1"/>
  <c r="L224" i="1"/>
  <c r="K224" i="1"/>
  <c r="J224" i="1"/>
  <c r="H224" i="1"/>
  <c r="F224" i="1"/>
  <c r="E224" i="1"/>
  <c r="D224" i="1"/>
  <c r="G224" i="1" s="1"/>
  <c r="U223" i="1"/>
  <c r="T223" i="1"/>
  <c r="O223" i="1"/>
  <c r="M223" i="1"/>
  <c r="K223" i="1"/>
  <c r="I223" i="1"/>
  <c r="G223" i="1"/>
  <c r="U222" i="1"/>
  <c r="T222" i="1"/>
  <c r="O222" i="1"/>
  <c r="M222" i="1"/>
  <c r="K222" i="1"/>
  <c r="I222" i="1"/>
  <c r="G222" i="1"/>
  <c r="U221" i="1"/>
  <c r="T221" i="1"/>
  <c r="O221" i="1"/>
  <c r="M221" i="1"/>
  <c r="K221" i="1"/>
  <c r="I221" i="1"/>
  <c r="G221" i="1"/>
  <c r="U220" i="1"/>
  <c r="T220" i="1"/>
  <c r="O220" i="1"/>
  <c r="M220" i="1"/>
  <c r="K220" i="1"/>
  <c r="I220" i="1"/>
  <c r="G220" i="1"/>
  <c r="U219" i="1"/>
  <c r="T219" i="1"/>
  <c r="O219" i="1"/>
  <c r="M219" i="1"/>
  <c r="K219" i="1"/>
  <c r="I219" i="1"/>
  <c r="G219" i="1"/>
  <c r="U218" i="1"/>
  <c r="T218" i="1"/>
  <c r="O218" i="1"/>
  <c r="M218" i="1"/>
  <c r="K218" i="1"/>
  <c r="I218" i="1"/>
  <c r="G218" i="1"/>
  <c r="U217" i="1"/>
  <c r="T217" i="1"/>
  <c r="O217" i="1"/>
  <c r="M217" i="1"/>
  <c r="K217" i="1"/>
  <c r="I217" i="1"/>
  <c r="G217" i="1"/>
  <c r="S216" i="1"/>
  <c r="R216" i="1"/>
  <c r="Q216" i="1"/>
  <c r="P216" i="1"/>
  <c r="L216" i="1"/>
  <c r="J216" i="1"/>
  <c r="H216" i="1"/>
  <c r="I216" i="1" s="1"/>
  <c r="F216" i="1"/>
  <c r="G216" i="1" s="1"/>
  <c r="E216" i="1"/>
  <c r="M216" i="1" s="1"/>
  <c r="D216" i="1"/>
  <c r="O216" i="1" s="1"/>
  <c r="U215" i="1"/>
  <c r="T215" i="1"/>
  <c r="O215" i="1"/>
  <c r="M215" i="1"/>
  <c r="K215" i="1"/>
  <c r="I215" i="1"/>
  <c r="G215" i="1"/>
  <c r="U214" i="1"/>
  <c r="T214" i="1"/>
  <c r="O214" i="1"/>
  <c r="M214" i="1"/>
  <c r="K214" i="1"/>
  <c r="I214" i="1"/>
  <c r="G214" i="1"/>
  <c r="U213" i="1"/>
  <c r="T213" i="1"/>
  <c r="O213" i="1"/>
  <c r="M213" i="1"/>
  <c r="K213" i="1"/>
  <c r="I213" i="1"/>
  <c r="G213" i="1"/>
  <c r="U212" i="1"/>
  <c r="T212" i="1"/>
  <c r="O212" i="1"/>
  <c r="M212" i="1"/>
  <c r="K212" i="1"/>
  <c r="I212" i="1"/>
  <c r="G212" i="1"/>
  <c r="U211" i="1"/>
  <c r="T211" i="1"/>
  <c r="O211" i="1"/>
  <c r="M211" i="1"/>
  <c r="K211" i="1"/>
  <c r="I211" i="1"/>
  <c r="G211" i="1"/>
  <c r="U210" i="1"/>
  <c r="T210" i="1"/>
  <c r="O210" i="1"/>
  <c r="M210" i="1"/>
  <c r="K210" i="1"/>
  <c r="I210" i="1"/>
  <c r="G210" i="1"/>
  <c r="U209" i="1"/>
  <c r="T209" i="1"/>
  <c r="O209" i="1"/>
  <c r="M209" i="1"/>
  <c r="K209" i="1"/>
  <c r="I209" i="1"/>
  <c r="G209" i="1"/>
  <c r="U208" i="1"/>
  <c r="T208" i="1"/>
  <c r="O208" i="1"/>
  <c r="M208" i="1"/>
  <c r="K208" i="1"/>
  <c r="I208" i="1"/>
  <c r="G208" i="1"/>
  <c r="S205" i="1"/>
  <c r="R205" i="1"/>
  <c r="Q205" i="1"/>
  <c r="T205" i="1" s="1"/>
  <c r="P205" i="1"/>
  <c r="O205" i="1"/>
  <c r="L205" i="1"/>
  <c r="J205" i="1"/>
  <c r="H205" i="1"/>
  <c r="F205" i="1"/>
  <c r="E205" i="1"/>
  <c r="M205" i="1" s="1"/>
  <c r="D205" i="1"/>
  <c r="G205" i="1" s="1"/>
  <c r="S204" i="1"/>
  <c r="R204" i="1"/>
  <c r="Q204" i="1"/>
  <c r="T204" i="1" s="1"/>
  <c r="P204" i="1"/>
  <c r="L204" i="1"/>
  <c r="J204" i="1"/>
  <c r="K204" i="1" s="1"/>
  <c r="H204" i="1"/>
  <c r="F204" i="1"/>
  <c r="U204" i="1" s="1"/>
  <c r="E204" i="1"/>
  <c r="D204" i="1"/>
  <c r="U203" i="1"/>
  <c r="T203" i="1"/>
  <c r="O203" i="1"/>
  <c r="M203" i="1"/>
  <c r="K203" i="1"/>
  <c r="I203" i="1"/>
  <c r="G203" i="1"/>
  <c r="U202" i="1"/>
  <c r="T202" i="1"/>
  <c r="O202" i="1"/>
  <c r="M202" i="1"/>
  <c r="K202" i="1"/>
  <c r="I202" i="1"/>
  <c r="G202" i="1"/>
  <c r="U201" i="1"/>
  <c r="T201" i="1"/>
  <c r="O201" i="1"/>
  <c r="M201" i="1"/>
  <c r="K201" i="1"/>
  <c r="I201" i="1"/>
  <c r="G201" i="1"/>
  <c r="U200" i="1"/>
  <c r="T200" i="1"/>
  <c r="O200" i="1"/>
  <c r="M200" i="1"/>
  <c r="K200" i="1"/>
  <c r="I200" i="1"/>
  <c r="G200" i="1"/>
  <c r="U199" i="1"/>
  <c r="T199" i="1"/>
  <c r="O199" i="1"/>
  <c r="M199" i="1"/>
  <c r="K199" i="1"/>
  <c r="I199" i="1"/>
  <c r="G199" i="1"/>
  <c r="U198" i="1"/>
  <c r="S198" i="1"/>
  <c r="R198" i="1"/>
  <c r="Q198" i="1"/>
  <c r="P198" i="1"/>
  <c r="L198" i="1"/>
  <c r="J198" i="1"/>
  <c r="H198" i="1"/>
  <c r="F198" i="1"/>
  <c r="E198" i="1"/>
  <c r="M198" i="1" s="1"/>
  <c r="D198" i="1"/>
  <c r="U197" i="1"/>
  <c r="T197" i="1"/>
  <c r="O197" i="1"/>
  <c r="M197" i="1"/>
  <c r="K197" i="1"/>
  <c r="I197" i="1"/>
  <c r="G197" i="1"/>
  <c r="U196" i="1"/>
  <c r="T196" i="1"/>
  <c r="O196" i="1"/>
  <c r="M196" i="1"/>
  <c r="K196" i="1"/>
  <c r="I196" i="1"/>
  <c r="G196" i="1"/>
  <c r="U195" i="1"/>
  <c r="T195" i="1"/>
  <c r="O195" i="1"/>
  <c r="M195" i="1"/>
  <c r="K195" i="1"/>
  <c r="I195" i="1"/>
  <c r="G195" i="1"/>
  <c r="U194" i="1"/>
  <c r="T194" i="1"/>
  <c r="O194" i="1"/>
  <c r="M194" i="1"/>
  <c r="K194" i="1"/>
  <c r="I194" i="1"/>
  <c r="G194" i="1"/>
  <c r="U193" i="1"/>
  <c r="T193" i="1"/>
  <c r="O193" i="1"/>
  <c r="M193" i="1"/>
  <c r="K193" i="1"/>
  <c r="I193" i="1"/>
  <c r="G193" i="1"/>
  <c r="U192" i="1"/>
  <c r="T192" i="1"/>
  <c r="O192" i="1"/>
  <c r="M192" i="1"/>
  <c r="K192" i="1"/>
  <c r="I192" i="1"/>
  <c r="G192" i="1"/>
  <c r="S191" i="1"/>
  <c r="R191" i="1"/>
  <c r="Q191" i="1"/>
  <c r="T191" i="1" s="1"/>
  <c r="P191" i="1"/>
  <c r="L191" i="1"/>
  <c r="J191" i="1"/>
  <c r="K191" i="1" s="1"/>
  <c r="H191" i="1"/>
  <c r="I191" i="1" s="1"/>
  <c r="G191" i="1"/>
  <c r="F191" i="1"/>
  <c r="E191" i="1"/>
  <c r="D191" i="1"/>
  <c r="O191" i="1" s="1"/>
  <c r="U190" i="1"/>
  <c r="T190" i="1"/>
  <c r="O190" i="1"/>
  <c r="M190" i="1"/>
  <c r="K190" i="1"/>
  <c r="I190" i="1"/>
  <c r="G190" i="1"/>
  <c r="U189" i="1"/>
  <c r="T189" i="1"/>
  <c r="O189" i="1"/>
  <c r="M189" i="1"/>
  <c r="K189" i="1"/>
  <c r="I189" i="1"/>
  <c r="G189" i="1"/>
  <c r="U188" i="1"/>
  <c r="T188" i="1"/>
  <c r="O188" i="1"/>
  <c r="M188" i="1"/>
  <c r="K188" i="1"/>
  <c r="I188" i="1"/>
  <c r="G188" i="1"/>
  <c r="U187" i="1"/>
  <c r="T187" i="1"/>
  <c r="O187" i="1"/>
  <c r="M187" i="1"/>
  <c r="K187" i="1"/>
  <c r="I187" i="1"/>
  <c r="G187" i="1"/>
  <c r="U186" i="1"/>
  <c r="T186" i="1"/>
  <c r="O186" i="1"/>
  <c r="M186" i="1"/>
  <c r="K186" i="1"/>
  <c r="I186" i="1"/>
  <c r="G186" i="1"/>
  <c r="T185" i="1"/>
  <c r="S185" i="1"/>
  <c r="R185" i="1"/>
  <c r="Q185" i="1"/>
  <c r="P185" i="1"/>
  <c r="L185" i="1"/>
  <c r="J185" i="1"/>
  <c r="K185" i="1" s="1"/>
  <c r="H185" i="1"/>
  <c r="G185" i="1"/>
  <c r="F185" i="1"/>
  <c r="E185" i="1"/>
  <c r="D185" i="1"/>
  <c r="O185" i="1" s="1"/>
  <c r="U184" i="1"/>
  <c r="T184" i="1"/>
  <c r="O184" i="1"/>
  <c r="M184" i="1"/>
  <c r="K184" i="1"/>
  <c r="I184" i="1"/>
  <c r="G184" i="1"/>
  <c r="U183" i="1"/>
  <c r="T183" i="1"/>
  <c r="O183" i="1"/>
  <c r="M183" i="1"/>
  <c r="K183" i="1"/>
  <c r="I183" i="1"/>
  <c r="G183" i="1"/>
  <c r="U182" i="1"/>
  <c r="T182" i="1"/>
  <c r="O182" i="1"/>
  <c r="M182" i="1"/>
  <c r="K182" i="1"/>
  <c r="I182" i="1"/>
  <c r="G182" i="1"/>
  <c r="U181" i="1"/>
  <c r="T181" i="1"/>
  <c r="O181" i="1"/>
  <c r="M181" i="1"/>
  <c r="K181" i="1"/>
  <c r="I181" i="1"/>
  <c r="G181" i="1"/>
  <c r="U180" i="1"/>
  <c r="T180" i="1"/>
  <c r="O180" i="1"/>
  <c r="M180" i="1"/>
  <c r="K180" i="1"/>
  <c r="I180" i="1"/>
  <c r="G180" i="1"/>
  <c r="T179" i="1"/>
  <c r="S179" i="1"/>
  <c r="R179" i="1"/>
  <c r="Q179" i="1"/>
  <c r="P179" i="1"/>
  <c r="U179" i="1" s="1"/>
  <c r="L179" i="1"/>
  <c r="J179" i="1"/>
  <c r="K179" i="1" s="1"/>
  <c r="I179" i="1"/>
  <c r="H179" i="1"/>
  <c r="F179" i="1"/>
  <c r="E179" i="1"/>
  <c r="D179" i="1"/>
  <c r="O179" i="1" s="1"/>
  <c r="U178" i="1"/>
  <c r="T178" i="1"/>
  <c r="O178" i="1"/>
  <c r="M178" i="1"/>
  <c r="K178" i="1"/>
  <c r="I178" i="1"/>
  <c r="G178" i="1"/>
  <c r="U177" i="1"/>
  <c r="T177" i="1"/>
  <c r="O177" i="1"/>
  <c r="M177" i="1"/>
  <c r="K177" i="1"/>
  <c r="I177" i="1"/>
  <c r="G177" i="1"/>
  <c r="U176" i="1"/>
  <c r="T176" i="1"/>
  <c r="O176" i="1"/>
  <c r="M176" i="1"/>
  <c r="K176" i="1"/>
  <c r="I176" i="1"/>
  <c r="G176" i="1"/>
  <c r="U175" i="1"/>
  <c r="T175" i="1"/>
  <c r="O175" i="1"/>
  <c r="M175" i="1"/>
  <c r="K175" i="1"/>
  <c r="I175" i="1"/>
  <c r="G175" i="1"/>
  <c r="U174" i="1"/>
  <c r="T174" i="1"/>
  <c r="O174" i="1"/>
  <c r="M174" i="1"/>
  <c r="K174" i="1"/>
  <c r="I174" i="1"/>
  <c r="G174" i="1"/>
  <c r="U173" i="1"/>
  <c r="T173" i="1"/>
  <c r="O173" i="1"/>
  <c r="M173" i="1"/>
  <c r="K173" i="1"/>
  <c r="I173" i="1"/>
  <c r="G173" i="1"/>
  <c r="S170" i="1"/>
  <c r="T170" i="1" s="1"/>
  <c r="R170" i="1"/>
  <c r="Q170" i="1"/>
  <c r="P170" i="1"/>
  <c r="L170" i="1"/>
  <c r="J170" i="1"/>
  <c r="H170" i="1"/>
  <c r="F170" i="1"/>
  <c r="U170" i="1" s="1"/>
  <c r="E170" i="1"/>
  <c r="M170" i="1" s="1"/>
  <c r="D170" i="1"/>
  <c r="S169" i="1"/>
  <c r="R169" i="1"/>
  <c r="Q169" i="1"/>
  <c r="T169" i="1" s="1"/>
  <c r="P169" i="1"/>
  <c r="U169" i="1" s="1"/>
  <c r="L169" i="1"/>
  <c r="J169" i="1"/>
  <c r="H169" i="1"/>
  <c r="F169" i="1"/>
  <c r="E169" i="1"/>
  <c r="D169" i="1"/>
  <c r="I169" i="1" s="1"/>
  <c r="U168" i="1"/>
  <c r="T168" i="1"/>
  <c r="O168" i="1"/>
  <c r="M168" i="1"/>
  <c r="K168" i="1"/>
  <c r="I168" i="1"/>
  <c r="G168" i="1"/>
  <c r="U167" i="1"/>
  <c r="T167" i="1"/>
  <c r="O167" i="1"/>
  <c r="M167" i="1"/>
  <c r="K167" i="1"/>
  <c r="I167" i="1"/>
  <c r="G167" i="1"/>
  <c r="U166" i="1"/>
  <c r="T166" i="1"/>
  <c r="O166" i="1"/>
  <c r="M166" i="1"/>
  <c r="K166" i="1"/>
  <c r="I166" i="1"/>
  <c r="G166" i="1"/>
  <c r="U165" i="1"/>
  <c r="T165" i="1"/>
  <c r="O165" i="1"/>
  <c r="M165" i="1"/>
  <c r="K165" i="1"/>
  <c r="I165" i="1"/>
  <c r="G165" i="1"/>
  <c r="U164" i="1"/>
  <c r="T164" i="1"/>
  <c r="O164" i="1"/>
  <c r="M164" i="1"/>
  <c r="K164" i="1"/>
  <c r="I164" i="1"/>
  <c r="G164" i="1"/>
  <c r="S163" i="1"/>
  <c r="R163" i="1"/>
  <c r="Q163" i="1"/>
  <c r="T163" i="1" s="1"/>
  <c r="P163" i="1"/>
  <c r="O163" i="1"/>
  <c r="L163" i="1"/>
  <c r="J163" i="1"/>
  <c r="H163" i="1"/>
  <c r="I163" i="1" s="1"/>
  <c r="G163" i="1"/>
  <c r="F163" i="1"/>
  <c r="E163" i="1"/>
  <c r="M163" i="1" s="1"/>
  <c r="D163" i="1"/>
  <c r="U162" i="1"/>
  <c r="T162" i="1"/>
  <c r="O162" i="1"/>
  <c r="M162" i="1"/>
  <c r="K162" i="1"/>
  <c r="I162" i="1"/>
  <c r="G162" i="1"/>
  <c r="U161" i="1"/>
  <c r="T161" i="1"/>
  <c r="O161" i="1"/>
  <c r="M161" i="1"/>
  <c r="K161" i="1"/>
  <c r="I161" i="1"/>
  <c r="G161" i="1"/>
  <c r="U160" i="1"/>
  <c r="T160" i="1"/>
  <c r="O160" i="1"/>
  <c r="M160" i="1"/>
  <c r="K160" i="1"/>
  <c r="I160" i="1"/>
  <c r="G160" i="1"/>
  <c r="U159" i="1"/>
  <c r="T159" i="1"/>
  <c r="O159" i="1"/>
  <c r="M159" i="1"/>
  <c r="K159" i="1"/>
  <c r="I159" i="1"/>
  <c r="G159" i="1"/>
  <c r="U158" i="1"/>
  <c r="T158" i="1"/>
  <c r="O158" i="1"/>
  <c r="M158" i="1"/>
  <c r="K158" i="1"/>
  <c r="I158" i="1"/>
  <c r="G158" i="1"/>
  <c r="T157" i="1"/>
  <c r="S157" i="1"/>
  <c r="R157" i="1"/>
  <c r="Q157" i="1"/>
  <c r="P157" i="1"/>
  <c r="L157" i="1"/>
  <c r="J157" i="1"/>
  <c r="K157" i="1" s="1"/>
  <c r="H157" i="1"/>
  <c r="G157" i="1"/>
  <c r="F157" i="1"/>
  <c r="E157" i="1"/>
  <c r="M157" i="1" s="1"/>
  <c r="D157" i="1"/>
  <c r="U156" i="1"/>
  <c r="T156" i="1"/>
  <c r="O156" i="1"/>
  <c r="M156" i="1"/>
  <c r="K156" i="1"/>
  <c r="I156" i="1"/>
  <c r="G156" i="1"/>
  <c r="U155" i="1"/>
  <c r="T155" i="1"/>
  <c r="O155" i="1"/>
  <c r="M155" i="1"/>
  <c r="K155" i="1"/>
  <c r="I155" i="1"/>
  <c r="G155" i="1"/>
  <c r="U154" i="1"/>
  <c r="T154" i="1"/>
  <c r="O154" i="1"/>
  <c r="M154" i="1"/>
  <c r="K154" i="1"/>
  <c r="I154" i="1"/>
  <c r="G154" i="1"/>
  <c r="U153" i="1"/>
  <c r="T153" i="1"/>
  <c r="O153" i="1"/>
  <c r="M153" i="1"/>
  <c r="K153" i="1"/>
  <c r="I153" i="1"/>
  <c r="G153" i="1"/>
  <c r="U152" i="1"/>
  <c r="T152" i="1"/>
  <c r="O152" i="1"/>
  <c r="M152" i="1"/>
  <c r="K152" i="1"/>
  <c r="I152" i="1"/>
  <c r="G152" i="1"/>
  <c r="U151" i="1"/>
  <c r="T151" i="1"/>
  <c r="O151" i="1"/>
  <c r="M151" i="1"/>
  <c r="K151" i="1"/>
  <c r="I151" i="1"/>
  <c r="G151" i="1"/>
  <c r="S150" i="1"/>
  <c r="R150" i="1"/>
  <c r="Q150" i="1"/>
  <c r="P150" i="1"/>
  <c r="L150" i="1"/>
  <c r="J150" i="1"/>
  <c r="H150" i="1"/>
  <c r="F150" i="1"/>
  <c r="G150" i="1" s="1"/>
  <c r="E150" i="1"/>
  <c r="M150" i="1" s="1"/>
  <c r="D150" i="1"/>
  <c r="O150" i="1" s="1"/>
  <c r="U149" i="1"/>
  <c r="T149" i="1"/>
  <c r="O149" i="1"/>
  <c r="M149" i="1"/>
  <c r="K149" i="1"/>
  <c r="I149" i="1"/>
  <c r="G149" i="1"/>
  <c r="U148" i="1"/>
  <c r="T148" i="1"/>
  <c r="O148" i="1"/>
  <c r="M148" i="1"/>
  <c r="K148" i="1"/>
  <c r="I148" i="1"/>
  <c r="G148" i="1"/>
  <c r="U147" i="1"/>
  <c r="T147" i="1"/>
  <c r="O147" i="1"/>
  <c r="M147" i="1"/>
  <c r="K147" i="1"/>
  <c r="I147" i="1"/>
  <c r="G147" i="1"/>
  <c r="U146" i="1"/>
  <c r="T146" i="1"/>
  <c r="O146" i="1"/>
  <c r="M146" i="1"/>
  <c r="K146" i="1"/>
  <c r="I146" i="1"/>
  <c r="G146" i="1"/>
  <c r="U145" i="1"/>
  <c r="T145" i="1"/>
  <c r="O145" i="1"/>
  <c r="M145" i="1"/>
  <c r="K145" i="1"/>
  <c r="I145" i="1"/>
  <c r="G145" i="1"/>
  <c r="S144" i="1"/>
  <c r="R144" i="1"/>
  <c r="Q144" i="1"/>
  <c r="P144" i="1"/>
  <c r="L144" i="1"/>
  <c r="J144" i="1"/>
  <c r="H144" i="1"/>
  <c r="F144" i="1"/>
  <c r="E144" i="1"/>
  <c r="D144" i="1"/>
  <c r="U143" i="1"/>
  <c r="T143" i="1"/>
  <c r="O143" i="1"/>
  <c r="M143" i="1"/>
  <c r="K143" i="1"/>
  <c r="I143" i="1"/>
  <c r="G143" i="1"/>
  <c r="U142" i="1"/>
  <c r="T142" i="1"/>
  <c r="O142" i="1"/>
  <c r="M142" i="1"/>
  <c r="K142" i="1"/>
  <c r="I142" i="1"/>
  <c r="G142" i="1"/>
  <c r="U141" i="1"/>
  <c r="T141" i="1"/>
  <c r="O141" i="1"/>
  <c r="M141" i="1"/>
  <c r="K141" i="1"/>
  <c r="I141" i="1"/>
  <c r="G141" i="1"/>
  <c r="U140" i="1"/>
  <c r="T140" i="1"/>
  <c r="O140" i="1"/>
  <c r="M140" i="1"/>
  <c r="K140" i="1"/>
  <c r="I140" i="1"/>
  <c r="G140" i="1"/>
  <c r="U139" i="1"/>
  <c r="T139" i="1"/>
  <c r="O139" i="1"/>
  <c r="M139" i="1"/>
  <c r="K139" i="1"/>
  <c r="I139" i="1"/>
  <c r="G139" i="1"/>
  <c r="U138" i="1"/>
  <c r="T138" i="1"/>
  <c r="O138" i="1"/>
  <c r="M138" i="1"/>
  <c r="K138" i="1"/>
  <c r="I138" i="1"/>
  <c r="G138" i="1"/>
  <c r="S137" i="1"/>
  <c r="R137" i="1"/>
  <c r="Q137" i="1"/>
  <c r="P137" i="1"/>
  <c r="L137" i="1"/>
  <c r="J137" i="1"/>
  <c r="I137" i="1"/>
  <c r="H137" i="1"/>
  <c r="G137" i="1"/>
  <c r="F137" i="1"/>
  <c r="E137" i="1"/>
  <c r="D137" i="1"/>
  <c r="O137" i="1" s="1"/>
  <c r="U136" i="1"/>
  <c r="T136" i="1"/>
  <c r="O136" i="1"/>
  <c r="M136" i="1"/>
  <c r="K136" i="1"/>
  <c r="I136" i="1"/>
  <c r="G136" i="1"/>
  <c r="U135" i="1"/>
  <c r="T135" i="1"/>
  <c r="O135" i="1"/>
  <c r="M135" i="1"/>
  <c r="K135" i="1"/>
  <c r="I135" i="1"/>
  <c r="G135" i="1"/>
  <c r="U134" i="1"/>
  <c r="T134" i="1"/>
  <c r="O134" i="1"/>
  <c r="M134" i="1"/>
  <c r="K134" i="1"/>
  <c r="I134" i="1"/>
  <c r="G134" i="1"/>
  <c r="U133" i="1"/>
  <c r="T133" i="1"/>
  <c r="O133" i="1"/>
  <c r="M133" i="1"/>
  <c r="K133" i="1"/>
  <c r="I133" i="1"/>
  <c r="G133" i="1"/>
  <c r="S132" i="1"/>
  <c r="T132" i="1" s="1"/>
  <c r="R132" i="1"/>
  <c r="Q132" i="1"/>
  <c r="P132" i="1"/>
  <c r="O132" i="1"/>
  <c r="L132" i="1"/>
  <c r="J132" i="1"/>
  <c r="H132" i="1"/>
  <c r="F132" i="1"/>
  <c r="U132" i="1" s="1"/>
  <c r="E132" i="1"/>
  <c r="D132" i="1"/>
  <c r="U131" i="1"/>
  <c r="T131" i="1"/>
  <c r="O131" i="1"/>
  <c r="M131" i="1"/>
  <c r="K131" i="1"/>
  <c r="I131" i="1"/>
  <c r="G131" i="1"/>
  <c r="U130" i="1"/>
  <c r="T130" i="1"/>
  <c r="O130" i="1"/>
  <c r="M130" i="1"/>
  <c r="K130" i="1"/>
  <c r="I130" i="1"/>
  <c r="G130" i="1"/>
  <c r="U129" i="1"/>
  <c r="T129" i="1"/>
  <c r="O129" i="1"/>
  <c r="M129" i="1"/>
  <c r="K129" i="1"/>
  <c r="I129" i="1"/>
  <c r="G129" i="1"/>
  <c r="U128" i="1"/>
  <c r="T128" i="1"/>
  <c r="O128" i="1"/>
  <c r="M128" i="1"/>
  <c r="K128" i="1"/>
  <c r="I128" i="1"/>
  <c r="G128" i="1"/>
  <c r="U127" i="1"/>
  <c r="T127" i="1"/>
  <c r="O127" i="1"/>
  <c r="M127" i="1"/>
  <c r="K127" i="1"/>
  <c r="I127" i="1"/>
  <c r="G127" i="1"/>
  <c r="S126" i="1"/>
  <c r="R126" i="1"/>
  <c r="Q126" i="1"/>
  <c r="P126" i="1"/>
  <c r="L126" i="1"/>
  <c r="J126" i="1"/>
  <c r="H126" i="1"/>
  <c r="I126" i="1" s="1"/>
  <c r="F126" i="1"/>
  <c r="G126" i="1" s="1"/>
  <c r="E126" i="1"/>
  <c r="M126" i="1" s="1"/>
  <c r="D126" i="1"/>
  <c r="O126" i="1" s="1"/>
  <c r="U125" i="1"/>
  <c r="T125" i="1"/>
  <c r="O125" i="1"/>
  <c r="M125" i="1"/>
  <c r="K125" i="1"/>
  <c r="I125" i="1"/>
  <c r="G125" i="1"/>
  <c r="U124" i="1"/>
  <c r="T124" i="1"/>
  <c r="O124" i="1"/>
  <c r="M124" i="1"/>
  <c r="K124" i="1"/>
  <c r="I124" i="1"/>
  <c r="G124" i="1"/>
  <c r="U123" i="1"/>
  <c r="T123" i="1"/>
  <c r="O123" i="1"/>
  <c r="M123" i="1"/>
  <c r="K123" i="1"/>
  <c r="I123" i="1"/>
  <c r="G123" i="1"/>
  <c r="U122" i="1"/>
  <c r="T122" i="1"/>
  <c r="O122" i="1"/>
  <c r="M122" i="1"/>
  <c r="K122" i="1"/>
  <c r="I122" i="1"/>
  <c r="G122" i="1"/>
  <c r="S121" i="1"/>
  <c r="T121" i="1" s="1"/>
  <c r="R121" i="1"/>
  <c r="Q121" i="1"/>
  <c r="P121" i="1"/>
  <c r="L121" i="1"/>
  <c r="J121" i="1"/>
  <c r="K121" i="1" s="1"/>
  <c r="H121" i="1"/>
  <c r="G121" i="1"/>
  <c r="F121" i="1"/>
  <c r="E121" i="1"/>
  <c r="M121" i="1" s="1"/>
  <c r="D121" i="1"/>
  <c r="U120" i="1"/>
  <c r="T120" i="1"/>
  <c r="O120" i="1"/>
  <c r="M120" i="1"/>
  <c r="K120" i="1"/>
  <c r="I120" i="1"/>
  <c r="G120" i="1"/>
  <c r="U119" i="1"/>
  <c r="T119" i="1"/>
  <c r="O119" i="1"/>
  <c r="M119" i="1"/>
  <c r="K119" i="1"/>
  <c r="I119" i="1"/>
  <c r="G119" i="1"/>
  <c r="U118" i="1"/>
  <c r="T118" i="1"/>
  <c r="O118" i="1"/>
  <c r="M118" i="1"/>
  <c r="K118" i="1"/>
  <c r="I118" i="1"/>
  <c r="G118" i="1"/>
  <c r="U117" i="1"/>
  <c r="T117" i="1"/>
  <c r="O117" i="1"/>
  <c r="M117" i="1"/>
  <c r="K117" i="1"/>
  <c r="I117" i="1"/>
  <c r="G117" i="1"/>
  <c r="U116" i="1"/>
  <c r="T116" i="1"/>
  <c r="O116" i="1"/>
  <c r="M116" i="1"/>
  <c r="K116" i="1"/>
  <c r="I116" i="1"/>
  <c r="G116" i="1"/>
  <c r="U115" i="1"/>
  <c r="T115" i="1"/>
  <c r="O115" i="1"/>
  <c r="M115" i="1"/>
  <c r="K115" i="1"/>
  <c r="I115" i="1"/>
  <c r="G115" i="1"/>
  <c r="U114" i="1"/>
  <c r="T114" i="1"/>
  <c r="O114" i="1"/>
  <c r="M114" i="1"/>
  <c r="K114" i="1"/>
  <c r="I114" i="1"/>
  <c r="G114" i="1"/>
  <c r="U113" i="1"/>
  <c r="T113" i="1"/>
  <c r="O113" i="1"/>
  <c r="M113" i="1"/>
  <c r="K113" i="1"/>
  <c r="I113" i="1"/>
  <c r="G113" i="1"/>
  <c r="S112" i="1"/>
  <c r="R112" i="1"/>
  <c r="Q112" i="1"/>
  <c r="T112" i="1" s="1"/>
  <c r="P112" i="1"/>
  <c r="U112" i="1" s="1"/>
  <c r="L112" i="1"/>
  <c r="J112" i="1"/>
  <c r="H112" i="1"/>
  <c r="F112" i="1"/>
  <c r="E112" i="1"/>
  <c r="D112" i="1"/>
  <c r="G112" i="1" s="1"/>
  <c r="U111" i="1"/>
  <c r="T111" i="1"/>
  <c r="O111" i="1"/>
  <c r="M111" i="1"/>
  <c r="K111" i="1"/>
  <c r="I111" i="1"/>
  <c r="G111" i="1"/>
  <c r="U110" i="1"/>
  <c r="T110" i="1"/>
  <c r="O110" i="1"/>
  <c r="M110" i="1"/>
  <c r="K110" i="1"/>
  <c r="I110" i="1"/>
  <c r="G110" i="1"/>
  <c r="U109" i="1"/>
  <c r="T109" i="1"/>
  <c r="O109" i="1"/>
  <c r="M109" i="1"/>
  <c r="K109" i="1"/>
  <c r="I109" i="1"/>
  <c r="G109" i="1"/>
  <c r="U108" i="1"/>
  <c r="T108" i="1"/>
  <c r="O108" i="1"/>
  <c r="M108" i="1"/>
  <c r="K108" i="1"/>
  <c r="I108" i="1"/>
  <c r="G108" i="1"/>
  <c r="U107" i="1"/>
  <c r="T107" i="1"/>
  <c r="O107" i="1"/>
  <c r="M107" i="1"/>
  <c r="K107" i="1"/>
  <c r="I107" i="1"/>
  <c r="G107" i="1"/>
  <c r="S106" i="1"/>
  <c r="R106" i="1"/>
  <c r="Q106" i="1"/>
  <c r="T106" i="1" s="1"/>
  <c r="P106" i="1"/>
  <c r="U106" i="1" s="1"/>
  <c r="L106" i="1"/>
  <c r="J106" i="1"/>
  <c r="K106" i="1" s="1"/>
  <c r="H106" i="1"/>
  <c r="F106" i="1"/>
  <c r="E106" i="1"/>
  <c r="D106" i="1"/>
  <c r="I106" i="1" s="1"/>
  <c r="U105" i="1"/>
  <c r="T105" i="1"/>
  <c r="O105" i="1"/>
  <c r="M105" i="1"/>
  <c r="K105" i="1"/>
  <c r="I105" i="1"/>
  <c r="G105" i="1"/>
  <c r="S102" i="1"/>
  <c r="R102" i="1"/>
  <c r="Q102" i="1"/>
  <c r="T102" i="1" s="1"/>
  <c r="P102" i="1"/>
  <c r="U102" i="1" s="1"/>
  <c r="L102" i="1"/>
  <c r="J102" i="1"/>
  <c r="H102" i="1"/>
  <c r="F102" i="1"/>
  <c r="E102" i="1"/>
  <c r="M102" i="1" s="1"/>
  <c r="D102" i="1"/>
  <c r="I102" i="1" s="1"/>
  <c r="U101" i="1"/>
  <c r="T101" i="1"/>
  <c r="S101" i="1"/>
  <c r="R101" i="1"/>
  <c r="Q101" i="1"/>
  <c r="P101" i="1"/>
  <c r="L101" i="1"/>
  <c r="J101" i="1"/>
  <c r="I101" i="1"/>
  <c r="H101" i="1"/>
  <c r="F101" i="1"/>
  <c r="E101" i="1"/>
  <c r="D101" i="1"/>
  <c r="U100" i="1"/>
  <c r="T100" i="1"/>
  <c r="O100" i="1"/>
  <c r="M100" i="1"/>
  <c r="K100" i="1"/>
  <c r="I100" i="1"/>
  <c r="G100" i="1"/>
  <c r="U99" i="1"/>
  <c r="T99" i="1"/>
  <c r="O99" i="1"/>
  <c r="M99" i="1"/>
  <c r="K99" i="1"/>
  <c r="I99" i="1"/>
  <c r="G99" i="1"/>
  <c r="U98" i="1"/>
  <c r="T98" i="1"/>
  <c r="O98" i="1"/>
  <c r="M98" i="1"/>
  <c r="K98" i="1"/>
  <c r="I98" i="1"/>
  <c r="G98" i="1"/>
  <c r="U97" i="1"/>
  <c r="T97" i="1"/>
  <c r="O97" i="1"/>
  <c r="M97" i="1"/>
  <c r="K97" i="1"/>
  <c r="I97" i="1"/>
  <c r="G97" i="1"/>
  <c r="S96" i="1"/>
  <c r="R96" i="1"/>
  <c r="Q96" i="1"/>
  <c r="P96" i="1"/>
  <c r="O96" i="1"/>
  <c r="L96" i="1"/>
  <c r="J96" i="1"/>
  <c r="H96" i="1"/>
  <c r="I96" i="1" s="1"/>
  <c r="F96" i="1"/>
  <c r="G96" i="1" s="1"/>
  <c r="E96" i="1"/>
  <c r="D96" i="1"/>
  <c r="U95" i="1"/>
  <c r="T95" i="1"/>
  <c r="O95" i="1"/>
  <c r="M95" i="1"/>
  <c r="K95" i="1"/>
  <c r="I95" i="1"/>
  <c r="G95" i="1"/>
  <c r="U94" i="1"/>
  <c r="T94" i="1"/>
  <c r="O94" i="1"/>
  <c r="M94" i="1"/>
  <c r="K94" i="1"/>
  <c r="I94" i="1"/>
  <c r="G94" i="1"/>
  <c r="U93" i="1"/>
  <c r="T93" i="1"/>
  <c r="O93" i="1"/>
  <c r="M93" i="1"/>
  <c r="K93" i="1"/>
  <c r="I93" i="1"/>
  <c r="G93" i="1"/>
  <c r="U92" i="1"/>
  <c r="T92" i="1"/>
  <c r="O92" i="1"/>
  <c r="M92" i="1"/>
  <c r="K92" i="1"/>
  <c r="I92" i="1"/>
  <c r="G92" i="1"/>
  <c r="T91" i="1"/>
  <c r="S91" i="1"/>
  <c r="R91" i="1"/>
  <c r="Q91" i="1"/>
  <c r="P91" i="1"/>
  <c r="L91" i="1"/>
  <c r="J91" i="1"/>
  <c r="K91" i="1" s="1"/>
  <c r="H91" i="1"/>
  <c r="F91" i="1"/>
  <c r="E91" i="1"/>
  <c r="D91" i="1"/>
  <c r="G91" i="1" s="1"/>
  <c r="U90" i="1"/>
  <c r="T90" i="1"/>
  <c r="O90" i="1"/>
  <c r="M90" i="1"/>
  <c r="K90" i="1"/>
  <c r="I90" i="1"/>
  <c r="G90" i="1"/>
  <c r="U89" i="1"/>
  <c r="T89" i="1"/>
  <c r="O89" i="1"/>
  <c r="M89" i="1"/>
  <c r="K89" i="1"/>
  <c r="I89" i="1"/>
  <c r="G89" i="1"/>
  <c r="U88" i="1"/>
  <c r="T88" i="1"/>
  <c r="O88" i="1"/>
  <c r="M88" i="1"/>
  <c r="K88" i="1"/>
  <c r="I88" i="1"/>
  <c r="G88" i="1"/>
  <c r="S85" i="1"/>
  <c r="R85" i="1"/>
  <c r="Q85" i="1"/>
  <c r="T85" i="1" s="1"/>
  <c r="P85" i="1"/>
  <c r="U85" i="1" s="1"/>
  <c r="L85" i="1"/>
  <c r="J85" i="1"/>
  <c r="H85" i="1"/>
  <c r="F85" i="1"/>
  <c r="E85" i="1"/>
  <c r="K85" i="1" s="1"/>
  <c r="D85" i="1"/>
  <c r="U84" i="1"/>
  <c r="S84" i="1"/>
  <c r="T84" i="1" s="1"/>
  <c r="R84" i="1"/>
  <c r="Q84" i="1"/>
  <c r="P84" i="1"/>
  <c r="O84" i="1"/>
  <c r="L84" i="1"/>
  <c r="J84" i="1"/>
  <c r="H84" i="1"/>
  <c r="F84" i="1"/>
  <c r="E84" i="1"/>
  <c r="D84" i="1"/>
  <c r="U83" i="1"/>
  <c r="T83" i="1"/>
  <c r="O83" i="1"/>
  <c r="M83" i="1"/>
  <c r="K83" i="1"/>
  <c r="I83" i="1"/>
  <c r="G83" i="1"/>
  <c r="U82" i="1"/>
  <c r="T82" i="1"/>
  <c r="O82" i="1"/>
  <c r="M82" i="1"/>
  <c r="K82" i="1"/>
  <c r="I82" i="1"/>
  <c r="G82" i="1"/>
  <c r="U81" i="1"/>
  <c r="T81" i="1"/>
  <c r="O81" i="1"/>
  <c r="M81" i="1"/>
  <c r="K81" i="1"/>
  <c r="I81" i="1"/>
  <c r="G81" i="1"/>
  <c r="U80" i="1"/>
  <c r="T80" i="1"/>
  <c r="O80" i="1"/>
  <c r="M80" i="1"/>
  <c r="K80" i="1"/>
  <c r="I80" i="1"/>
  <c r="G80" i="1"/>
  <c r="U79" i="1"/>
  <c r="T79" i="1"/>
  <c r="O79" i="1"/>
  <c r="M79" i="1"/>
  <c r="K79" i="1"/>
  <c r="I79" i="1"/>
  <c r="G79" i="1"/>
  <c r="S78" i="1"/>
  <c r="R78" i="1"/>
  <c r="Q78" i="1"/>
  <c r="T78" i="1" s="1"/>
  <c r="P78" i="1"/>
  <c r="L78" i="1"/>
  <c r="J78" i="1"/>
  <c r="H78" i="1"/>
  <c r="I78" i="1" s="1"/>
  <c r="F78" i="1"/>
  <c r="G78" i="1" s="1"/>
  <c r="E78" i="1"/>
  <c r="M78" i="1" s="1"/>
  <c r="D78" i="1"/>
  <c r="O78" i="1" s="1"/>
  <c r="U77" i="1"/>
  <c r="T77" i="1"/>
  <c r="O77" i="1"/>
  <c r="M77" i="1"/>
  <c r="K77" i="1"/>
  <c r="I77" i="1"/>
  <c r="G77" i="1"/>
  <c r="U76" i="1"/>
  <c r="T76" i="1"/>
  <c r="O76" i="1"/>
  <c r="M76" i="1"/>
  <c r="K76" i="1"/>
  <c r="I76" i="1"/>
  <c r="G76" i="1"/>
  <c r="U75" i="1"/>
  <c r="T75" i="1"/>
  <c r="O75" i="1"/>
  <c r="M75" i="1"/>
  <c r="K75" i="1"/>
  <c r="I75" i="1"/>
  <c r="G75" i="1"/>
  <c r="U74" i="1"/>
  <c r="T74" i="1"/>
  <c r="O74" i="1"/>
  <c r="M74" i="1"/>
  <c r="K74" i="1"/>
  <c r="I74" i="1"/>
  <c r="G74" i="1"/>
  <c r="U73" i="1"/>
  <c r="T73" i="1"/>
  <c r="O73" i="1"/>
  <c r="M73" i="1"/>
  <c r="K73" i="1"/>
  <c r="I73" i="1"/>
  <c r="G73" i="1"/>
  <c r="U72" i="1"/>
  <c r="T72" i="1"/>
  <c r="O72" i="1"/>
  <c r="M72" i="1"/>
  <c r="K72" i="1"/>
  <c r="I72" i="1"/>
  <c r="G72" i="1"/>
  <c r="U71" i="1"/>
  <c r="T71" i="1"/>
  <c r="O71" i="1"/>
  <c r="M71" i="1"/>
  <c r="K71" i="1"/>
  <c r="I71" i="1"/>
  <c r="G71" i="1"/>
  <c r="S70" i="1"/>
  <c r="R70" i="1"/>
  <c r="Q70" i="1"/>
  <c r="T70" i="1" s="1"/>
  <c r="P70" i="1"/>
  <c r="U70" i="1" s="1"/>
  <c r="L70" i="1"/>
  <c r="J70" i="1"/>
  <c r="K70" i="1" s="1"/>
  <c r="H70" i="1"/>
  <c r="F70" i="1"/>
  <c r="E70" i="1"/>
  <c r="D70" i="1"/>
  <c r="I70" i="1" s="1"/>
  <c r="U69" i="1"/>
  <c r="T69" i="1"/>
  <c r="O69" i="1"/>
  <c r="M69" i="1"/>
  <c r="K69" i="1"/>
  <c r="I69" i="1"/>
  <c r="G69" i="1"/>
  <c r="U68" i="1"/>
  <c r="T68" i="1"/>
  <c r="O68" i="1"/>
  <c r="M68" i="1"/>
  <c r="K68" i="1"/>
  <c r="I68" i="1"/>
  <c r="G68" i="1"/>
  <c r="U67" i="1"/>
  <c r="T67" i="1"/>
  <c r="O67" i="1"/>
  <c r="M67" i="1"/>
  <c r="K67" i="1"/>
  <c r="I67" i="1"/>
  <c r="G67" i="1"/>
  <c r="U66" i="1"/>
  <c r="T66" i="1"/>
  <c r="O66" i="1"/>
  <c r="M66" i="1"/>
  <c r="K66" i="1"/>
  <c r="I66" i="1"/>
  <c r="G66" i="1"/>
  <c r="U65" i="1"/>
  <c r="T65" i="1"/>
  <c r="O65" i="1"/>
  <c r="M65" i="1"/>
  <c r="K65" i="1"/>
  <c r="I65" i="1"/>
  <c r="G65" i="1"/>
  <c r="U64" i="1"/>
  <c r="T64" i="1"/>
  <c r="O64" i="1"/>
  <c r="M64" i="1"/>
  <c r="K64" i="1"/>
  <c r="I64" i="1"/>
  <c r="G64" i="1"/>
  <c r="T63" i="1"/>
  <c r="S63" i="1"/>
  <c r="R63" i="1"/>
  <c r="Q63" i="1"/>
  <c r="P63" i="1"/>
  <c r="U63" i="1" s="1"/>
  <c r="L63" i="1"/>
  <c r="K63" i="1"/>
  <c r="J63" i="1"/>
  <c r="H63" i="1"/>
  <c r="F63" i="1"/>
  <c r="E63" i="1"/>
  <c r="D63" i="1"/>
  <c r="O63" i="1" s="1"/>
  <c r="U62" i="1"/>
  <c r="T62" i="1"/>
  <c r="O62" i="1"/>
  <c r="M62" i="1"/>
  <c r="K62" i="1"/>
  <c r="I62" i="1"/>
  <c r="G62" i="1"/>
  <c r="U61" i="1"/>
  <c r="T61" i="1"/>
  <c r="O61" i="1"/>
  <c r="M61" i="1"/>
  <c r="K61" i="1"/>
  <c r="I61" i="1"/>
  <c r="G61" i="1"/>
  <c r="U60" i="1"/>
  <c r="T60" i="1"/>
  <c r="O60" i="1"/>
  <c r="M60" i="1"/>
  <c r="K60" i="1"/>
  <c r="I60" i="1"/>
  <c r="G60" i="1"/>
  <c r="U59" i="1"/>
  <c r="T59" i="1"/>
  <c r="O59" i="1"/>
  <c r="M59" i="1"/>
  <c r="K59" i="1"/>
  <c r="I59" i="1"/>
  <c r="G59" i="1"/>
  <c r="S58" i="1"/>
  <c r="R58" i="1"/>
  <c r="Q58" i="1"/>
  <c r="T58" i="1" s="1"/>
  <c r="P58" i="1"/>
  <c r="U58" i="1" s="1"/>
  <c r="L58" i="1"/>
  <c r="J58" i="1"/>
  <c r="K58" i="1" s="1"/>
  <c r="H58" i="1"/>
  <c r="F58" i="1"/>
  <c r="E58" i="1"/>
  <c r="D58" i="1"/>
  <c r="U57" i="1"/>
  <c r="T57" i="1"/>
  <c r="O57" i="1"/>
  <c r="M57" i="1"/>
  <c r="K57" i="1"/>
  <c r="I57" i="1"/>
  <c r="G57" i="1"/>
  <c r="S54" i="1"/>
  <c r="R54" i="1"/>
  <c r="Q54" i="1"/>
  <c r="T54" i="1" s="1"/>
  <c r="P54" i="1"/>
  <c r="U54" i="1" s="1"/>
  <c r="L54" i="1"/>
  <c r="J54" i="1"/>
  <c r="H54" i="1"/>
  <c r="F54" i="1"/>
  <c r="E54" i="1"/>
  <c r="D54" i="1"/>
  <c r="I54" i="1" s="1"/>
  <c r="U53" i="1"/>
  <c r="S53" i="1"/>
  <c r="T53" i="1" s="1"/>
  <c r="R53" i="1"/>
  <c r="Q53" i="1"/>
  <c r="P53" i="1"/>
  <c r="L53" i="1"/>
  <c r="M53" i="1" s="1"/>
  <c r="J53" i="1"/>
  <c r="H53" i="1"/>
  <c r="I53" i="1" s="1"/>
  <c r="F53" i="1"/>
  <c r="E53" i="1"/>
  <c r="D53" i="1"/>
  <c r="U52" i="1"/>
  <c r="T52" i="1"/>
  <c r="O52" i="1"/>
  <c r="M52" i="1"/>
  <c r="K52" i="1"/>
  <c r="I52" i="1"/>
  <c r="G52" i="1"/>
  <c r="U51" i="1"/>
  <c r="T51" i="1"/>
  <c r="O51" i="1"/>
  <c r="M51" i="1"/>
  <c r="K51" i="1"/>
  <c r="I51" i="1"/>
  <c r="G51" i="1"/>
  <c r="U50" i="1"/>
  <c r="T50" i="1"/>
  <c r="O50" i="1"/>
  <c r="M50" i="1"/>
  <c r="K50" i="1"/>
  <c r="I50" i="1"/>
  <c r="G50" i="1"/>
  <c r="U49" i="1"/>
  <c r="T49" i="1"/>
  <c r="O49" i="1"/>
  <c r="M49" i="1"/>
  <c r="K49" i="1"/>
  <c r="I49" i="1"/>
  <c r="G49" i="1"/>
  <c r="U48" i="1"/>
  <c r="T48" i="1"/>
  <c r="O48" i="1"/>
  <c r="M48" i="1"/>
  <c r="K48" i="1"/>
  <c r="I48" i="1"/>
  <c r="G48" i="1"/>
  <c r="S47" i="1"/>
  <c r="R47" i="1"/>
  <c r="Q47" i="1"/>
  <c r="P47" i="1"/>
  <c r="L47" i="1"/>
  <c r="J47" i="1"/>
  <c r="I47" i="1"/>
  <c r="H47" i="1"/>
  <c r="F47" i="1"/>
  <c r="G47" i="1" s="1"/>
  <c r="E47" i="1"/>
  <c r="M47" i="1" s="1"/>
  <c r="D47" i="1"/>
  <c r="O47" i="1" s="1"/>
  <c r="U46" i="1"/>
  <c r="T46" i="1"/>
  <c r="O46" i="1"/>
  <c r="M46" i="1"/>
  <c r="K46" i="1"/>
  <c r="I46" i="1"/>
  <c r="G46" i="1"/>
  <c r="U45" i="1"/>
  <c r="T45" i="1"/>
  <c r="O45" i="1"/>
  <c r="M45" i="1"/>
  <c r="K45" i="1"/>
  <c r="I45" i="1"/>
  <c r="G45" i="1"/>
  <c r="U44" i="1"/>
  <c r="T44" i="1"/>
  <c r="O44" i="1"/>
  <c r="M44" i="1"/>
  <c r="K44" i="1"/>
  <c r="I44" i="1"/>
  <c r="G44" i="1"/>
  <c r="U43" i="1"/>
  <c r="T43" i="1"/>
  <c r="O43" i="1"/>
  <c r="M43" i="1"/>
  <c r="K43" i="1"/>
  <c r="I43" i="1"/>
  <c r="G43" i="1"/>
  <c r="U42" i="1"/>
  <c r="T42" i="1"/>
  <c r="O42" i="1"/>
  <c r="M42" i="1"/>
  <c r="K42" i="1"/>
  <c r="I42" i="1"/>
  <c r="G42" i="1"/>
  <c r="U41" i="1"/>
  <c r="T41" i="1"/>
  <c r="O41" i="1"/>
  <c r="M41" i="1"/>
  <c r="K41" i="1"/>
  <c r="I41" i="1"/>
  <c r="G41" i="1"/>
  <c r="S40" i="1"/>
  <c r="R40" i="1"/>
  <c r="Q40" i="1"/>
  <c r="T40" i="1" s="1"/>
  <c r="P40" i="1"/>
  <c r="U40" i="1" s="1"/>
  <c r="L40" i="1"/>
  <c r="J40" i="1"/>
  <c r="H40" i="1"/>
  <c r="F40" i="1"/>
  <c r="E40" i="1"/>
  <c r="M40" i="1" s="1"/>
  <c r="D40" i="1"/>
  <c r="I40" i="1" s="1"/>
  <c r="U39" i="1"/>
  <c r="T39" i="1"/>
  <c r="O39" i="1"/>
  <c r="M39" i="1"/>
  <c r="K39" i="1"/>
  <c r="I39" i="1"/>
  <c r="G39" i="1"/>
  <c r="U38" i="1"/>
  <c r="T38" i="1"/>
  <c r="O38" i="1"/>
  <c r="M38" i="1"/>
  <c r="K38" i="1"/>
  <c r="I38" i="1"/>
  <c r="G38" i="1"/>
  <c r="U37" i="1"/>
  <c r="T37" i="1"/>
  <c r="O37" i="1"/>
  <c r="M37" i="1"/>
  <c r="K37" i="1"/>
  <c r="I37" i="1"/>
  <c r="G37" i="1"/>
  <c r="U36" i="1"/>
  <c r="T36" i="1"/>
  <c r="O36" i="1"/>
  <c r="M36" i="1"/>
  <c r="K36" i="1"/>
  <c r="I36" i="1"/>
  <c r="G36" i="1"/>
  <c r="S35" i="1"/>
  <c r="R35" i="1"/>
  <c r="Q35" i="1"/>
  <c r="T35" i="1" s="1"/>
  <c r="P35" i="1"/>
  <c r="U35" i="1" s="1"/>
  <c r="L35" i="1"/>
  <c r="J35" i="1"/>
  <c r="H35" i="1"/>
  <c r="F35" i="1"/>
  <c r="E35" i="1"/>
  <c r="D35" i="1"/>
  <c r="O35" i="1" s="1"/>
  <c r="U34" i="1"/>
  <c r="T34" i="1"/>
  <c r="O34" i="1"/>
  <c r="M34" i="1"/>
  <c r="K34" i="1"/>
  <c r="I34" i="1"/>
  <c r="G34" i="1"/>
  <c r="U33" i="1"/>
  <c r="T33" i="1"/>
  <c r="O33" i="1"/>
  <c r="M33" i="1"/>
  <c r="K33" i="1"/>
  <c r="I33" i="1"/>
  <c r="G33" i="1"/>
  <c r="U32" i="1"/>
  <c r="T32" i="1"/>
  <c r="O32" i="1"/>
  <c r="M32" i="1"/>
  <c r="K32" i="1"/>
  <c r="I32" i="1"/>
  <c r="G32" i="1"/>
  <c r="U31" i="1"/>
  <c r="T31" i="1"/>
  <c r="O31" i="1"/>
  <c r="M31" i="1"/>
  <c r="K31" i="1"/>
  <c r="I31" i="1"/>
  <c r="G31" i="1"/>
  <c r="U30" i="1"/>
  <c r="T30" i="1"/>
  <c r="O30" i="1"/>
  <c r="M30" i="1"/>
  <c r="K30" i="1"/>
  <c r="I30" i="1"/>
  <c r="G30" i="1"/>
  <c r="U29" i="1"/>
  <c r="T29" i="1"/>
  <c r="O29" i="1"/>
  <c r="M29" i="1"/>
  <c r="K29" i="1"/>
  <c r="I29" i="1"/>
  <c r="G29" i="1"/>
  <c r="U28" i="1"/>
  <c r="T28" i="1"/>
  <c r="O28" i="1"/>
  <c r="M28" i="1"/>
  <c r="K28" i="1"/>
  <c r="I28" i="1"/>
  <c r="G28" i="1"/>
  <c r="T27" i="1"/>
  <c r="S27" i="1"/>
  <c r="R27" i="1"/>
  <c r="Q27" i="1"/>
  <c r="P27" i="1"/>
  <c r="L27" i="1"/>
  <c r="K27" i="1"/>
  <c r="J27" i="1"/>
  <c r="H27" i="1"/>
  <c r="F27" i="1"/>
  <c r="E27" i="1"/>
  <c r="D27" i="1"/>
  <c r="I27" i="1" s="1"/>
  <c r="U26" i="1"/>
  <c r="T26" i="1"/>
  <c r="O26" i="1"/>
  <c r="M26" i="1"/>
  <c r="K26" i="1"/>
  <c r="I26" i="1"/>
  <c r="G26" i="1"/>
  <c r="U25" i="1"/>
  <c r="T25" i="1"/>
  <c r="O25" i="1"/>
  <c r="M25" i="1"/>
  <c r="K25" i="1"/>
  <c r="I25" i="1"/>
  <c r="G25" i="1"/>
  <c r="U24" i="1"/>
  <c r="T24" i="1"/>
  <c r="O24" i="1"/>
  <c r="M24" i="1"/>
  <c r="K24" i="1"/>
  <c r="I24" i="1"/>
  <c r="G24" i="1"/>
  <c r="U23" i="1"/>
  <c r="T23" i="1"/>
  <c r="O23" i="1"/>
  <c r="M23" i="1"/>
  <c r="K23" i="1"/>
  <c r="I23" i="1"/>
  <c r="G23" i="1"/>
  <c r="U22" i="1"/>
  <c r="T22" i="1"/>
  <c r="O22" i="1"/>
  <c r="M22" i="1"/>
  <c r="K22" i="1"/>
  <c r="I22" i="1"/>
  <c r="G22" i="1"/>
  <c r="U21" i="1"/>
  <c r="T21" i="1"/>
  <c r="O21" i="1"/>
  <c r="M21" i="1"/>
  <c r="K21" i="1"/>
  <c r="I21" i="1"/>
  <c r="G21" i="1"/>
  <c r="U20" i="1"/>
  <c r="T20" i="1"/>
  <c r="O20" i="1"/>
  <c r="M20" i="1"/>
  <c r="K20" i="1"/>
  <c r="I20" i="1"/>
  <c r="G20" i="1"/>
  <c r="U19" i="1"/>
  <c r="S19" i="1"/>
  <c r="R19" i="1"/>
  <c r="Q19" i="1"/>
  <c r="T19" i="1" s="1"/>
  <c r="P19" i="1"/>
  <c r="L19" i="1"/>
  <c r="J19" i="1"/>
  <c r="I19" i="1"/>
  <c r="H19" i="1"/>
  <c r="F19" i="1"/>
  <c r="E19" i="1"/>
  <c r="D19" i="1"/>
  <c r="G19" i="1" s="1"/>
  <c r="U18" i="1"/>
  <c r="T18" i="1"/>
  <c r="O18" i="1"/>
  <c r="M18" i="1"/>
  <c r="K18" i="1"/>
  <c r="I18" i="1"/>
  <c r="G18" i="1"/>
  <c r="U17" i="1"/>
  <c r="T17" i="1"/>
  <c r="O17" i="1"/>
  <c r="M17" i="1"/>
  <c r="K17" i="1"/>
  <c r="I17" i="1"/>
  <c r="G17" i="1"/>
  <c r="U16" i="1"/>
  <c r="T16" i="1"/>
  <c r="O16" i="1"/>
  <c r="M16" i="1"/>
  <c r="K16" i="1"/>
  <c r="I16" i="1"/>
  <c r="G16" i="1"/>
  <c r="U15" i="1"/>
  <c r="T15" i="1"/>
  <c r="O15" i="1"/>
  <c r="M15" i="1"/>
  <c r="K15" i="1"/>
  <c r="I15" i="1"/>
  <c r="G15" i="1"/>
  <c r="U14" i="1"/>
  <c r="T14" i="1"/>
  <c r="O14" i="1"/>
  <c r="M14" i="1"/>
  <c r="K14" i="1"/>
  <c r="I14" i="1"/>
  <c r="G14" i="1"/>
  <c r="U13" i="1"/>
  <c r="T13" i="1"/>
  <c r="O13" i="1"/>
  <c r="M13" i="1"/>
  <c r="K13" i="1"/>
  <c r="I13" i="1"/>
  <c r="G13" i="1"/>
  <c r="U12" i="1"/>
  <c r="T12" i="1"/>
  <c r="O12" i="1"/>
  <c r="M12" i="1"/>
  <c r="K12" i="1"/>
  <c r="I12" i="1"/>
  <c r="G12" i="1"/>
  <c r="U11" i="1"/>
  <c r="T11" i="1"/>
  <c r="O11" i="1"/>
  <c r="M11" i="1"/>
  <c r="K11" i="1"/>
  <c r="I11" i="1"/>
  <c r="G11" i="1"/>
  <c r="S10" i="1"/>
  <c r="R10" i="1"/>
  <c r="Q10" i="1"/>
  <c r="P10" i="1"/>
  <c r="L10" i="1"/>
  <c r="J10" i="1"/>
  <c r="H10" i="1"/>
  <c r="F10" i="1"/>
  <c r="E10" i="1"/>
  <c r="M10" i="1" s="1"/>
  <c r="D10" i="1"/>
  <c r="I10" i="1" s="1"/>
  <c r="U9" i="1"/>
  <c r="T9" i="1"/>
  <c r="O9" i="1"/>
  <c r="M9" i="1"/>
  <c r="K9" i="1"/>
  <c r="I9" i="1"/>
  <c r="G9" i="1"/>
  <c r="U8" i="1"/>
  <c r="T8" i="1"/>
  <c r="O8" i="1"/>
  <c r="M8" i="1"/>
  <c r="K8" i="1"/>
  <c r="I8" i="1"/>
  <c r="G8" i="1"/>
  <c r="U10" i="1" l="1"/>
  <c r="T10" i="1"/>
  <c r="M27" i="1"/>
  <c r="O27" i="1"/>
  <c r="M35" i="1"/>
  <c r="I63" i="1"/>
  <c r="G63" i="1"/>
  <c r="I144" i="1"/>
  <c r="O144" i="1"/>
  <c r="M169" i="1"/>
  <c r="K169" i="1"/>
  <c r="K19" i="1"/>
  <c r="G27" i="1"/>
  <c r="G35" i="1"/>
  <c r="M54" i="1"/>
  <c r="U27" i="1"/>
  <c r="K40" i="1"/>
  <c r="G53" i="1"/>
  <c r="I58" i="1"/>
  <c r="O10" i="1"/>
  <c r="I35" i="1"/>
  <c r="U47" i="1"/>
  <c r="K53" i="1"/>
  <c r="G85" i="1"/>
  <c r="I85" i="1"/>
  <c r="T47" i="1"/>
  <c r="M112" i="1"/>
  <c r="K112" i="1"/>
  <c r="M58" i="1"/>
  <c r="I84" i="1"/>
  <c r="T96" i="1"/>
  <c r="K101" i="1"/>
  <c r="K102" i="1"/>
  <c r="I121" i="1"/>
  <c r="O121" i="1"/>
  <c r="I132" i="1"/>
  <c r="M137" i="1"/>
  <c r="T137" i="1"/>
  <c r="I157" i="1"/>
  <c r="O157" i="1"/>
  <c r="K163" i="1"/>
  <c r="U185" i="1"/>
  <c r="I204" i="1"/>
  <c r="I205" i="1"/>
  <c r="K247" i="1"/>
  <c r="I259" i="1"/>
  <c r="T260" i="1"/>
  <c r="U267" i="1"/>
  <c r="I292" i="1"/>
  <c r="T292" i="1"/>
  <c r="U298" i="1"/>
  <c r="U299" i="1"/>
  <c r="U317" i="1"/>
  <c r="M332" i="1"/>
  <c r="U339" i="1"/>
  <c r="T19" i="2"/>
  <c r="I40" i="2"/>
  <c r="T40" i="2"/>
  <c r="I53" i="2"/>
  <c r="U54" i="2"/>
  <c r="K63" i="2"/>
  <c r="U78" i="2"/>
  <c r="K91" i="2"/>
  <c r="U102" i="2"/>
  <c r="M126" i="2"/>
  <c r="I144" i="2"/>
  <c r="M198" i="2"/>
  <c r="T198" i="2"/>
  <c r="I204" i="2"/>
  <c r="T205" i="2"/>
  <c r="I224" i="2"/>
  <c r="G230" i="2"/>
  <c r="M240" i="2"/>
  <c r="T240" i="2"/>
  <c r="I259" i="2"/>
  <c r="T260" i="2"/>
  <c r="M267" i="2"/>
  <c r="T275" i="2"/>
  <c r="K285" i="2"/>
  <c r="G292" i="2"/>
  <c r="K298" i="2"/>
  <c r="K299" i="2"/>
  <c r="K310" i="2"/>
  <c r="U323" i="2"/>
  <c r="I332" i="2"/>
  <c r="U337" i="2"/>
  <c r="T337" i="2"/>
  <c r="U338" i="2"/>
  <c r="G10" i="3"/>
  <c r="I47" i="3"/>
  <c r="I63" i="3"/>
  <c r="M85" i="3"/>
  <c r="K91" i="3"/>
  <c r="T101" i="3"/>
  <c r="G106" i="3"/>
  <c r="K121" i="3"/>
  <c r="G132" i="3"/>
  <c r="I157" i="3"/>
  <c r="G163" i="3"/>
  <c r="U170" i="3"/>
  <c r="U204" i="3"/>
  <c r="M216" i="3"/>
  <c r="T230" i="3"/>
  <c r="M247" i="3"/>
  <c r="T247" i="3"/>
  <c r="K267" i="3"/>
  <c r="K275" i="3"/>
  <c r="K299" i="3"/>
  <c r="G303" i="3"/>
  <c r="I317" i="3"/>
  <c r="G323" i="3"/>
  <c r="K337" i="3"/>
  <c r="M338" i="3"/>
  <c r="K10" i="4"/>
  <c r="I40" i="4"/>
  <c r="G54" i="4"/>
  <c r="T54" i="4"/>
  <c r="U58" i="4"/>
  <c r="G63" i="4"/>
  <c r="T63" i="4"/>
  <c r="G70" i="4"/>
  <c r="T70" i="4"/>
  <c r="K78" i="4"/>
  <c r="G91" i="4"/>
  <c r="T91" i="4"/>
  <c r="M96" i="4"/>
  <c r="U96" i="4"/>
  <c r="G102" i="4"/>
  <c r="T102" i="4"/>
  <c r="U106" i="4"/>
  <c r="M112" i="4"/>
  <c r="M157" i="4"/>
  <c r="M170" i="4"/>
  <c r="U198" i="4"/>
  <c r="U204" i="4"/>
  <c r="I205" i="4"/>
  <c r="G224" i="4"/>
  <c r="U240" i="4"/>
  <c r="M247" i="4"/>
  <c r="G254" i="4"/>
  <c r="G298" i="4"/>
  <c r="K310" i="4"/>
  <c r="T317" i="4"/>
  <c r="K332" i="4"/>
  <c r="K337" i="4"/>
  <c r="M338" i="4"/>
  <c r="U338" i="4"/>
  <c r="U19" i="5"/>
  <c r="T27" i="5"/>
  <c r="T70" i="5"/>
  <c r="K54" i="1"/>
  <c r="U78" i="1"/>
  <c r="M84" i="1"/>
  <c r="M96" i="1"/>
  <c r="U121" i="1"/>
  <c r="U126" i="1"/>
  <c r="M132" i="1"/>
  <c r="U157" i="1"/>
  <c r="I170" i="1"/>
  <c r="G179" i="1"/>
  <c r="M185" i="1"/>
  <c r="M191" i="1"/>
  <c r="G198" i="1"/>
  <c r="T198" i="1"/>
  <c r="M204" i="1"/>
  <c r="U216" i="1"/>
  <c r="K230" i="1"/>
  <c r="M231" i="1"/>
  <c r="G240" i="1"/>
  <c r="T240" i="1"/>
  <c r="I260" i="1"/>
  <c r="M267" i="1"/>
  <c r="U285" i="1"/>
  <c r="M292" i="1"/>
  <c r="G299" i="1"/>
  <c r="I303" i="1"/>
  <c r="O310" i="1"/>
  <c r="M317" i="1"/>
  <c r="M323" i="1"/>
  <c r="G339" i="1"/>
  <c r="G19" i="2"/>
  <c r="K35" i="2"/>
  <c r="M40" i="2"/>
  <c r="I54" i="2"/>
  <c r="T54" i="2"/>
  <c r="O58" i="2"/>
  <c r="U70" i="2"/>
  <c r="I84" i="2"/>
  <c r="U85" i="2"/>
  <c r="I101" i="2"/>
  <c r="I102" i="2"/>
  <c r="T102" i="2"/>
  <c r="I121" i="2"/>
  <c r="U126" i="2"/>
  <c r="U163" i="2"/>
  <c r="U169" i="2"/>
  <c r="G170" i="2"/>
  <c r="G185" i="2"/>
  <c r="O185" i="2"/>
  <c r="U191" i="2"/>
  <c r="M205" i="2"/>
  <c r="M224" i="2"/>
  <c r="I230" i="2"/>
  <c r="I231" i="2"/>
  <c r="U231" i="2"/>
  <c r="I247" i="2"/>
  <c r="K259" i="2"/>
  <c r="M260" i="2"/>
  <c r="G275" i="2"/>
  <c r="M292" i="2"/>
  <c r="I303" i="2"/>
  <c r="T323" i="2"/>
  <c r="T338" i="2"/>
  <c r="M27" i="3"/>
  <c r="I35" i="3"/>
  <c r="I53" i="3"/>
  <c r="G54" i="3"/>
  <c r="T54" i="3"/>
  <c r="O58" i="3"/>
  <c r="I78" i="3"/>
  <c r="T85" i="3"/>
  <c r="K96" i="3"/>
  <c r="G101" i="3"/>
  <c r="O102" i="3"/>
  <c r="K112" i="3"/>
  <c r="K126" i="3"/>
  <c r="I144" i="3"/>
  <c r="K150" i="3"/>
  <c r="K169" i="3"/>
  <c r="T170" i="3"/>
  <c r="G179" i="3"/>
  <c r="K185" i="3"/>
  <c r="T204" i="3"/>
  <c r="G230" i="3"/>
  <c r="G247" i="3"/>
  <c r="G259" i="3"/>
  <c r="G285" i="3"/>
  <c r="T303" i="3"/>
  <c r="K310" i="3"/>
  <c r="G338" i="3"/>
  <c r="U339" i="3"/>
  <c r="M19" i="4"/>
  <c r="K40" i="4"/>
  <c r="I47" i="4"/>
  <c r="U47" i="4"/>
  <c r="M53" i="4"/>
  <c r="M58" i="4"/>
  <c r="M63" i="4"/>
  <c r="M91" i="4"/>
  <c r="T96" i="4"/>
  <c r="M101" i="4"/>
  <c r="M106" i="4"/>
  <c r="G112" i="4"/>
  <c r="K126" i="4"/>
  <c r="G144" i="4"/>
  <c r="M150" i="4"/>
  <c r="U150" i="4"/>
  <c r="U157" i="4"/>
  <c r="I163" i="4"/>
  <c r="I179" i="4"/>
  <c r="M198" i="4"/>
  <c r="M204" i="4"/>
  <c r="K205" i="4"/>
  <c r="M216" i="4"/>
  <c r="U216" i="4"/>
  <c r="G230" i="4"/>
  <c r="T230" i="4"/>
  <c r="M240" i="4"/>
  <c r="U247" i="4"/>
  <c r="M259" i="4"/>
  <c r="I260" i="4"/>
  <c r="M275" i="4"/>
  <c r="T275" i="4"/>
  <c r="M292" i="4"/>
  <c r="U292" i="4"/>
  <c r="M298" i="4"/>
  <c r="K303" i="4"/>
  <c r="G317" i="4"/>
  <c r="G338" i="4"/>
  <c r="G27" i="5"/>
  <c r="I35" i="5"/>
  <c r="K40" i="5"/>
  <c r="T126" i="1"/>
  <c r="U150" i="1"/>
  <c r="U191" i="1"/>
  <c r="K205" i="1"/>
  <c r="T216" i="1"/>
  <c r="U231" i="1"/>
  <c r="G285" i="1"/>
  <c r="U310" i="1"/>
  <c r="U323" i="1"/>
  <c r="T338" i="1"/>
  <c r="U10" i="2"/>
  <c r="K53" i="2"/>
  <c r="U58" i="2"/>
  <c r="O63" i="2"/>
  <c r="I70" i="2"/>
  <c r="T70" i="2"/>
  <c r="T85" i="2"/>
  <c r="O91" i="2"/>
  <c r="O96" i="2"/>
  <c r="O106" i="2"/>
  <c r="I112" i="2"/>
  <c r="U157" i="2"/>
  <c r="U179" i="2"/>
  <c r="T191" i="2"/>
  <c r="T231" i="2"/>
  <c r="K247" i="2"/>
  <c r="U285" i="2"/>
  <c r="K303" i="2"/>
  <c r="I317" i="2"/>
  <c r="K332" i="2"/>
  <c r="I337" i="2"/>
  <c r="M338" i="2"/>
  <c r="I10" i="3"/>
  <c r="O19" i="3"/>
  <c r="K63" i="3"/>
  <c r="O70" i="3"/>
  <c r="O84" i="3"/>
  <c r="U102" i="3"/>
  <c r="I132" i="3"/>
  <c r="K157" i="3"/>
  <c r="K317" i="3"/>
  <c r="T339" i="3"/>
  <c r="I27" i="4"/>
  <c r="T47" i="4"/>
  <c r="I54" i="4"/>
  <c r="I70" i="4"/>
  <c r="G84" i="4"/>
  <c r="I102" i="4"/>
  <c r="O121" i="4"/>
  <c r="M144" i="4"/>
  <c r="T150" i="4"/>
  <c r="K163" i="4"/>
  <c r="O169" i="4"/>
  <c r="K179" i="4"/>
  <c r="O185" i="4"/>
  <c r="G191" i="4"/>
  <c r="T191" i="4"/>
  <c r="T216" i="4"/>
  <c r="G231" i="4"/>
  <c r="T231" i="4"/>
  <c r="I254" i="4"/>
  <c r="O267" i="4"/>
  <c r="T292" i="4"/>
  <c r="M317" i="4"/>
  <c r="K10" i="5"/>
  <c r="G19" i="5"/>
  <c r="I19" i="5"/>
  <c r="T150" i="1"/>
  <c r="U163" i="1"/>
  <c r="O169" i="1"/>
  <c r="O254" i="1"/>
  <c r="T310" i="1"/>
  <c r="T10" i="2"/>
  <c r="T58" i="2"/>
  <c r="U63" i="2"/>
  <c r="U91" i="2"/>
  <c r="U106" i="2"/>
  <c r="O144" i="2"/>
  <c r="G150" i="2"/>
  <c r="T179" i="2"/>
  <c r="G216" i="2"/>
  <c r="G254" i="2"/>
  <c r="O259" i="2"/>
  <c r="T285" i="2"/>
  <c r="G299" i="2"/>
  <c r="T299" i="2"/>
  <c r="U310" i="2"/>
  <c r="O96" i="3"/>
  <c r="T102" i="3"/>
  <c r="O126" i="3"/>
  <c r="O150" i="3"/>
  <c r="O169" i="3"/>
  <c r="O185" i="3"/>
  <c r="T231" i="3"/>
  <c r="G267" i="3"/>
  <c r="U299" i="3"/>
  <c r="O310" i="3"/>
  <c r="G10" i="4"/>
  <c r="U35" i="4"/>
  <c r="U40" i="4"/>
  <c r="K54" i="4"/>
  <c r="K70" i="4"/>
  <c r="U78" i="4"/>
  <c r="M84" i="4"/>
  <c r="K102" i="4"/>
  <c r="G132" i="4"/>
  <c r="I137" i="4"/>
  <c r="U137" i="4"/>
  <c r="I230" i="4"/>
  <c r="U310" i="4"/>
  <c r="U317" i="4"/>
  <c r="U332" i="4"/>
  <c r="I338" i="4"/>
  <c r="U339" i="4"/>
  <c r="K19" i="5"/>
  <c r="I27" i="5"/>
  <c r="O101" i="2"/>
  <c r="O247" i="2"/>
  <c r="O53" i="3"/>
  <c r="O144" i="3"/>
  <c r="U205" i="1"/>
  <c r="U35" i="5"/>
  <c r="O91" i="5"/>
  <c r="G91" i="5"/>
  <c r="I91" i="1"/>
  <c r="O91" i="1"/>
  <c r="M144" i="1"/>
  <c r="I150" i="1"/>
  <c r="G169" i="1"/>
  <c r="K198" i="1"/>
  <c r="M230" i="1"/>
  <c r="K240" i="1"/>
  <c r="M254" i="1"/>
  <c r="I285" i="1"/>
  <c r="G10" i="2"/>
  <c r="T27" i="2"/>
  <c r="M47" i="2"/>
  <c r="G53" i="2"/>
  <c r="K84" i="2"/>
  <c r="U96" i="2"/>
  <c r="G106" i="2"/>
  <c r="K112" i="2"/>
  <c r="M121" i="2"/>
  <c r="G179" i="2"/>
  <c r="M204" i="2"/>
  <c r="M303" i="2"/>
  <c r="G332" i="2"/>
  <c r="K78" i="3"/>
  <c r="G157" i="3"/>
  <c r="M163" i="3"/>
  <c r="U185" i="3"/>
  <c r="K198" i="3"/>
  <c r="G231" i="3"/>
  <c r="M254" i="3"/>
  <c r="G260" i="3"/>
  <c r="I267" i="3"/>
  <c r="T299" i="3"/>
  <c r="T40" i="4"/>
  <c r="M54" i="4"/>
  <c r="M70" i="4"/>
  <c r="M102" i="4"/>
  <c r="I231" i="4"/>
  <c r="M254" i="4"/>
  <c r="T303" i="4"/>
  <c r="M63" i="1"/>
  <c r="M70" i="1"/>
  <c r="M91" i="1"/>
  <c r="U91" i="1"/>
  <c r="U96" i="1"/>
  <c r="G101" i="1"/>
  <c r="M106" i="1"/>
  <c r="U137" i="1"/>
  <c r="U144" i="1"/>
  <c r="T144" i="1"/>
  <c r="O170" i="1"/>
  <c r="M179" i="1"/>
  <c r="M224" i="1"/>
  <c r="K275" i="1"/>
  <c r="U292" i="1"/>
  <c r="M298" i="1"/>
  <c r="G303" i="1"/>
  <c r="K337" i="1"/>
  <c r="M339" i="1"/>
  <c r="I10" i="2"/>
  <c r="M19" i="2"/>
  <c r="U19" i="2"/>
  <c r="G27" i="2"/>
  <c r="U40" i="2"/>
  <c r="O54" i="2"/>
  <c r="M78" i="2"/>
  <c r="O102" i="2"/>
  <c r="G121" i="2"/>
  <c r="G126" i="2"/>
  <c r="K132" i="2"/>
  <c r="T132" i="2"/>
  <c r="K137" i="2"/>
  <c r="K157" i="2"/>
  <c r="K170" i="2"/>
  <c r="K185" i="2"/>
  <c r="I198" i="2"/>
  <c r="G204" i="2"/>
  <c r="U205" i="2"/>
  <c r="M230" i="2"/>
  <c r="I240" i="2"/>
  <c r="U260" i="2"/>
  <c r="G267" i="2"/>
  <c r="O267" i="2"/>
  <c r="M275" i="2"/>
  <c r="U275" i="2"/>
  <c r="I285" i="2"/>
  <c r="U298" i="2"/>
  <c r="I299" i="2"/>
  <c r="U303" i="2"/>
  <c r="K317" i="2"/>
  <c r="M337" i="2"/>
  <c r="G339" i="2"/>
  <c r="O54" i="3"/>
  <c r="M101" i="3"/>
  <c r="T163" i="3"/>
  <c r="I169" i="3"/>
  <c r="I185" i="3"/>
  <c r="G191" i="3"/>
  <c r="G205" i="3"/>
  <c r="I216" i="3"/>
  <c r="U254" i="3"/>
  <c r="I260" i="3"/>
  <c r="M303" i="3"/>
  <c r="M27" i="4"/>
  <c r="M85" i="4"/>
  <c r="I126" i="4"/>
  <c r="K191" i="4"/>
  <c r="M224" i="4"/>
  <c r="M230" i="4"/>
  <c r="K231" i="4"/>
  <c r="U254" i="4"/>
  <c r="G260" i="4"/>
  <c r="T260" i="4"/>
  <c r="K299" i="4"/>
  <c r="M27" i="5"/>
  <c r="K27" i="5"/>
  <c r="M47" i="5"/>
  <c r="U47" i="5"/>
  <c r="K53" i="5"/>
  <c r="K54" i="5"/>
  <c r="M78" i="5"/>
  <c r="G85" i="5"/>
  <c r="U91" i="5"/>
  <c r="U96" i="5"/>
  <c r="G101" i="5"/>
  <c r="M106" i="5"/>
  <c r="T126" i="5"/>
  <c r="T132" i="5"/>
  <c r="G137" i="5"/>
  <c r="K144" i="5"/>
  <c r="U169" i="5"/>
  <c r="M224" i="5"/>
  <c r="M231" i="5"/>
  <c r="U240" i="5"/>
  <c r="T254" i="5"/>
  <c r="K259" i="5"/>
  <c r="K260" i="5"/>
  <c r="I275" i="5"/>
  <c r="T292" i="5"/>
  <c r="U298" i="5"/>
  <c r="U310" i="5"/>
  <c r="U332" i="5"/>
  <c r="I337" i="5"/>
  <c r="I339" i="5"/>
  <c r="G19" i="6"/>
  <c r="G27" i="6"/>
  <c r="U47" i="6"/>
  <c r="M54" i="6"/>
  <c r="T54" i="6"/>
  <c r="M63" i="6"/>
  <c r="G78" i="6"/>
  <c r="K84" i="6"/>
  <c r="G126" i="6"/>
  <c r="T126" i="6"/>
  <c r="G137" i="6"/>
  <c r="U150" i="6"/>
  <c r="G163" i="6"/>
  <c r="G179" i="6"/>
  <c r="G191" i="6"/>
  <c r="I204" i="6"/>
  <c r="O224" i="6"/>
  <c r="O230" i="6"/>
  <c r="G231" i="6"/>
  <c r="I247" i="6"/>
  <c r="O260" i="6"/>
  <c r="I285" i="6"/>
  <c r="G299" i="6"/>
  <c r="I317" i="6"/>
  <c r="M338" i="6"/>
  <c r="T19" i="7"/>
  <c r="K47" i="7"/>
  <c r="T47" i="7"/>
  <c r="O78" i="7"/>
  <c r="G96" i="7"/>
  <c r="U101" i="7"/>
  <c r="G132" i="7"/>
  <c r="T132" i="7"/>
  <c r="I185" i="7"/>
  <c r="G185" i="7"/>
  <c r="G259" i="7"/>
  <c r="I259" i="7"/>
  <c r="I267" i="7"/>
  <c r="G267" i="7"/>
  <c r="G317" i="7"/>
  <c r="U163" i="5"/>
  <c r="U85" i="6"/>
  <c r="K259" i="6"/>
  <c r="I267" i="6"/>
  <c r="I298" i="6"/>
  <c r="K317" i="6"/>
  <c r="M185" i="7"/>
  <c r="K185" i="7"/>
  <c r="O292" i="7"/>
  <c r="I292" i="7"/>
  <c r="G299" i="7"/>
  <c r="I299" i="7"/>
  <c r="U53" i="6"/>
  <c r="U58" i="6"/>
  <c r="T70" i="6"/>
  <c r="O96" i="6"/>
  <c r="K101" i="6"/>
  <c r="U102" i="6"/>
  <c r="T144" i="6"/>
  <c r="I191" i="6"/>
  <c r="T205" i="6"/>
  <c r="T230" i="6"/>
  <c r="I231" i="6"/>
  <c r="K247" i="6"/>
  <c r="O254" i="6"/>
  <c r="T260" i="6"/>
  <c r="M267" i="6"/>
  <c r="I275" i="6"/>
  <c r="K285" i="6"/>
  <c r="U292" i="6"/>
  <c r="I299" i="6"/>
  <c r="U310" i="6"/>
  <c r="I323" i="6"/>
  <c r="U332" i="6"/>
  <c r="I337" i="6"/>
  <c r="U339" i="6"/>
  <c r="G35" i="7"/>
  <c r="I96" i="7"/>
  <c r="I101" i="7"/>
  <c r="G102" i="7"/>
  <c r="T126" i="7"/>
  <c r="O205" i="7"/>
  <c r="G205" i="7"/>
  <c r="T247" i="7"/>
  <c r="U259" i="7"/>
  <c r="T292" i="7"/>
  <c r="M299" i="7"/>
  <c r="I70" i="5"/>
  <c r="G96" i="5"/>
  <c r="M179" i="5"/>
  <c r="O179" i="5"/>
  <c r="T299" i="5"/>
  <c r="T10" i="6"/>
  <c r="U40" i="6"/>
  <c r="T58" i="6"/>
  <c r="T84" i="6"/>
  <c r="G91" i="6"/>
  <c r="U96" i="6"/>
  <c r="T102" i="6"/>
  <c r="O112" i="6"/>
  <c r="I144" i="6"/>
  <c r="O198" i="6"/>
  <c r="O204" i="6"/>
  <c r="O216" i="6"/>
  <c r="U224" i="6"/>
  <c r="O240" i="6"/>
  <c r="O259" i="6"/>
  <c r="M303" i="6"/>
  <c r="U303" i="6"/>
  <c r="M310" i="6"/>
  <c r="M332" i="6"/>
  <c r="U10" i="7"/>
  <c r="G78" i="7"/>
  <c r="I84" i="7"/>
  <c r="K112" i="7"/>
  <c r="O150" i="7"/>
  <c r="I157" i="7"/>
  <c r="O157" i="7"/>
  <c r="O179" i="7"/>
  <c r="G179" i="7"/>
  <c r="M205" i="7"/>
  <c r="K205" i="7"/>
  <c r="G247" i="7"/>
  <c r="O247" i="7"/>
  <c r="I247" i="7"/>
  <c r="G292" i="7"/>
  <c r="I96" i="5"/>
  <c r="G169" i="5"/>
  <c r="U179" i="5"/>
  <c r="T247" i="5"/>
  <c r="K254" i="5"/>
  <c r="M267" i="5"/>
  <c r="T285" i="5"/>
  <c r="K292" i="5"/>
  <c r="T303" i="5"/>
  <c r="M338" i="5"/>
  <c r="M35" i="6"/>
  <c r="M40" i="6"/>
  <c r="G47" i="6"/>
  <c r="M85" i="7"/>
  <c r="O91" i="7"/>
  <c r="M179" i="7"/>
  <c r="K179" i="7"/>
  <c r="G275" i="7"/>
  <c r="I275" i="7"/>
  <c r="M323" i="7"/>
  <c r="K323" i="7"/>
  <c r="M54" i="5"/>
  <c r="I84" i="5"/>
  <c r="M144" i="5"/>
  <c r="G150" i="5"/>
  <c r="G179" i="5"/>
  <c r="M185" i="5"/>
  <c r="M191" i="5"/>
  <c r="U191" i="5"/>
  <c r="M198" i="5"/>
  <c r="G216" i="5"/>
  <c r="M230" i="5"/>
  <c r="K231" i="5"/>
  <c r="M260" i="5"/>
  <c r="K310" i="5"/>
  <c r="M323" i="5"/>
  <c r="K332" i="5"/>
  <c r="K339" i="5"/>
  <c r="I70" i="6"/>
  <c r="M84" i="6"/>
  <c r="M96" i="6"/>
  <c r="U101" i="6"/>
  <c r="M112" i="6"/>
  <c r="K170" i="6"/>
  <c r="I230" i="6"/>
  <c r="U247" i="6"/>
  <c r="M254" i="6"/>
  <c r="I260" i="6"/>
  <c r="U285" i="6"/>
  <c r="M292" i="6"/>
  <c r="M10" i="7"/>
  <c r="M27" i="7"/>
  <c r="M54" i="7"/>
  <c r="I63" i="7"/>
  <c r="O63" i="7"/>
  <c r="U85" i="7"/>
  <c r="M91" i="7"/>
  <c r="U91" i="7"/>
  <c r="O101" i="7"/>
  <c r="M106" i="7"/>
  <c r="I121" i="7"/>
  <c r="O121" i="7"/>
  <c r="U132" i="7"/>
  <c r="O191" i="7"/>
  <c r="G191" i="7"/>
  <c r="U247" i="7"/>
  <c r="G285" i="7"/>
  <c r="I285" i="7"/>
  <c r="I58" i="5"/>
  <c r="U78" i="5"/>
  <c r="M84" i="5"/>
  <c r="M102" i="5"/>
  <c r="M112" i="5"/>
  <c r="I132" i="5"/>
  <c r="M137" i="5"/>
  <c r="T144" i="5"/>
  <c r="M170" i="5"/>
  <c r="K204" i="5"/>
  <c r="I216" i="5"/>
  <c r="I247" i="5"/>
  <c r="G267" i="5"/>
  <c r="I298" i="5"/>
  <c r="K10" i="6"/>
  <c r="M19" i="6"/>
  <c r="M27" i="6"/>
  <c r="G35" i="6"/>
  <c r="I58" i="6"/>
  <c r="I78" i="6"/>
  <c r="I102" i="6"/>
  <c r="U112" i="6"/>
  <c r="I132" i="6"/>
  <c r="I157" i="6"/>
  <c r="M163" i="6"/>
  <c r="K169" i="6"/>
  <c r="K185" i="6"/>
  <c r="M191" i="6"/>
  <c r="U198" i="6"/>
  <c r="M231" i="6"/>
  <c r="U240" i="6"/>
  <c r="G254" i="6"/>
  <c r="G10" i="7"/>
  <c r="M63" i="7"/>
  <c r="M121" i="7"/>
  <c r="M191" i="7"/>
  <c r="K191" i="7"/>
  <c r="M317" i="7"/>
  <c r="K317" i="7"/>
  <c r="O19" i="8"/>
  <c r="G19" i="8"/>
  <c r="G53" i="5"/>
  <c r="M58" i="5"/>
  <c r="K70" i="5"/>
  <c r="T78" i="5"/>
  <c r="U84" i="5"/>
  <c r="T84" i="5"/>
  <c r="U85" i="5"/>
  <c r="I106" i="5"/>
  <c r="U112" i="5"/>
  <c r="U121" i="5"/>
  <c r="U126" i="5"/>
  <c r="M132" i="5"/>
  <c r="T137" i="5"/>
  <c r="U157" i="5"/>
  <c r="U170" i="5"/>
  <c r="T170" i="5"/>
  <c r="G185" i="5"/>
  <c r="G191" i="5"/>
  <c r="G224" i="5"/>
  <c r="U231" i="5"/>
  <c r="M240" i="5"/>
  <c r="U254" i="5"/>
  <c r="G259" i="5"/>
  <c r="U292" i="5"/>
  <c r="M298" i="5"/>
  <c r="M317" i="5"/>
  <c r="I323" i="5"/>
  <c r="U339" i="5"/>
  <c r="U19" i="6"/>
  <c r="T27" i="6"/>
  <c r="I40" i="6"/>
  <c r="K53" i="6"/>
  <c r="U54" i="6"/>
  <c r="M78" i="6"/>
  <c r="I91" i="6"/>
  <c r="M132" i="6"/>
  <c r="K144" i="6"/>
  <c r="O150" i="6"/>
  <c r="K157" i="6"/>
  <c r="T163" i="6"/>
  <c r="M179" i="6"/>
  <c r="T179" i="6"/>
  <c r="T191" i="6"/>
  <c r="G216" i="6"/>
  <c r="T231" i="6"/>
  <c r="I259" i="6"/>
  <c r="M275" i="6"/>
  <c r="U275" i="6"/>
  <c r="T317" i="6"/>
  <c r="M323" i="6"/>
  <c r="K337" i="6"/>
  <c r="U338" i="6"/>
  <c r="I339" i="6"/>
  <c r="I10" i="7"/>
  <c r="U19" i="7"/>
  <c r="G27" i="7"/>
  <c r="G47" i="7"/>
  <c r="G53" i="7"/>
  <c r="M58" i="7"/>
  <c r="U84" i="7"/>
  <c r="I85" i="7"/>
  <c r="G91" i="7"/>
  <c r="M96" i="7"/>
  <c r="M101" i="7"/>
  <c r="T101" i="7"/>
  <c r="T259" i="7"/>
  <c r="M267" i="7"/>
  <c r="M285" i="7"/>
  <c r="U299" i="7"/>
  <c r="G310" i="7"/>
  <c r="M339" i="7"/>
  <c r="K40" i="8"/>
  <c r="K53" i="8"/>
  <c r="M54" i="8"/>
  <c r="U85" i="8"/>
  <c r="K101" i="8"/>
  <c r="M102" i="8"/>
  <c r="U121" i="8"/>
  <c r="K163" i="8"/>
  <c r="M185" i="8"/>
  <c r="T198" i="8"/>
  <c r="M216" i="8"/>
  <c r="I224" i="8"/>
  <c r="I230" i="8"/>
  <c r="M247" i="8"/>
  <c r="K260" i="8"/>
  <c r="K292" i="8"/>
  <c r="G299" i="8"/>
  <c r="I310" i="8"/>
  <c r="U317" i="8"/>
  <c r="I323" i="8"/>
  <c r="I332" i="8"/>
  <c r="K10" i="9"/>
  <c r="I19" i="9"/>
  <c r="I27" i="9"/>
  <c r="I53" i="9"/>
  <c r="K54" i="9"/>
  <c r="M58" i="9"/>
  <c r="M70" i="9"/>
  <c r="G78" i="9"/>
  <c r="K91" i="9"/>
  <c r="I96" i="9"/>
  <c r="M102" i="9"/>
  <c r="K106" i="9"/>
  <c r="M126" i="9"/>
  <c r="M132" i="9"/>
  <c r="U144" i="9"/>
  <c r="G157" i="9"/>
  <c r="G163" i="9"/>
  <c r="G169" i="9"/>
  <c r="M254" i="9"/>
  <c r="T259" i="9"/>
  <c r="M292" i="9"/>
  <c r="I53" i="10"/>
  <c r="G126" i="10"/>
  <c r="K132" i="10"/>
  <c r="I179" i="10"/>
  <c r="M170" i="7"/>
  <c r="M231" i="7"/>
  <c r="M260" i="7"/>
  <c r="U285" i="7"/>
  <c r="K292" i="7"/>
  <c r="M303" i="7"/>
  <c r="T310" i="7"/>
  <c r="T10" i="8"/>
  <c r="U54" i="8"/>
  <c r="O63" i="8"/>
  <c r="G70" i="8"/>
  <c r="M85" i="8"/>
  <c r="U102" i="8"/>
  <c r="T157" i="8"/>
  <c r="K179" i="8"/>
  <c r="U185" i="8"/>
  <c r="I198" i="8"/>
  <c r="I204" i="8"/>
  <c r="G231" i="8"/>
  <c r="T231" i="8"/>
  <c r="G259" i="8"/>
  <c r="M275" i="8"/>
  <c r="T298" i="8"/>
  <c r="U303" i="8"/>
  <c r="M310" i="8"/>
  <c r="M332" i="8"/>
  <c r="M337" i="8"/>
  <c r="I338" i="8"/>
  <c r="U339" i="8"/>
  <c r="K19" i="9"/>
  <c r="T19" i="9"/>
  <c r="U47" i="9"/>
  <c r="M53" i="9"/>
  <c r="T53" i="9"/>
  <c r="M63" i="9"/>
  <c r="K96" i="9"/>
  <c r="G121" i="9"/>
  <c r="T126" i="9"/>
  <c r="U132" i="9"/>
  <c r="M137" i="9"/>
  <c r="T137" i="9"/>
  <c r="G150" i="9"/>
  <c r="I163" i="9"/>
  <c r="U179" i="9"/>
  <c r="U185" i="9"/>
  <c r="U191" i="9"/>
  <c r="M198" i="9"/>
  <c r="K205" i="9"/>
  <c r="G224" i="9"/>
  <c r="K230" i="9"/>
  <c r="M231" i="9"/>
  <c r="K231" i="9"/>
  <c r="G240" i="9"/>
  <c r="K267" i="9"/>
  <c r="I275" i="9"/>
  <c r="T310" i="9"/>
  <c r="M53" i="10"/>
  <c r="K53" i="10"/>
  <c r="I58" i="10"/>
  <c r="T121" i="10"/>
  <c r="K137" i="7"/>
  <c r="T137" i="7"/>
  <c r="M157" i="7"/>
  <c r="U163" i="7"/>
  <c r="I169" i="7"/>
  <c r="O169" i="7"/>
  <c r="G170" i="7"/>
  <c r="T170" i="7"/>
  <c r="G204" i="7"/>
  <c r="U216" i="7"/>
  <c r="U298" i="7"/>
  <c r="U303" i="7"/>
  <c r="M332" i="7"/>
  <c r="M337" i="7"/>
  <c r="G339" i="7"/>
  <c r="G10" i="8"/>
  <c r="G58" i="8"/>
  <c r="M70" i="8"/>
  <c r="G91" i="8"/>
  <c r="I96" i="8"/>
  <c r="T96" i="8"/>
  <c r="U101" i="8"/>
  <c r="T102" i="8"/>
  <c r="G106" i="8"/>
  <c r="I121" i="8"/>
  <c r="K137" i="8"/>
  <c r="I150" i="8"/>
  <c r="T150" i="8"/>
  <c r="U157" i="8"/>
  <c r="I169" i="8"/>
  <c r="T170" i="8"/>
  <c r="I191" i="8"/>
  <c r="K231" i="8"/>
  <c r="G240" i="8"/>
  <c r="G247" i="8"/>
  <c r="K285" i="8"/>
  <c r="G298" i="8"/>
  <c r="M303" i="8"/>
  <c r="I317" i="8"/>
  <c r="T339" i="8"/>
  <c r="K27" i="9"/>
  <c r="U35" i="9"/>
  <c r="I40" i="9"/>
  <c r="M47" i="9"/>
  <c r="T47" i="9"/>
  <c r="I78" i="9"/>
  <c r="K84" i="9"/>
  <c r="I85" i="9"/>
  <c r="U91" i="9"/>
  <c r="U112" i="9"/>
  <c r="G126" i="9"/>
  <c r="G137" i="9"/>
  <c r="I170" i="9"/>
  <c r="M179" i="9"/>
  <c r="M185" i="9"/>
  <c r="M191" i="9"/>
  <c r="T216" i="9"/>
  <c r="G254" i="9"/>
  <c r="K299" i="9"/>
  <c r="I339" i="9"/>
  <c r="U126" i="7"/>
  <c r="M132" i="7"/>
  <c r="U137" i="7"/>
  <c r="M163" i="7"/>
  <c r="M169" i="7"/>
  <c r="U169" i="7"/>
  <c r="I170" i="7"/>
  <c r="T198" i="7"/>
  <c r="M204" i="7"/>
  <c r="M216" i="7"/>
  <c r="G231" i="7"/>
  <c r="K310" i="7"/>
  <c r="G332" i="7"/>
  <c r="U337" i="7"/>
  <c r="T337" i="7"/>
  <c r="T338" i="7"/>
  <c r="M10" i="8"/>
  <c r="G27" i="8"/>
  <c r="T27" i="8"/>
  <c r="G40" i="8"/>
  <c r="I54" i="8"/>
  <c r="T91" i="8"/>
  <c r="I102" i="8"/>
  <c r="T144" i="8"/>
  <c r="I163" i="8"/>
  <c r="G170" i="8"/>
  <c r="I185" i="8"/>
  <c r="K204" i="8"/>
  <c r="G205" i="8"/>
  <c r="T205" i="8"/>
  <c r="K254" i="8"/>
  <c r="U260" i="8"/>
  <c r="G267" i="8"/>
  <c r="M298" i="8"/>
  <c r="I339" i="8"/>
  <c r="I10" i="9"/>
  <c r="T35" i="9"/>
  <c r="I54" i="9"/>
  <c r="K78" i="9"/>
  <c r="K85" i="9"/>
  <c r="I106" i="9"/>
  <c r="T112" i="9"/>
  <c r="I150" i="9"/>
  <c r="U205" i="9"/>
  <c r="I247" i="9"/>
  <c r="K285" i="9"/>
  <c r="I292" i="9"/>
  <c r="I303" i="9"/>
  <c r="M339" i="9"/>
  <c r="K339" i="9"/>
  <c r="T27" i="10"/>
  <c r="M102" i="10"/>
  <c r="O150" i="10"/>
  <c r="M157" i="10"/>
  <c r="O137" i="8"/>
  <c r="O84" i="9"/>
  <c r="U96" i="9"/>
  <c r="U150" i="10"/>
  <c r="G332" i="9"/>
  <c r="I332" i="9"/>
  <c r="M19" i="8"/>
  <c r="T40" i="8"/>
  <c r="O54" i="8"/>
  <c r="O102" i="8"/>
  <c r="O185" i="8"/>
  <c r="G224" i="8"/>
  <c r="T260" i="8"/>
  <c r="M299" i="8"/>
  <c r="M338" i="8"/>
  <c r="U338" i="8"/>
  <c r="M78" i="9"/>
  <c r="U78" i="9"/>
  <c r="O132" i="9"/>
  <c r="M157" i="9"/>
  <c r="M163" i="9"/>
  <c r="M169" i="9"/>
  <c r="O254" i="9"/>
  <c r="O292" i="9"/>
  <c r="G58" i="10"/>
  <c r="O58" i="10"/>
  <c r="M78" i="8"/>
  <c r="M126" i="8"/>
  <c r="G137" i="8"/>
  <c r="G198" i="8"/>
  <c r="T224" i="8"/>
  <c r="G285" i="8"/>
  <c r="M317" i="8"/>
  <c r="G338" i="8"/>
  <c r="G27" i="9"/>
  <c r="U84" i="9"/>
  <c r="M121" i="9"/>
  <c r="M144" i="9"/>
  <c r="M150" i="9"/>
  <c r="M204" i="9"/>
  <c r="T332" i="9"/>
  <c r="O35" i="10"/>
  <c r="G35" i="10"/>
  <c r="G150" i="10"/>
  <c r="M247" i="9"/>
  <c r="T247" i="9"/>
  <c r="I260" i="9"/>
  <c r="M275" i="9"/>
  <c r="T275" i="9"/>
  <c r="G298" i="9"/>
  <c r="T317" i="9"/>
  <c r="M338" i="9"/>
  <c r="K19" i="10"/>
  <c r="M35" i="10"/>
  <c r="U54" i="10"/>
  <c r="G78" i="10"/>
  <c r="K84" i="10"/>
  <c r="M85" i="10"/>
  <c r="U96" i="10"/>
  <c r="I112" i="10"/>
  <c r="M144" i="10"/>
  <c r="T144" i="10"/>
  <c r="I198" i="10"/>
  <c r="U204" i="10"/>
  <c r="U216" i="10"/>
  <c r="G230" i="10"/>
  <c r="I240" i="10"/>
  <c r="U247" i="10"/>
  <c r="I254" i="10"/>
  <c r="I259" i="10"/>
  <c r="M275" i="10"/>
  <c r="K285" i="10"/>
  <c r="I298" i="10"/>
  <c r="M303" i="10"/>
  <c r="G310" i="10"/>
  <c r="G323" i="10"/>
  <c r="T323" i="10"/>
  <c r="I332" i="10"/>
  <c r="M27" i="11"/>
  <c r="I35" i="11"/>
  <c r="T35" i="11"/>
  <c r="I53" i="11"/>
  <c r="G54" i="11"/>
  <c r="T54" i="11"/>
  <c r="K63" i="11"/>
  <c r="O70" i="11"/>
  <c r="M78" i="11"/>
  <c r="M84" i="11"/>
  <c r="T84" i="11"/>
  <c r="G101" i="11"/>
  <c r="I121" i="11"/>
  <c r="U157" i="11"/>
  <c r="G170" i="11"/>
  <c r="U191" i="11"/>
  <c r="M205" i="11"/>
  <c r="T224" i="11"/>
  <c r="M230" i="11"/>
  <c r="K240" i="11"/>
  <c r="M260" i="11"/>
  <c r="U267" i="11"/>
  <c r="I275" i="11"/>
  <c r="M285" i="11"/>
  <c r="T285" i="11"/>
  <c r="K299" i="11"/>
  <c r="G323" i="11"/>
  <c r="K337" i="11"/>
  <c r="T338" i="11"/>
  <c r="M19" i="12"/>
  <c r="K35" i="12"/>
  <c r="G63" i="12"/>
  <c r="I70" i="12"/>
  <c r="K78" i="12"/>
  <c r="G85" i="12"/>
  <c r="M91" i="12"/>
  <c r="T91" i="12"/>
  <c r="M96" i="12"/>
  <c r="M101" i="12"/>
  <c r="I102" i="12"/>
  <c r="M121" i="12"/>
  <c r="T121" i="12"/>
  <c r="M126" i="12"/>
  <c r="G137" i="12"/>
  <c r="K150" i="12"/>
  <c r="G163" i="12"/>
  <c r="T163" i="12"/>
  <c r="M169" i="12"/>
  <c r="T169" i="12"/>
  <c r="K179" i="12"/>
  <c r="G198" i="12"/>
  <c r="U198" i="12"/>
  <c r="M204" i="12"/>
  <c r="K204" i="12"/>
  <c r="M216" i="12"/>
  <c r="K216" i="12"/>
  <c r="M224" i="9"/>
  <c r="U240" i="9"/>
  <c r="M260" i="9"/>
  <c r="U267" i="9"/>
  <c r="I285" i="9"/>
  <c r="M317" i="9"/>
  <c r="K332" i="9"/>
  <c r="T35" i="10"/>
  <c r="M54" i="10"/>
  <c r="T54" i="10"/>
  <c r="U70" i="10"/>
  <c r="G85" i="10"/>
  <c r="I91" i="10"/>
  <c r="I96" i="10"/>
  <c r="T96" i="10"/>
  <c r="M101" i="10"/>
  <c r="U101" i="10"/>
  <c r="U106" i="10"/>
  <c r="M112" i="10"/>
  <c r="U137" i="10"/>
  <c r="I169" i="10"/>
  <c r="K170" i="10"/>
  <c r="O179" i="10"/>
  <c r="I185" i="10"/>
  <c r="M198" i="10"/>
  <c r="M204" i="10"/>
  <c r="T204" i="10"/>
  <c r="I205" i="10"/>
  <c r="T216" i="10"/>
  <c r="I230" i="10"/>
  <c r="M240" i="10"/>
  <c r="I247" i="10"/>
  <c r="U275" i="10"/>
  <c r="U292" i="10"/>
  <c r="M298" i="10"/>
  <c r="K299" i="10"/>
  <c r="U303" i="10"/>
  <c r="I310" i="10"/>
  <c r="M323" i="10"/>
  <c r="K337" i="10"/>
  <c r="U338" i="10"/>
  <c r="I339" i="10"/>
  <c r="O19" i="11"/>
  <c r="M54" i="11"/>
  <c r="U78" i="11"/>
  <c r="K91" i="11"/>
  <c r="T112" i="11"/>
  <c r="M157" i="11"/>
  <c r="M163" i="11"/>
  <c r="I170" i="11"/>
  <c r="G185" i="11"/>
  <c r="T191" i="11"/>
  <c r="O216" i="11"/>
  <c r="I224" i="11"/>
  <c r="U230" i="11"/>
  <c r="U231" i="11"/>
  <c r="G260" i="11"/>
  <c r="M298" i="11"/>
  <c r="I310" i="11"/>
  <c r="M332" i="11"/>
  <c r="U332" i="11"/>
  <c r="M338" i="11"/>
  <c r="I27" i="12"/>
  <c r="K40" i="12"/>
  <c r="K47" i="12"/>
  <c r="I54" i="12"/>
  <c r="T84" i="12"/>
  <c r="U91" i="12"/>
  <c r="G106" i="12"/>
  <c r="O106" i="12"/>
  <c r="U121" i="12"/>
  <c r="I137" i="12"/>
  <c r="G157" i="12"/>
  <c r="K163" i="12"/>
  <c r="U170" i="12"/>
  <c r="I185" i="12"/>
  <c r="M198" i="12"/>
  <c r="T198" i="12"/>
  <c r="U204" i="12"/>
  <c r="U254" i="12"/>
  <c r="I299" i="9"/>
  <c r="U310" i="9"/>
  <c r="K10" i="10"/>
  <c r="U27" i="10"/>
  <c r="O53" i="10"/>
  <c r="M70" i="10"/>
  <c r="T70" i="10"/>
  <c r="I85" i="10"/>
  <c r="K91" i="10"/>
  <c r="M106" i="10"/>
  <c r="T106" i="10"/>
  <c r="I157" i="10"/>
  <c r="U163" i="10"/>
  <c r="K169" i="10"/>
  <c r="U179" i="10"/>
  <c r="K185" i="10"/>
  <c r="U191" i="10"/>
  <c r="M216" i="10"/>
  <c r="U231" i="10"/>
  <c r="U240" i="10"/>
  <c r="K259" i="10"/>
  <c r="U260" i="10"/>
  <c r="I267" i="10"/>
  <c r="I275" i="10"/>
  <c r="T292" i="10"/>
  <c r="T317" i="10"/>
  <c r="K332" i="10"/>
  <c r="M338" i="10"/>
  <c r="U19" i="11"/>
  <c r="G27" i="11"/>
  <c r="U54" i="11"/>
  <c r="G58" i="11"/>
  <c r="T58" i="11"/>
  <c r="G84" i="11"/>
  <c r="O85" i="11"/>
  <c r="G102" i="11"/>
  <c r="T102" i="11"/>
  <c r="O106" i="11"/>
  <c r="I112" i="11"/>
  <c r="G132" i="11"/>
  <c r="I169" i="11"/>
  <c r="M185" i="11"/>
  <c r="M191" i="11"/>
  <c r="O204" i="11"/>
  <c r="G205" i="11"/>
  <c r="K224" i="11"/>
  <c r="I230" i="11"/>
  <c r="T231" i="11"/>
  <c r="I254" i="11"/>
  <c r="O259" i="11"/>
  <c r="I260" i="11"/>
  <c r="O337" i="11"/>
  <c r="U339" i="11"/>
  <c r="G19" i="12"/>
  <c r="K53" i="12"/>
  <c r="M54" i="12"/>
  <c r="K70" i="12"/>
  <c r="G84" i="12"/>
  <c r="G101" i="12"/>
  <c r="K102" i="12"/>
  <c r="M157" i="12"/>
  <c r="T191" i="12"/>
  <c r="T179" i="10"/>
  <c r="T191" i="10"/>
  <c r="T231" i="10"/>
  <c r="K247" i="10"/>
  <c r="T260" i="10"/>
  <c r="G285" i="10"/>
  <c r="M292" i="10"/>
  <c r="I303" i="10"/>
  <c r="T19" i="11"/>
  <c r="M35" i="11"/>
  <c r="O40" i="11"/>
  <c r="G47" i="11"/>
  <c r="O53" i="11"/>
  <c r="U85" i="11"/>
  <c r="U259" i="11"/>
  <c r="G299" i="11"/>
  <c r="K310" i="11"/>
  <c r="T339" i="11"/>
  <c r="T10" i="12"/>
  <c r="O47" i="12"/>
  <c r="T78" i="12"/>
  <c r="M84" i="12"/>
  <c r="T150" i="12"/>
  <c r="G170" i="12"/>
  <c r="G191" i="12"/>
  <c r="I191" i="12"/>
  <c r="I204" i="12"/>
  <c r="T205" i="12"/>
  <c r="M259" i="12"/>
  <c r="O224" i="10"/>
  <c r="U254" i="10"/>
  <c r="O259" i="10"/>
  <c r="I299" i="10"/>
  <c r="K317" i="10"/>
  <c r="I337" i="10"/>
  <c r="U339" i="10"/>
  <c r="O35" i="11"/>
  <c r="O96" i="11"/>
  <c r="I132" i="11"/>
  <c r="K169" i="11"/>
  <c r="I40" i="12"/>
  <c r="U47" i="12"/>
  <c r="O58" i="12"/>
  <c r="O70" i="12"/>
  <c r="O102" i="12"/>
  <c r="T144" i="12"/>
  <c r="T47" i="10"/>
  <c r="M150" i="10"/>
  <c r="T170" i="10"/>
  <c r="M224" i="10"/>
  <c r="M230" i="10"/>
  <c r="U259" i="10"/>
  <c r="O275" i="10"/>
  <c r="I285" i="10"/>
  <c r="U299" i="10"/>
  <c r="M339" i="10"/>
  <c r="U35" i="11"/>
  <c r="M40" i="11"/>
  <c r="T47" i="11"/>
  <c r="O78" i="11"/>
  <c r="G91" i="11"/>
  <c r="M96" i="11"/>
  <c r="U106" i="11"/>
  <c r="M121" i="11"/>
  <c r="O169" i="11"/>
  <c r="M170" i="11"/>
  <c r="G179" i="11"/>
  <c r="K185" i="11"/>
  <c r="U204" i="11"/>
  <c r="G247" i="11"/>
  <c r="U275" i="11"/>
  <c r="O285" i="11"/>
  <c r="G303" i="11"/>
  <c r="M317" i="11"/>
  <c r="M323" i="11"/>
  <c r="K332" i="11"/>
  <c r="I337" i="11"/>
  <c r="G339" i="11"/>
  <c r="I35" i="12"/>
  <c r="U40" i="12"/>
  <c r="K54" i="12"/>
  <c r="M58" i="12"/>
  <c r="U70" i="12"/>
  <c r="M85" i="12"/>
  <c r="O91" i="12"/>
  <c r="U102" i="12"/>
  <c r="O121" i="12"/>
  <c r="U137" i="12"/>
  <c r="M185" i="12"/>
  <c r="O204" i="12"/>
  <c r="U224" i="10"/>
  <c r="G254" i="10"/>
  <c r="I47" i="11"/>
  <c r="U96" i="11"/>
  <c r="G121" i="11"/>
  <c r="K216" i="11"/>
  <c r="K254" i="11"/>
  <c r="M267" i="11"/>
  <c r="I299" i="11"/>
  <c r="M303" i="11"/>
  <c r="T27" i="12"/>
  <c r="I47" i="12"/>
  <c r="U58" i="12"/>
  <c r="M132" i="12"/>
  <c r="O247" i="12"/>
  <c r="G247" i="12"/>
  <c r="O275" i="12"/>
  <c r="G275" i="12"/>
  <c r="G169" i="12"/>
  <c r="I179" i="12"/>
  <c r="I205" i="12"/>
  <c r="K231" i="12"/>
  <c r="K247" i="12"/>
  <c r="I254" i="12"/>
  <c r="U259" i="12"/>
  <c r="I260" i="12"/>
  <c r="U267" i="12"/>
  <c r="K275" i="12"/>
  <c r="G285" i="12"/>
  <c r="G299" i="12"/>
  <c r="M303" i="12"/>
  <c r="T323" i="12"/>
  <c r="G337" i="12"/>
  <c r="M27" i="13"/>
  <c r="U27" i="13"/>
  <c r="T35" i="13"/>
  <c r="M40" i="13"/>
  <c r="T40" i="13"/>
  <c r="I54" i="13"/>
  <c r="O63" i="13"/>
  <c r="I70" i="13"/>
  <c r="I78" i="13"/>
  <c r="K85" i="13"/>
  <c r="O91" i="13"/>
  <c r="I106" i="13"/>
  <c r="G112" i="13"/>
  <c r="O121" i="13"/>
  <c r="K126" i="13"/>
  <c r="O132" i="13"/>
  <c r="I144" i="13"/>
  <c r="T150" i="13"/>
  <c r="G157" i="13"/>
  <c r="M179" i="13"/>
  <c r="G198" i="13"/>
  <c r="G231" i="13"/>
  <c r="U267" i="13"/>
  <c r="I285" i="13"/>
  <c r="G292" i="13"/>
  <c r="T310" i="13"/>
  <c r="G317" i="13"/>
  <c r="O332" i="13"/>
  <c r="U339" i="13"/>
  <c r="G19" i="14"/>
  <c r="U35" i="14"/>
  <c r="U40" i="14"/>
  <c r="M78" i="14"/>
  <c r="T91" i="14"/>
  <c r="G96" i="14"/>
  <c r="G101" i="14"/>
  <c r="I102" i="14"/>
  <c r="T106" i="14"/>
  <c r="U112" i="14"/>
  <c r="I132" i="14"/>
  <c r="M157" i="14"/>
  <c r="I198" i="14"/>
  <c r="K224" i="14"/>
  <c r="I247" i="14"/>
  <c r="M254" i="14"/>
  <c r="U285" i="14"/>
  <c r="O259" i="15"/>
  <c r="I259" i="15"/>
  <c r="K317" i="15"/>
  <c r="O332" i="15"/>
  <c r="I332" i="15"/>
  <c r="G323" i="16"/>
  <c r="O323" i="16"/>
  <c r="I323" i="16"/>
  <c r="O224" i="12"/>
  <c r="G230" i="12"/>
  <c r="O230" i="12"/>
  <c r="I240" i="12"/>
  <c r="M254" i="12"/>
  <c r="U298" i="12"/>
  <c r="T303" i="12"/>
  <c r="M338" i="12"/>
  <c r="U338" i="12"/>
  <c r="T54" i="13"/>
  <c r="U63" i="13"/>
  <c r="T70" i="13"/>
  <c r="O84" i="13"/>
  <c r="U91" i="13"/>
  <c r="O96" i="13"/>
  <c r="T106" i="13"/>
  <c r="U121" i="13"/>
  <c r="O137" i="13"/>
  <c r="U205" i="13"/>
  <c r="O224" i="13"/>
  <c r="T260" i="13"/>
  <c r="T285" i="13"/>
  <c r="M332" i="13"/>
  <c r="U332" i="13"/>
  <c r="I337" i="13"/>
  <c r="M40" i="14"/>
  <c r="T40" i="14"/>
  <c r="G47" i="14"/>
  <c r="O70" i="14"/>
  <c r="G85" i="14"/>
  <c r="G91" i="14"/>
  <c r="K144" i="14"/>
  <c r="G163" i="14"/>
  <c r="T170" i="14"/>
  <c r="G204" i="14"/>
  <c r="T267" i="14"/>
  <c r="G292" i="14"/>
  <c r="T303" i="14"/>
  <c r="G35" i="15"/>
  <c r="O35" i="15"/>
  <c r="I35" i="15"/>
  <c r="T185" i="15"/>
  <c r="G121" i="16"/>
  <c r="I121" i="16"/>
  <c r="G205" i="16"/>
  <c r="O205" i="16"/>
  <c r="G303" i="12"/>
  <c r="G27" i="13"/>
  <c r="M63" i="13"/>
  <c r="M91" i="13"/>
  <c r="K102" i="13"/>
  <c r="M121" i="13"/>
  <c r="O126" i="13"/>
  <c r="U144" i="13"/>
  <c r="G150" i="13"/>
  <c r="G179" i="13"/>
  <c r="G185" i="13"/>
  <c r="M230" i="13"/>
  <c r="M267" i="13"/>
  <c r="G310" i="13"/>
  <c r="M339" i="13"/>
  <c r="M35" i="14"/>
  <c r="I85" i="14"/>
  <c r="I101" i="14"/>
  <c r="G106" i="14"/>
  <c r="G137" i="14"/>
  <c r="I157" i="14"/>
  <c r="U198" i="14"/>
  <c r="G224" i="14"/>
  <c r="O224" i="14"/>
  <c r="U240" i="14"/>
  <c r="I254" i="14"/>
  <c r="M285" i="14"/>
  <c r="I292" i="14"/>
  <c r="I310" i="14"/>
  <c r="O298" i="15"/>
  <c r="I298" i="15"/>
  <c r="U132" i="16"/>
  <c r="I285" i="16"/>
  <c r="G285" i="16"/>
  <c r="I106" i="14"/>
  <c r="K112" i="14"/>
  <c r="I179" i="14"/>
  <c r="M230" i="14"/>
  <c r="M260" i="14"/>
  <c r="M231" i="15"/>
  <c r="K231" i="15"/>
  <c r="G169" i="16"/>
  <c r="I169" i="16"/>
  <c r="O240" i="16"/>
  <c r="I240" i="16"/>
  <c r="O338" i="16"/>
  <c r="I338" i="16"/>
  <c r="U285" i="12"/>
  <c r="U299" i="12"/>
  <c r="I310" i="12"/>
  <c r="I332" i="12"/>
  <c r="U337" i="12"/>
  <c r="I27" i="13"/>
  <c r="I53" i="13"/>
  <c r="K54" i="13"/>
  <c r="G63" i="13"/>
  <c r="K70" i="13"/>
  <c r="G91" i="13"/>
  <c r="G137" i="13"/>
  <c r="U157" i="13"/>
  <c r="U169" i="13"/>
  <c r="I204" i="13"/>
  <c r="G267" i="13"/>
  <c r="U317" i="13"/>
  <c r="M323" i="13"/>
  <c r="T332" i="13"/>
  <c r="I338" i="13"/>
  <c r="K19" i="14"/>
  <c r="U27" i="14"/>
  <c r="I84" i="14"/>
  <c r="K101" i="14"/>
  <c r="U102" i="14"/>
  <c r="K121" i="14"/>
  <c r="T144" i="14"/>
  <c r="U231" i="14"/>
  <c r="I317" i="14"/>
  <c r="O317" i="14"/>
  <c r="G339" i="14"/>
  <c r="I339" i="14"/>
  <c r="I63" i="15"/>
  <c r="G63" i="15"/>
  <c r="G84" i="16"/>
  <c r="I84" i="16"/>
  <c r="K191" i="12"/>
  <c r="I230" i="12"/>
  <c r="M240" i="12"/>
  <c r="U240" i="12"/>
  <c r="T247" i="12"/>
  <c r="K254" i="12"/>
  <c r="M260" i="12"/>
  <c r="U260" i="12"/>
  <c r="O267" i="12"/>
  <c r="T275" i="12"/>
  <c r="G298" i="12"/>
  <c r="M310" i="12"/>
  <c r="U317" i="12"/>
  <c r="M332" i="12"/>
  <c r="T337" i="12"/>
  <c r="T339" i="12"/>
  <c r="M47" i="13"/>
  <c r="U47" i="13"/>
  <c r="K53" i="13"/>
  <c r="M78" i="13"/>
  <c r="T78" i="13"/>
  <c r="U84" i="13"/>
  <c r="M85" i="13"/>
  <c r="M163" i="13"/>
  <c r="U163" i="13"/>
  <c r="K179" i="13"/>
  <c r="K191" i="13"/>
  <c r="U198" i="13"/>
  <c r="M204" i="13"/>
  <c r="I205" i="13"/>
  <c r="G224" i="13"/>
  <c r="T317" i="13"/>
  <c r="M338" i="13"/>
  <c r="G27" i="14"/>
  <c r="T27" i="14"/>
  <c r="G54" i="14"/>
  <c r="U58" i="14"/>
  <c r="G63" i="14"/>
  <c r="M84" i="14"/>
  <c r="M102" i="14"/>
  <c r="T102" i="14"/>
  <c r="O112" i="14"/>
  <c r="I144" i="14"/>
  <c r="U150" i="14"/>
  <c r="G169" i="14"/>
  <c r="I185" i="14"/>
  <c r="G191" i="14"/>
  <c r="T216" i="14"/>
  <c r="I230" i="14"/>
  <c r="G231" i="14"/>
  <c r="T231" i="14"/>
  <c r="T240" i="14"/>
  <c r="K247" i="14"/>
  <c r="I259" i="14"/>
  <c r="U292" i="14"/>
  <c r="K298" i="14"/>
  <c r="K317" i="14"/>
  <c r="T91" i="15"/>
  <c r="K163" i="15"/>
  <c r="M53" i="16"/>
  <c r="K53" i="16"/>
  <c r="U91" i="16"/>
  <c r="K259" i="12"/>
  <c r="M285" i="12"/>
  <c r="M299" i="12"/>
  <c r="M337" i="12"/>
  <c r="I10" i="13"/>
  <c r="K58" i="13"/>
  <c r="I96" i="13"/>
  <c r="I102" i="13"/>
  <c r="I112" i="13"/>
  <c r="M157" i="13"/>
  <c r="M169" i="13"/>
  <c r="U185" i="13"/>
  <c r="I198" i="13"/>
  <c r="T204" i="13"/>
  <c r="K230" i="13"/>
  <c r="U231" i="13"/>
  <c r="M240" i="13"/>
  <c r="I259" i="13"/>
  <c r="K260" i="13"/>
  <c r="I275" i="13"/>
  <c r="M292" i="13"/>
  <c r="U292" i="13"/>
  <c r="M298" i="13"/>
  <c r="M317" i="13"/>
  <c r="K332" i="13"/>
  <c r="K339" i="13"/>
  <c r="M27" i="14"/>
  <c r="M53" i="14"/>
  <c r="U53" i="14"/>
  <c r="I54" i="14"/>
  <c r="M58" i="14"/>
  <c r="I70" i="14"/>
  <c r="I121" i="14"/>
  <c r="K170" i="14"/>
  <c r="M231" i="14"/>
  <c r="M259" i="14"/>
  <c r="K260" i="14"/>
  <c r="M275" i="14"/>
  <c r="U317" i="14"/>
  <c r="I337" i="14"/>
  <c r="K323" i="15"/>
  <c r="G337" i="15"/>
  <c r="I337" i="15"/>
  <c r="G163" i="16"/>
  <c r="O163" i="16"/>
  <c r="I163" i="16"/>
  <c r="G185" i="16"/>
  <c r="I185" i="16"/>
  <c r="M10" i="13"/>
  <c r="K96" i="13"/>
  <c r="M102" i="13"/>
  <c r="M112" i="13"/>
  <c r="M198" i="13"/>
  <c r="I191" i="14"/>
  <c r="M299" i="14"/>
  <c r="K299" i="14"/>
  <c r="T332" i="14"/>
  <c r="M337" i="14"/>
  <c r="K337" i="14"/>
  <c r="M47" i="16"/>
  <c r="K47" i="16"/>
  <c r="I260" i="14"/>
  <c r="I275" i="14"/>
  <c r="I298" i="14"/>
  <c r="M303" i="14"/>
  <c r="K338" i="14"/>
  <c r="M339" i="14"/>
  <c r="U27" i="15"/>
  <c r="U35" i="15"/>
  <c r="G58" i="15"/>
  <c r="M63" i="15"/>
  <c r="I101" i="15"/>
  <c r="G102" i="15"/>
  <c r="I112" i="15"/>
  <c r="K126" i="15"/>
  <c r="O137" i="15"/>
  <c r="M144" i="15"/>
  <c r="M170" i="15"/>
  <c r="T204" i="15"/>
  <c r="U216" i="15"/>
  <c r="I254" i="15"/>
  <c r="M259" i="15"/>
  <c r="T259" i="15"/>
  <c r="U275" i="15"/>
  <c r="U292" i="15"/>
  <c r="M298" i="15"/>
  <c r="G303" i="15"/>
  <c r="I310" i="15"/>
  <c r="M332" i="15"/>
  <c r="M337" i="15"/>
  <c r="G339" i="15"/>
  <c r="G10" i="16"/>
  <c r="T10" i="16"/>
  <c r="O27" i="16"/>
  <c r="M35" i="16"/>
  <c r="U40" i="16"/>
  <c r="G58" i="16"/>
  <c r="I70" i="16"/>
  <c r="T78" i="16"/>
  <c r="I106" i="16"/>
  <c r="K112" i="16"/>
  <c r="M121" i="16"/>
  <c r="K126" i="16"/>
  <c r="I132" i="16"/>
  <c r="G157" i="16"/>
  <c r="T157" i="16"/>
  <c r="M169" i="16"/>
  <c r="K170" i="16"/>
  <c r="M185" i="16"/>
  <c r="I198" i="16"/>
  <c r="K205" i="16"/>
  <c r="G224" i="16"/>
  <c r="G230" i="16"/>
  <c r="M240" i="16"/>
  <c r="G247" i="16"/>
  <c r="G260" i="16"/>
  <c r="U285" i="16"/>
  <c r="I299" i="16"/>
  <c r="O299" i="16"/>
  <c r="K323" i="16"/>
  <c r="K337" i="16"/>
  <c r="M338" i="16"/>
  <c r="M10" i="15"/>
  <c r="M27" i="15"/>
  <c r="T35" i="15"/>
  <c r="M58" i="15"/>
  <c r="U78" i="15"/>
  <c r="M84" i="15"/>
  <c r="K96" i="15"/>
  <c r="M102" i="15"/>
  <c r="K112" i="15"/>
  <c r="K121" i="15"/>
  <c r="U132" i="15"/>
  <c r="G144" i="15"/>
  <c r="T144" i="15"/>
  <c r="K150" i="15"/>
  <c r="G170" i="15"/>
  <c r="T170" i="15"/>
  <c r="I216" i="15"/>
  <c r="M254" i="15"/>
  <c r="G259" i="15"/>
  <c r="I292" i="15"/>
  <c r="G298" i="15"/>
  <c r="K310" i="15"/>
  <c r="G332" i="15"/>
  <c r="K19" i="16"/>
  <c r="T58" i="16"/>
  <c r="I78" i="16"/>
  <c r="K85" i="16"/>
  <c r="U102" i="16"/>
  <c r="K144" i="16"/>
  <c r="K198" i="16"/>
  <c r="T216" i="16"/>
  <c r="T224" i="16"/>
  <c r="T230" i="16"/>
  <c r="G240" i="16"/>
  <c r="T260" i="16"/>
  <c r="K275" i="16"/>
  <c r="T285" i="16"/>
  <c r="K298" i="16"/>
  <c r="M299" i="16"/>
  <c r="U323" i="16"/>
  <c r="G338" i="16"/>
  <c r="G323" i="14"/>
  <c r="T323" i="14"/>
  <c r="I332" i="14"/>
  <c r="U53" i="15"/>
  <c r="I78" i="15"/>
  <c r="K91" i="15"/>
  <c r="G106" i="15"/>
  <c r="K137" i="15"/>
  <c r="I144" i="15"/>
  <c r="I157" i="15"/>
  <c r="U157" i="15"/>
  <c r="U163" i="15"/>
  <c r="I169" i="15"/>
  <c r="U169" i="15"/>
  <c r="I170" i="15"/>
  <c r="K179" i="15"/>
  <c r="K185" i="15"/>
  <c r="K191" i="15"/>
  <c r="T198" i="15"/>
  <c r="M204" i="15"/>
  <c r="K205" i="15"/>
  <c r="T230" i="15"/>
  <c r="U247" i="15"/>
  <c r="T260" i="15"/>
  <c r="U267" i="15"/>
  <c r="U317" i="15"/>
  <c r="U323" i="15"/>
  <c r="G338" i="15"/>
  <c r="K78" i="16"/>
  <c r="K101" i="16"/>
  <c r="M102" i="16"/>
  <c r="T150" i="16"/>
  <c r="U170" i="16"/>
  <c r="I205" i="16"/>
  <c r="I216" i="16"/>
  <c r="I230" i="16"/>
  <c r="G231" i="16"/>
  <c r="T231" i="16"/>
  <c r="U259" i="16"/>
  <c r="T299" i="16"/>
  <c r="K303" i="16"/>
  <c r="T310" i="16"/>
  <c r="T332" i="16"/>
  <c r="O337" i="16"/>
  <c r="T338" i="16"/>
  <c r="O339" i="16"/>
  <c r="U338" i="14"/>
  <c r="U19" i="15"/>
  <c r="G47" i="15"/>
  <c r="T53" i="15"/>
  <c r="M78" i="15"/>
  <c r="U85" i="15"/>
  <c r="O96" i="15"/>
  <c r="M106" i="15"/>
  <c r="I121" i="15"/>
  <c r="U121" i="15"/>
  <c r="U126" i="15"/>
  <c r="M132" i="15"/>
  <c r="U137" i="15"/>
  <c r="O150" i="15"/>
  <c r="M157" i="15"/>
  <c r="M163" i="15"/>
  <c r="M169" i="15"/>
  <c r="G216" i="15"/>
  <c r="T216" i="15"/>
  <c r="G230" i="15"/>
  <c r="T247" i="15"/>
  <c r="G260" i="15"/>
  <c r="M267" i="15"/>
  <c r="U285" i="15"/>
  <c r="G292" i="15"/>
  <c r="T292" i="15"/>
  <c r="U299" i="15"/>
  <c r="M317" i="15"/>
  <c r="M323" i="15"/>
  <c r="M338" i="15"/>
  <c r="O19" i="16"/>
  <c r="U54" i="16"/>
  <c r="O85" i="16"/>
  <c r="U112" i="16"/>
  <c r="G170" i="16"/>
  <c r="T170" i="16"/>
  <c r="O198" i="16"/>
  <c r="U204" i="16"/>
  <c r="K224" i="16"/>
  <c r="T259" i="16"/>
  <c r="I275" i="16"/>
  <c r="O275" i="16"/>
  <c r="T19" i="15"/>
  <c r="T85" i="15"/>
  <c r="U91" i="15"/>
  <c r="U96" i="15"/>
  <c r="U101" i="15"/>
  <c r="I126" i="15"/>
  <c r="U150" i="15"/>
  <c r="K198" i="15"/>
  <c r="O101" i="16"/>
  <c r="K150" i="16"/>
  <c r="K254" i="16"/>
  <c r="U275" i="16"/>
  <c r="O303" i="16"/>
  <c r="K310" i="16"/>
  <c r="K332" i="16"/>
  <c r="T40" i="15"/>
  <c r="T54" i="15"/>
  <c r="T70" i="15"/>
  <c r="T101" i="15"/>
  <c r="U339" i="15"/>
  <c r="T19" i="16"/>
  <c r="T85" i="16"/>
  <c r="G91" i="16"/>
  <c r="T91" i="16"/>
  <c r="G132" i="16"/>
  <c r="T132" i="16"/>
  <c r="U247" i="16"/>
  <c r="T275" i="16"/>
  <c r="K224" i="15"/>
  <c r="K240" i="15"/>
  <c r="G310" i="15"/>
  <c r="M339" i="15"/>
  <c r="I47" i="16"/>
  <c r="O53" i="16"/>
  <c r="T54" i="16"/>
  <c r="G70" i="16"/>
  <c r="M91" i="16"/>
  <c r="K96" i="16"/>
  <c r="G106" i="16"/>
  <c r="T112" i="16"/>
  <c r="M132" i="16"/>
  <c r="M137" i="16"/>
  <c r="I170" i="16"/>
  <c r="O179" i="16"/>
  <c r="M247" i="16"/>
  <c r="U260" i="16"/>
  <c r="T267" i="16"/>
  <c r="G275" i="16"/>
  <c r="I292" i="16"/>
  <c r="K299" i="16"/>
  <c r="T303" i="16"/>
  <c r="M27" i="16"/>
  <c r="M163" i="16"/>
  <c r="M179" i="16"/>
  <c r="M191" i="16"/>
  <c r="M205" i="16"/>
  <c r="M231" i="16"/>
  <c r="M323" i="16"/>
  <c r="M339" i="16"/>
  <c r="M78" i="16"/>
  <c r="M96" i="16"/>
  <c r="M126" i="16"/>
  <c r="M150" i="16"/>
  <c r="M216" i="16"/>
  <c r="M254" i="16"/>
  <c r="M292" i="16"/>
  <c r="M310" i="16"/>
  <c r="M332" i="16"/>
  <c r="K63" i="16"/>
  <c r="O78" i="16"/>
  <c r="K91" i="16"/>
  <c r="O96" i="16"/>
  <c r="K121" i="16"/>
  <c r="O126" i="16"/>
  <c r="O150" i="16"/>
  <c r="K157" i="16"/>
  <c r="K169" i="16"/>
  <c r="G179" i="16"/>
  <c r="K185" i="16"/>
  <c r="O216" i="16"/>
  <c r="O254" i="16"/>
  <c r="K267" i="16"/>
  <c r="O292" i="16"/>
  <c r="O310" i="16"/>
  <c r="K317" i="16"/>
  <c r="O332" i="16"/>
  <c r="O35" i="16"/>
  <c r="O47" i="16"/>
  <c r="G78" i="16"/>
  <c r="G96" i="16"/>
  <c r="G126" i="16"/>
  <c r="O137" i="16"/>
  <c r="G150" i="16"/>
  <c r="G216" i="16"/>
  <c r="G254" i="16"/>
  <c r="G292" i="16"/>
  <c r="G310" i="16"/>
  <c r="G332" i="16"/>
  <c r="G35" i="16"/>
  <c r="G47" i="16"/>
  <c r="G137" i="16"/>
  <c r="K40" i="16"/>
  <c r="K54" i="16"/>
  <c r="K58" i="16"/>
  <c r="O63" i="16"/>
  <c r="K70" i="16"/>
  <c r="O91" i="16"/>
  <c r="K102" i="16"/>
  <c r="K106" i="16"/>
  <c r="O121" i="16"/>
  <c r="O157" i="16"/>
  <c r="O169" i="16"/>
  <c r="O185" i="16"/>
  <c r="K204" i="16"/>
  <c r="K230" i="16"/>
  <c r="K260" i="16"/>
  <c r="O267" i="16"/>
  <c r="O317" i="16"/>
  <c r="K338" i="16"/>
  <c r="O10" i="16"/>
  <c r="O84" i="16"/>
  <c r="O132" i="16"/>
  <c r="O144" i="16"/>
  <c r="O170" i="16"/>
  <c r="O298" i="16"/>
  <c r="M35" i="15"/>
  <c r="M47" i="15"/>
  <c r="M137" i="15"/>
  <c r="I40" i="15"/>
  <c r="I54" i="15"/>
  <c r="I58" i="15"/>
  <c r="I70" i="15"/>
  <c r="I102" i="15"/>
  <c r="I106" i="15"/>
  <c r="M112" i="15"/>
  <c r="M198" i="15"/>
  <c r="I204" i="15"/>
  <c r="M224" i="15"/>
  <c r="I230" i="15"/>
  <c r="M240" i="15"/>
  <c r="I260" i="15"/>
  <c r="I338" i="15"/>
  <c r="K19" i="15"/>
  <c r="I27" i="15"/>
  <c r="K53" i="15"/>
  <c r="K85" i="15"/>
  <c r="K101" i="15"/>
  <c r="O112" i="15"/>
  <c r="I163" i="15"/>
  <c r="I179" i="15"/>
  <c r="I191" i="15"/>
  <c r="O198" i="15"/>
  <c r="I205" i="15"/>
  <c r="O224" i="15"/>
  <c r="I231" i="15"/>
  <c r="O240" i="15"/>
  <c r="K247" i="15"/>
  <c r="K259" i="15"/>
  <c r="K275" i="15"/>
  <c r="K285" i="15"/>
  <c r="K299" i="15"/>
  <c r="K303" i="15"/>
  <c r="I323" i="15"/>
  <c r="K337" i="15"/>
  <c r="I339" i="15"/>
  <c r="K40" i="15"/>
  <c r="K54" i="15"/>
  <c r="K58" i="15"/>
  <c r="O63" i="15"/>
  <c r="K70" i="15"/>
  <c r="O91" i="15"/>
  <c r="K102" i="15"/>
  <c r="K106" i="15"/>
  <c r="G112" i="15"/>
  <c r="O121" i="15"/>
  <c r="O157" i="15"/>
  <c r="O169" i="15"/>
  <c r="O185" i="15"/>
  <c r="G198" i="15"/>
  <c r="K204" i="15"/>
  <c r="G224" i="15"/>
  <c r="K230" i="15"/>
  <c r="G240" i="15"/>
  <c r="K260" i="15"/>
  <c r="O267" i="15"/>
  <c r="O317" i="15"/>
  <c r="K338" i="15"/>
  <c r="O337" i="15"/>
  <c r="O40" i="15"/>
  <c r="O54" i="15"/>
  <c r="O58" i="15"/>
  <c r="O70" i="15"/>
  <c r="O102" i="15"/>
  <c r="O106" i="15"/>
  <c r="O204" i="15"/>
  <c r="O230" i="15"/>
  <c r="O260" i="15"/>
  <c r="O338" i="15"/>
  <c r="M267" i="14"/>
  <c r="K40" i="14"/>
  <c r="K54" i="14"/>
  <c r="K58" i="14"/>
  <c r="O63" i="14"/>
  <c r="K70" i="14"/>
  <c r="I78" i="14"/>
  <c r="O91" i="14"/>
  <c r="I96" i="14"/>
  <c r="K102" i="14"/>
  <c r="K106" i="14"/>
  <c r="G112" i="14"/>
  <c r="O121" i="14"/>
  <c r="I126" i="14"/>
  <c r="I150" i="14"/>
  <c r="O157" i="14"/>
  <c r="O169" i="14"/>
  <c r="O185" i="14"/>
  <c r="G198" i="14"/>
  <c r="K204" i="14"/>
  <c r="I216" i="14"/>
  <c r="K230" i="14"/>
  <c r="M298" i="14"/>
  <c r="M63" i="14"/>
  <c r="M91" i="14"/>
  <c r="M121" i="14"/>
  <c r="O10" i="14"/>
  <c r="K27" i="14"/>
  <c r="I35" i="14"/>
  <c r="I47" i="14"/>
  <c r="O84" i="14"/>
  <c r="O132" i="14"/>
  <c r="I137" i="14"/>
  <c r="O144" i="14"/>
  <c r="K163" i="14"/>
  <c r="O170" i="14"/>
  <c r="K179" i="14"/>
  <c r="G185" i="14"/>
  <c r="K191" i="14"/>
  <c r="K205" i="14"/>
  <c r="K231" i="14"/>
  <c r="G267" i="14"/>
  <c r="O298" i="14"/>
  <c r="G317" i="14"/>
  <c r="K323" i="14"/>
  <c r="K339" i="14"/>
  <c r="G10" i="14"/>
  <c r="K78" i="14"/>
  <c r="G84" i="14"/>
  <c r="K96" i="14"/>
  <c r="K126" i="14"/>
  <c r="G132" i="14"/>
  <c r="G144" i="14"/>
  <c r="K150" i="14"/>
  <c r="G170" i="14"/>
  <c r="K216" i="14"/>
  <c r="O247" i="14"/>
  <c r="K254" i="14"/>
  <c r="O259" i="14"/>
  <c r="O275" i="14"/>
  <c r="O285" i="14"/>
  <c r="K292" i="14"/>
  <c r="G298" i="14"/>
  <c r="O299" i="14"/>
  <c r="O303" i="14"/>
  <c r="O337" i="14"/>
  <c r="M169" i="14"/>
  <c r="K35" i="14"/>
  <c r="K47" i="14"/>
  <c r="K137" i="14"/>
  <c r="G247" i="14"/>
  <c r="G259" i="14"/>
  <c r="G275" i="14"/>
  <c r="G285" i="14"/>
  <c r="G299" i="14"/>
  <c r="G303" i="14"/>
  <c r="G337" i="14"/>
  <c r="O27" i="14"/>
  <c r="O179" i="14"/>
  <c r="K198" i="14"/>
  <c r="O205" i="14"/>
  <c r="O231" i="14"/>
  <c r="O323" i="14"/>
  <c r="O339" i="14"/>
  <c r="M185" i="14"/>
  <c r="O78" i="14"/>
  <c r="O96" i="14"/>
  <c r="O126" i="14"/>
  <c r="O150" i="14"/>
  <c r="K157" i="14"/>
  <c r="O216" i="14"/>
  <c r="O254" i="14"/>
  <c r="O310" i="14"/>
  <c r="M303" i="13"/>
  <c r="M337" i="13"/>
  <c r="G10" i="13"/>
  <c r="O19" i="13"/>
  <c r="O53" i="13"/>
  <c r="G84" i="13"/>
  <c r="O85" i="13"/>
  <c r="O101" i="13"/>
  <c r="G132" i="13"/>
  <c r="G144" i="13"/>
  <c r="G170" i="13"/>
  <c r="I240" i="13"/>
  <c r="O247" i="13"/>
  <c r="O259" i="13"/>
  <c r="O275" i="13"/>
  <c r="O285" i="13"/>
  <c r="G298" i="13"/>
  <c r="O299" i="13"/>
  <c r="O303" i="13"/>
  <c r="O337" i="13"/>
  <c r="G19" i="13"/>
  <c r="K35" i="13"/>
  <c r="O40" i="13"/>
  <c r="K47" i="13"/>
  <c r="G53" i="13"/>
  <c r="O54" i="13"/>
  <c r="O58" i="13"/>
  <c r="O70" i="13"/>
  <c r="G85" i="13"/>
  <c r="G101" i="13"/>
  <c r="O102" i="13"/>
  <c r="O106" i="13"/>
  <c r="K137" i="13"/>
  <c r="I157" i="13"/>
  <c r="I169" i="13"/>
  <c r="I185" i="13"/>
  <c r="O204" i="13"/>
  <c r="O230" i="13"/>
  <c r="G247" i="13"/>
  <c r="G259" i="13"/>
  <c r="O260" i="13"/>
  <c r="I267" i="13"/>
  <c r="G275" i="13"/>
  <c r="G285" i="13"/>
  <c r="G299" i="13"/>
  <c r="G303" i="13"/>
  <c r="I317" i="13"/>
  <c r="G337" i="13"/>
  <c r="O338" i="13"/>
  <c r="G40" i="13"/>
  <c r="G54" i="13"/>
  <c r="G58" i="13"/>
  <c r="G70" i="13"/>
  <c r="G102" i="13"/>
  <c r="G106" i="13"/>
  <c r="K112" i="13"/>
  <c r="K198" i="13"/>
  <c r="G204" i="13"/>
  <c r="K224" i="13"/>
  <c r="G230" i="13"/>
  <c r="K240" i="13"/>
  <c r="G260" i="13"/>
  <c r="O323" i="13"/>
  <c r="G338" i="13"/>
  <c r="O339" i="13"/>
  <c r="M247" i="13"/>
  <c r="M259" i="13"/>
  <c r="K63" i="13"/>
  <c r="K91" i="13"/>
  <c r="K121" i="13"/>
  <c r="K157" i="13"/>
  <c r="K169" i="13"/>
  <c r="K185" i="13"/>
  <c r="K267" i="13"/>
  <c r="K317" i="13"/>
  <c r="G323" i="13"/>
  <c r="G339" i="13"/>
  <c r="K10" i="13"/>
  <c r="K84" i="13"/>
  <c r="K132" i="13"/>
  <c r="K144" i="13"/>
  <c r="K170" i="13"/>
  <c r="K298" i="13"/>
  <c r="M53" i="13"/>
  <c r="M275" i="13"/>
  <c r="K19" i="13"/>
  <c r="K101" i="13"/>
  <c r="K285" i="13"/>
  <c r="K299" i="13"/>
  <c r="M27" i="12"/>
  <c r="M163" i="12"/>
  <c r="M179" i="12"/>
  <c r="M191" i="12"/>
  <c r="M205" i="12"/>
  <c r="M231" i="12"/>
  <c r="M323" i="12"/>
  <c r="M339" i="12"/>
  <c r="I10" i="12"/>
  <c r="O27" i="12"/>
  <c r="G40" i="12"/>
  <c r="G54" i="12"/>
  <c r="G58" i="12"/>
  <c r="I84" i="12"/>
  <c r="K112" i="12"/>
  <c r="I132" i="12"/>
  <c r="I144" i="12"/>
  <c r="O163" i="12"/>
  <c r="I170" i="12"/>
  <c r="O179" i="12"/>
  <c r="O191" i="12"/>
  <c r="K198" i="12"/>
  <c r="O205" i="12"/>
  <c r="K224" i="12"/>
  <c r="O231" i="12"/>
  <c r="K240" i="12"/>
  <c r="I298" i="12"/>
  <c r="O323" i="12"/>
  <c r="O339" i="12"/>
  <c r="I19" i="12"/>
  <c r="I53" i="12"/>
  <c r="K63" i="12"/>
  <c r="O78" i="12"/>
  <c r="I85" i="12"/>
  <c r="K91" i="12"/>
  <c r="O96" i="12"/>
  <c r="I101" i="12"/>
  <c r="K121" i="12"/>
  <c r="O126" i="12"/>
  <c r="O150" i="12"/>
  <c r="K157" i="12"/>
  <c r="K169" i="12"/>
  <c r="G179" i="12"/>
  <c r="K185" i="12"/>
  <c r="G205" i="12"/>
  <c r="O216" i="12"/>
  <c r="G231" i="12"/>
  <c r="I247" i="12"/>
  <c r="O254" i="12"/>
  <c r="I259" i="12"/>
  <c r="K267" i="12"/>
  <c r="I275" i="12"/>
  <c r="I285" i="12"/>
  <c r="O292" i="12"/>
  <c r="I299" i="12"/>
  <c r="I303" i="12"/>
  <c r="O310" i="12"/>
  <c r="K317" i="12"/>
  <c r="G323" i="12"/>
  <c r="O332" i="12"/>
  <c r="I337" i="12"/>
  <c r="G339" i="12"/>
  <c r="K10" i="12"/>
  <c r="G78" i="12"/>
  <c r="K84" i="12"/>
  <c r="G96" i="12"/>
  <c r="G126" i="12"/>
  <c r="K132" i="12"/>
  <c r="K144" i="12"/>
  <c r="G150" i="12"/>
  <c r="K170" i="12"/>
  <c r="G216" i="12"/>
  <c r="G254" i="12"/>
  <c r="G292" i="12"/>
  <c r="K298" i="12"/>
  <c r="G310" i="12"/>
  <c r="G332" i="12"/>
  <c r="O185" i="12"/>
  <c r="O317" i="12"/>
  <c r="O10" i="12"/>
  <c r="O84" i="12"/>
  <c r="O132" i="12"/>
  <c r="O144" i="12"/>
  <c r="O170" i="12"/>
  <c r="K10" i="11"/>
  <c r="I40" i="11"/>
  <c r="I54" i="11"/>
  <c r="I58" i="11"/>
  <c r="I70" i="11"/>
  <c r="G78" i="11"/>
  <c r="K84" i="11"/>
  <c r="G96" i="11"/>
  <c r="I102" i="11"/>
  <c r="I106" i="11"/>
  <c r="M112" i="11"/>
  <c r="G126" i="11"/>
  <c r="K132" i="11"/>
  <c r="K144" i="11"/>
  <c r="G150" i="11"/>
  <c r="K170" i="11"/>
  <c r="M198" i="11"/>
  <c r="G216" i="11"/>
  <c r="M224" i="11"/>
  <c r="M240" i="11"/>
  <c r="G254" i="11"/>
  <c r="K298" i="11"/>
  <c r="M47" i="11"/>
  <c r="K19" i="11"/>
  <c r="I27" i="11"/>
  <c r="K53" i="11"/>
  <c r="K85" i="11"/>
  <c r="K101" i="11"/>
  <c r="O112" i="11"/>
  <c r="I163" i="11"/>
  <c r="I179" i="11"/>
  <c r="I191" i="11"/>
  <c r="O198" i="11"/>
  <c r="I205" i="11"/>
  <c r="O224" i="11"/>
  <c r="I231" i="11"/>
  <c r="O240" i="11"/>
  <c r="K247" i="11"/>
  <c r="K259" i="11"/>
  <c r="K275" i="11"/>
  <c r="K285" i="11"/>
  <c r="I323" i="11"/>
  <c r="I339" i="11"/>
  <c r="M137" i="11"/>
  <c r="K40" i="11"/>
  <c r="K54" i="11"/>
  <c r="K58" i="11"/>
  <c r="K70" i="11"/>
  <c r="K102" i="11"/>
  <c r="K106" i="11"/>
  <c r="G112" i="11"/>
  <c r="G198" i="11"/>
  <c r="K204" i="11"/>
  <c r="G224" i="11"/>
  <c r="K230" i="11"/>
  <c r="G240" i="11"/>
  <c r="K260" i="11"/>
  <c r="O317" i="11"/>
  <c r="K338" i="11"/>
  <c r="K27" i="11"/>
  <c r="K163" i="11"/>
  <c r="K179" i="11"/>
  <c r="K191" i="11"/>
  <c r="K205" i="11"/>
  <c r="K231" i="11"/>
  <c r="G267" i="11"/>
  <c r="G317" i="11"/>
  <c r="K323" i="11"/>
  <c r="K339" i="11"/>
  <c r="M169" i="10"/>
  <c r="K40" i="10"/>
  <c r="K54" i="10"/>
  <c r="K58" i="10"/>
  <c r="O63" i="10"/>
  <c r="K70" i="10"/>
  <c r="O91" i="10"/>
  <c r="K102" i="10"/>
  <c r="K106" i="10"/>
  <c r="G112" i="10"/>
  <c r="O121" i="10"/>
  <c r="O157" i="10"/>
  <c r="O169" i="10"/>
  <c r="O185" i="10"/>
  <c r="G198" i="10"/>
  <c r="K204" i="10"/>
  <c r="G224" i="10"/>
  <c r="K230" i="10"/>
  <c r="G240" i="10"/>
  <c r="K260" i="10"/>
  <c r="O267" i="10"/>
  <c r="O317" i="10"/>
  <c r="O10" i="10"/>
  <c r="K27" i="10"/>
  <c r="I35" i="10"/>
  <c r="I47" i="10"/>
  <c r="G63" i="10"/>
  <c r="O84" i="10"/>
  <c r="G91" i="10"/>
  <c r="G121" i="10"/>
  <c r="O132" i="10"/>
  <c r="I137" i="10"/>
  <c r="O144" i="10"/>
  <c r="G157" i="10"/>
  <c r="K163" i="10"/>
  <c r="G169" i="10"/>
  <c r="O170" i="10"/>
  <c r="K179" i="10"/>
  <c r="G185" i="10"/>
  <c r="K191" i="10"/>
  <c r="K205" i="10"/>
  <c r="K231" i="10"/>
  <c r="G267" i="10"/>
  <c r="O298" i="10"/>
  <c r="G317" i="10"/>
  <c r="K323" i="10"/>
  <c r="K339" i="10"/>
  <c r="M317" i="10"/>
  <c r="G10" i="10"/>
  <c r="K78" i="10"/>
  <c r="G84" i="10"/>
  <c r="K96" i="10"/>
  <c r="K126" i="10"/>
  <c r="G132" i="10"/>
  <c r="G144" i="10"/>
  <c r="K150" i="10"/>
  <c r="G170" i="10"/>
  <c r="K216" i="10"/>
  <c r="K254" i="10"/>
  <c r="K292" i="10"/>
  <c r="G298" i="10"/>
  <c r="O299" i="10"/>
  <c r="O303" i="10"/>
  <c r="K310" i="10"/>
  <c r="O337" i="10"/>
  <c r="M267" i="10"/>
  <c r="K35" i="10"/>
  <c r="K47" i="10"/>
  <c r="K137" i="10"/>
  <c r="G299" i="10"/>
  <c r="G337" i="10"/>
  <c r="M91" i="10"/>
  <c r="K240" i="10"/>
  <c r="O323" i="10"/>
  <c r="O339" i="10"/>
  <c r="M63" i="10"/>
  <c r="K157" i="10"/>
  <c r="M299" i="9"/>
  <c r="G10" i="9"/>
  <c r="O19" i="9"/>
  <c r="O53" i="9"/>
  <c r="G84" i="9"/>
  <c r="O85" i="9"/>
  <c r="O101" i="9"/>
  <c r="I112" i="9"/>
  <c r="G132" i="9"/>
  <c r="G144" i="9"/>
  <c r="G170" i="9"/>
  <c r="I198" i="9"/>
  <c r="I224" i="9"/>
  <c r="I240" i="9"/>
  <c r="O247" i="9"/>
  <c r="O259" i="9"/>
  <c r="O275" i="9"/>
  <c r="O285" i="9"/>
  <c r="O299" i="9"/>
  <c r="O303" i="9"/>
  <c r="O337" i="9"/>
  <c r="M259" i="9"/>
  <c r="G19" i="9"/>
  <c r="K35" i="9"/>
  <c r="O40" i="9"/>
  <c r="K47" i="9"/>
  <c r="G53" i="9"/>
  <c r="O54" i="9"/>
  <c r="O58" i="9"/>
  <c r="I63" i="9"/>
  <c r="O70" i="9"/>
  <c r="G85" i="9"/>
  <c r="I91" i="9"/>
  <c r="G101" i="9"/>
  <c r="O102" i="9"/>
  <c r="O106" i="9"/>
  <c r="I121" i="9"/>
  <c r="K137" i="9"/>
  <c r="I157" i="9"/>
  <c r="I169" i="9"/>
  <c r="I185" i="9"/>
  <c r="O204" i="9"/>
  <c r="O230" i="9"/>
  <c r="G247" i="9"/>
  <c r="G259" i="9"/>
  <c r="O260" i="9"/>
  <c r="I267" i="9"/>
  <c r="G275" i="9"/>
  <c r="G285" i="9"/>
  <c r="G299" i="9"/>
  <c r="G303" i="9"/>
  <c r="I317" i="9"/>
  <c r="G337" i="9"/>
  <c r="O338" i="9"/>
  <c r="M85" i="9"/>
  <c r="M285" i="9"/>
  <c r="G40" i="9"/>
  <c r="G54" i="9"/>
  <c r="G58" i="9"/>
  <c r="G70" i="9"/>
  <c r="G102" i="9"/>
  <c r="G106" i="9"/>
  <c r="K112" i="9"/>
  <c r="K198" i="9"/>
  <c r="G204" i="9"/>
  <c r="K224" i="9"/>
  <c r="G230" i="9"/>
  <c r="K240" i="9"/>
  <c r="G260" i="9"/>
  <c r="O323" i="9"/>
  <c r="G338" i="9"/>
  <c r="O339" i="9"/>
  <c r="M303" i="9"/>
  <c r="K317" i="9"/>
  <c r="G323" i="9"/>
  <c r="G339" i="9"/>
  <c r="M19" i="9"/>
  <c r="K298" i="9"/>
  <c r="M101" i="9"/>
  <c r="K53" i="9"/>
  <c r="K247" i="9"/>
  <c r="K275" i="9"/>
  <c r="K337" i="9"/>
  <c r="M339" i="8"/>
  <c r="I10" i="8"/>
  <c r="O27" i="8"/>
  <c r="I84" i="8"/>
  <c r="K112" i="8"/>
  <c r="I132" i="8"/>
  <c r="I144" i="8"/>
  <c r="O163" i="8"/>
  <c r="I170" i="8"/>
  <c r="O179" i="8"/>
  <c r="O191" i="8"/>
  <c r="K198" i="8"/>
  <c r="O205" i="8"/>
  <c r="K224" i="8"/>
  <c r="O231" i="8"/>
  <c r="K240" i="8"/>
  <c r="I298" i="8"/>
  <c r="O323" i="8"/>
  <c r="O339" i="8"/>
  <c r="M27" i="8"/>
  <c r="M323" i="8"/>
  <c r="I19" i="8"/>
  <c r="I53" i="8"/>
  <c r="K63" i="8"/>
  <c r="O78" i="8"/>
  <c r="I85" i="8"/>
  <c r="K91" i="8"/>
  <c r="O96" i="8"/>
  <c r="I101" i="8"/>
  <c r="K121" i="8"/>
  <c r="O126" i="8"/>
  <c r="O150" i="8"/>
  <c r="K157" i="8"/>
  <c r="K169" i="8"/>
  <c r="K185" i="8"/>
  <c r="O216" i="8"/>
  <c r="I247" i="8"/>
  <c r="O254" i="8"/>
  <c r="I259" i="8"/>
  <c r="K267" i="8"/>
  <c r="I275" i="8"/>
  <c r="I285" i="8"/>
  <c r="O292" i="8"/>
  <c r="I299" i="8"/>
  <c r="I303" i="8"/>
  <c r="O310" i="8"/>
  <c r="K317" i="8"/>
  <c r="O332" i="8"/>
  <c r="I337" i="8"/>
  <c r="G339" i="8"/>
  <c r="M231" i="8"/>
  <c r="K10" i="8"/>
  <c r="G78" i="8"/>
  <c r="K84" i="8"/>
  <c r="G96" i="8"/>
  <c r="G126" i="8"/>
  <c r="K132" i="8"/>
  <c r="K144" i="8"/>
  <c r="G150" i="8"/>
  <c r="K170" i="8"/>
  <c r="G216" i="8"/>
  <c r="G254" i="8"/>
  <c r="G292" i="8"/>
  <c r="K298" i="8"/>
  <c r="G310" i="8"/>
  <c r="G332" i="8"/>
  <c r="M179" i="8"/>
  <c r="M205" i="8"/>
  <c r="M163" i="8"/>
  <c r="K230" i="8"/>
  <c r="O317" i="8"/>
  <c r="O10" i="8"/>
  <c r="O84" i="8"/>
  <c r="O132" i="8"/>
  <c r="O144" i="8"/>
  <c r="O170" i="8"/>
  <c r="O298" i="8"/>
  <c r="M47" i="7"/>
  <c r="K10" i="7"/>
  <c r="I40" i="7"/>
  <c r="I54" i="7"/>
  <c r="I58" i="7"/>
  <c r="I70" i="7"/>
  <c r="K84" i="7"/>
  <c r="I102" i="7"/>
  <c r="I106" i="7"/>
  <c r="M112" i="7"/>
  <c r="K132" i="7"/>
  <c r="K144" i="7"/>
  <c r="K170" i="7"/>
  <c r="M198" i="7"/>
  <c r="I204" i="7"/>
  <c r="M224" i="7"/>
  <c r="I230" i="7"/>
  <c r="M240" i="7"/>
  <c r="I260" i="7"/>
  <c r="K298" i="7"/>
  <c r="I338" i="7"/>
  <c r="K19" i="7"/>
  <c r="I27" i="7"/>
  <c r="K53" i="7"/>
  <c r="K85" i="7"/>
  <c r="K101" i="7"/>
  <c r="O112" i="7"/>
  <c r="I163" i="7"/>
  <c r="I179" i="7"/>
  <c r="I191" i="7"/>
  <c r="O198" i="7"/>
  <c r="I205" i="7"/>
  <c r="O224" i="7"/>
  <c r="I231" i="7"/>
  <c r="O240" i="7"/>
  <c r="K247" i="7"/>
  <c r="K259" i="7"/>
  <c r="K275" i="7"/>
  <c r="K285" i="7"/>
  <c r="K299" i="7"/>
  <c r="K303" i="7"/>
  <c r="I323" i="7"/>
  <c r="K337" i="7"/>
  <c r="I339" i="7"/>
  <c r="M35" i="7"/>
  <c r="K40" i="7"/>
  <c r="K54" i="7"/>
  <c r="K58" i="7"/>
  <c r="K70" i="7"/>
  <c r="K102" i="7"/>
  <c r="K106" i="7"/>
  <c r="G112" i="7"/>
  <c r="O185" i="7"/>
  <c r="G198" i="7"/>
  <c r="K204" i="7"/>
  <c r="G224" i="7"/>
  <c r="K230" i="7"/>
  <c r="G240" i="7"/>
  <c r="K260" i="7"/>
  <c r="O267" i="7"/>
  <c r="O317" i="7"/>
  <c r="K338" i="7"/>
  <c r="O259" i="7"/>
  <c r="O275" i="7"/>
  <c r="O285" i="7"/>
  <c r="O299" i="7"/>
  <c r="O337" i="7"/>
  <c r="M137" i="7"/>
  <c r="O40" i="7"/>
  <c r="O54" i="7"/>
  <c r="O58" i="7"/>
  <c r="O70" i="7"/>
  <c r="O102" i="7"/>
  <c r="O106" i="7"/>
  <c r="O204" i="7"/>
  <c r="O230" i="7"/>
  <c r="O260" i="7"/>
  <c r="O338" i="7"/>
  <c r="M91" i="6"/>
  <c r="M169" i="6"/>
  <c r="K40" i="6"/>
  <c r="K54" i="6"/>
  <c r="K58" i="6"/>
  <c r="O63" i="6"/>
  <c r="K70" i="6"/>
  <c r="O91" i="6"/>
  <c r="I96" i="6"/>
  <c r="K102" i="6"/>
  <c r="K106" i="6"/>
  <c r="G112" i="6"/>
  <c r="O121" i="6"/>
  <c r="I126" i="6"/>
  <c r="I150" i="6"/>
  <c r="O157" i="6"/>
  <c r="O169" i="6"/>
  <c r="O185" i="6"/>
  <c r="G198" i="6"/>
  <c r="K204" i="6"/>
  <c r="G224" i="6"/>
  <c r="K230" i="6"/>
  <c r="G240" i="6"/>
  <c r="K260" i="6"/>
  <c r="O267" i="6"/>
  <c r="I292" i="6"/>
  <c r="I310" i="6"/>
  <c r="O317" i="6"/>
  <c r="O10" i="6"/>
  <c r="K27" i="6"/>
  <c r="I35" i="6"/>
  <c r="I47" i="6"/>
  <c r="G63" i="6"/>
  <c r="O84" i="6"/>
  <c r="G121" i="6"/>
  <c r="O132" i="6"/>
  <c r="I137" i="6"/>
  <c r="O144" i="6"/>
  <c r="G157" i="6"/>
  <c r="K163" i="6"/>
  <c r="G169" i="6"/>
  <c r="O170" i="6"/>
  <c r="K179" i="6"/>
  <c r="G185" i="6"/>
  <c r="K191" i="6"/>
  <c r="K205" i="6"/>
  <c r="K231" i="6"/>
  <c r="G267" i="6"/>
  <c r="O298" i="6"/>
  <c r="G317" i="6"/>
  <c r="K323" i="6"/>
  <c r="K339" i="6"/>
  <c r="G10" i="6"/>
  <c r="K78" i="6"/>
  <c r="G84" i="6"/>
  <c r="K96" i="6"/>
  <c r="K126" i="6"/>
  <c r="G132" i="6"/>
  <c r="G144" i="6"/>
  <c r="K150" i="6"/>
  <c r="G170" i="6"/>
  <c r="K216" i="6"/>
  <c r="K254" i="6"/>
  <c r="K292" i="6"/>
  <c r="G298" i="6"/>
  <c r="O337" i="6"/>
  <c r="K35" i="6"/>
  <c r="K47" i="6"/>
  <c r="K137" i="6"/>
  <c r="G337" i="6"/>
  <c r="M121" i="6"/>
  <c r="M157" i="6"/>
  <c r="O323" i="6"/>
  <c r="O339" i="6"/>
  <c r="M317" i="6"/>
  <c r="K267" i="6"/>
  <c r="O292" i="6"/>
  <c r="M299" i="5"/>
  <c r="G10" i="5"/>
  <c r="O19" i="5"/>
  <c r="O53" i="5"/>
  <c r="K78" i="5"/>
  <c r="G84" i="5"/>
  <c r="O85" i="5"/>
  <c r="K96" i="5"/>
  <c r="O101" i="5"/>
  <c r="I112" i="5"/>
  <c r="K126" i="5"/>
  <c r="G132" i="5"/>
  <c r="G144" i="5"/>
  <c r="K150" i="5"/>
  <c r="G170" i="5"/>
  <c r="I198" i="5"/>
  <c r="K216" i="5"/>
  <c r="I224" i="5"/>
  <c r="I240" i="5"/>
  <c r="O247" i="5"/>
  <c r="O259" i="5"/>
  <c r="O275" i="5"/>
  <c r="O285" i="5"/>
  <c r="G298" i="5"/>
  <c r="O299" i="5"/>
  <c r="O303" i="5"/>
  <c r="O337" i="5"/>
  <c r="M85" i="5"/>
  <c r="M259" i="5"/>
  <c r="K35" i="5"/>
  <c r="O40" i="5"/>
  <c r="K47" i="5"/>
  <c r="O54" i="5"/>
  <c r="O58" i="5"/>
  <c r="I63" i="5"/>
  <c r="O70" i="5"/>
  <c r="I91" i="5"/>
  <c r="O102" i="5"/>
  <c r="O106" i="5"/>
  <c r="I121" i="5"/>
  <c r="K137" i="5"/>
  <c r="I157" i="5"/>
  <c r="I169" i="5"/>
  <c r="I185" i="5"/>
  <c r="O204" i="5"/>
  <c r="O230" i="5"/>
  <c r="O260" i="5"/>
  <c r="I267" i="5"/>
  <c r="G275" i="5"/>
  <c r="G285" i="5"/>
  <c r="G299" i="5"/>
  <c r="G303" i="5"/>
  <c r="I317" i="5"/>
  <c r="G337" i="5"/>
  <c r="O338" i="5"/>
  <c r="M285" i="5"/>
  <c r="M303" i="5"/>
  <c r="G40" i="5"/>
  <c r="G54" i="5"/>
  <c r="G58" i="5"/>
  <c r="G70" i="5"/>
  <c r="G102" i="5"/>
  <c r="G106" i="5"/>
  <c r="K112" i="5"/>
  <c r="K198" i="5"/>
  <c r="G204" i="5"/>
  <c r="K224" i="5"/>
  <c r="G230" i="5"/>
  <c r="K240" i="5"/>
  <c r="G260" i="5"/>
  <c r="O323" i="5"/>
  <c r="G338" i="5"/>
  <c r="O339" i="5"/>
  <c r="M19" i="5"/>
  <c r="M53" i="5"/>
  <c r="M101" i="5"/>
  <c r="K63" i="5"/>
  <c r="K91" i="5"/>
  <c r="K121" i="5"/>
  <c r="K157" i="5"/>
  <c r="K169" i="5"/>
  <c r="K267" i="5"/>
  <c r="K317" i="5"/>
  <c r="G339" i="5"/>
  <c r="M247" i="5"/>
  <c r="K84" i="5"/>
  <c r="K298" i="5"/>
  <c r="O198" i="5"/>
  <c r="O224" i="5"/>
  <c r="O240" i="5"/>
  <c r="K275" i="5"/>
  <c r="K337" i="5"/>
  <c r="G19" i="4"/>
  <c r="K35" i="4"/>
  <c r="K47" i="4"/>
  <c r="G53" i="4"/>
  <c r="I63" i="4"/>
  <c r="G85" i="4"/>
  <c r="I91" i="4"/>
  <c r="G101" i="4"/>
  <c r="I121" i="4"/>
  <c r="K137" i="4"/>
  <c r="I157" i="4"/>
  <c r="I169" i="4"/>
  <c r="I185" i="4"/>
  <c r="G247" i="4"/>
  <c r="G259" i="4"/>
  <c r="I267" i="4"/>
  <c r="G275" i="4"/>
  <c r="G285" i="4"/>
  <c r="G299" i="4"/>
  <c r="G303" i="4"/>
  <c r="I317" i="4"/>
  <c r="M323" i="4"/>
  <c r="G337" i="4"/>
  <c r="M339" i="4"/>
  <c r="I10" i="4"/>
  <c r="O27" i="4"/>
  <c r="I84" i="4"/>
  <c r="K112" i="4"/>
  <c r="I132" i="4"/>
  <c r="I144" i="4"/>
  <c r="O163" i="4"/>
  <c r="I170" i="4"/>
  <c r="O179" i="4"/>
  <c r="O191" i="4"/>
  <c r="K198" i="4"/>
  <c r="O205" i="4"/>
  <c r="K224" i="4"/>
  <c r="O231" i="4"/>
  <c r="K240" i="4"/>
  <c r="I298" i="4"/>
  <c r="O323" i="4"/>
  <c r="O339" i="4"/>
  <c r="I19" i="4"/>
  <c r="I53" i="4"/>
  <c r="K63" i="4"/>
  <c r="I85" i="4"/>
  <c r="K91" i="4"/>
  <c r="I101" i="4"/>
  <c r="K121" i="4"/>
  <c r="K157" i="4"/>
  <c r="K169" i="4"/>
  <c r="K185" i="4"/>
  <c r="I247" i="4"/>
  <c r="I259" i="4"/>
  <c r="K267" i="4"/>
  <c r="I275" i="4"/>
  <c r="I285" i="4"/>
  <c r="I299" i="4"/>
  <c r="I303" i="4"/>
  <c r="K317" i="4"/>
  <c r="G323" i="4"/>
  <c r="I337" i="4"/>
  <c r="G339" i="4"/>
  <c r="K84" i="4"/>
  <c r="K132" i="4"/>
  <c r="K144" i="4"/>
  <c r="K170" i="4"/>
  <c r="K298" i="4"/>
  <c r="K260" i="4"/>
  <c r="O317" i="4"/>
  <c r="O10" i="4"/>
  <c r="O84" i="4"/>
  <c r="O132" i="4"/>
  <c r="O144" i="4"/>
  <c r="O170" i="4"/>
  <c r="O298" i="4"/>
  <c r="M35" i="3"/>
  <c r="M47" i="3"/>
  <c r="M137" i="3"/>
  <c r="K10" i="3"/>
  <c r="O35" i="3"/>
  <c r="I40" i="3"/>
  <c r="O47" i="3"/>
  <c r="I54" i="3"/>
  <c r="I58" i="3"/>
  <c r="I70" i="3"/>
  <c r="G78" i="3"/>
  <c r="K84" i="3"/>
  <c r="G96" i="3"/>
  <c r="G126" i="3"/>
  <c r="K132" i="3"/>
  <c r="O137" i="3"/>
  <c r="K144" i="3"/>
  <c r="G150" i="3"/>
  <c r="K170" i="3"/>
  <c r="G216" i="3"/>
  <c r="G254" i="3"/>
  <c r="G292" i="3"/>
  <c r="G310" i="3"/>
  <c r="G332" i="3"/>
  <c r="K19" i="3"/>
  <c r="I27" i="3"/>
  <c r="K53" i="3"/>
  <c r="K85" i="3"/>
  <c r="K101" i="3"/>
  <c r="O112" i="3"/>
  <c r="G137" i="3"/>
  <c r="I163" i="3"/>
  <c r="I179" i="3"/>
  <c r="I191" i="3"/>
  <c r="O198" i="3"/>
  <c r="I205" i="3"/>
  <c r="O224" i="3"/>
  <c r="I231" i="3"/>
  <c r="O240" i="3"/>
  <c r="I323" i="3"/>
  <c r="I339" i="3"/>
  <c r="K40" i="3"/>
  <c r="K54" i="3"/>
  <c r="K58" i="3"/>
  <c r="K70" i="3"/>
  <c r="K102" i="3"/>
  <c r="K106" i="3"/>
  <c r="G112" i="3"/>
  <c r="G198" i="3"/>
  <c r="K204" i="3"/>
  <c r="G224" i="3"/>
  <c r="K230" i="3"/>
  <c r="G240" i="3"/>
  <c r="K260" i="3"/>
  <c r="O317" i="3"/>
  <c r="K338" i="3"/>
  <c r="K27" i="3"/>
  <c r="K163" i="3"/>
  <c r="K179" i="3"/>
  <c r="K191" i="3"/>
  <c r="K205" i="3"/>
  <c r="K231" i="3"/>
  <c r="O298" i="3"/>
  <c r="K323" i="3"/>
  <c r="K339" i="3"/>
  <c r="K19" i="2"/>
  <c r="I27" i="2"/>
  <c r="G35" i="2"/>
  <c r="G47" i="2"/>
  <c r="K85" i="2"/>
  <c r="K101" i="2"/>
  <c r="O112" i="2"/>
  <c r="G137" i="2"/>
  <c r="I163" i="2"/>
  <c r="I179" i="2"/>
  <c r="I191" i="2"/>
  <c r="O198" i="2"/>
  <c r="I205" i="2"/>
  <c r="O224" i="2"/>
  <c r="O240" i="2"/>
  <c r="I323" i="2"/>
  <c r="I339" i="2"/>
  <c r="M35" i="2"/>
  <c r="M10" i="2"/>
  <c r="K40" i="2"/>
  <c r="K54" i="2"/>
  <c r="K58" i="2"/>
  <c r="K70" i="2"/>
  <c r="I78" i="2"/>
  <c r="M84" i="2"/>
  <c r="I96" i="2"/>
  <c r="K102" i="2"/>
  <c r="K106" i="2"/>
  <c r="G112" i="2"/>
  <c r="I126" i="2"/>
  <c r="M132" i="2"/>
  <c r="M144" i="2"/>
  <c r="I150" i="2"/>
  <c r="M170" i="2"/>
  <c r="G198" i="2"/>
  <c r="K204" i="2"/>
  <c r="I216" i="2"/>
  <c r="G224" i="2"/>
  <c r="K230" i="2"/>
  <c r="G240" i="2"/>
  <c r="I254" i="2"/>
  <c r="K260" i="2"/>
  <c r="I292" i="2"/>
  <c r="M298" i="2"/>
  <c r="O317" i="2"/>
  <c r="K338" i="2"/>
  <c r="K27" i="2"/>
  <c r="I35" i="2"/>
  <c r="I47" i="2"/>
  <c r="I137" i="2"/>
  <c r="K163" i="2"/>
  <c r="K179" i="2"/>
  <c r="K191" i="2"/>
  <c r="K205" i="2"/>
  <c r="K231" i="2"/>
  <c r="G317" i="2"/>
  <c r="K323" i="2"/>
  <c r="K339" i="2"/>
  <c r="M137" i="2"/>
  <c r="K78" i="2"/>
  <c r="K96" i="2"/>
  <c r="K126" i="2"/>
  <c r="K150" i="2"/>
  <c r="K216" i="2"/>
  <c r="K254" i="2"/>
  <c r="K292" i="2"/>
  <c r="O299" i="2"/>
  <c r="O303" i="2"/>
  <c r="O337" i="2"/>
  <c r="K47" i="2"/>
  <c r="M85" i="1"/>
  <c r="M299" i="1"/>
  <c r="M337" i="1"/>
  <c r="G10" i="1"/>
  <c r="O19" i="1"/>
  <c r="O53" i="1"/>
  <c r="K78" i="1"/>
  <c r="G84" i="1"/>
  <c r="O85" i="1"/>
  <c r="K96" i="1"/>
  <c r="O101" i="1"/>
  <c r="I112" i="1"/>
  <c r="K126" i="1"/>
  <c r="G132" i="1"/>
  <c r="G144" i="1"/>
  <c r="K150" i="1"/>
  <c r="G170" i="1"/>
  <c r="I198" i="1"/>
  <c r="K216" i="1"/>
  <c r="I224" i="1"/>
  <c r="I240" i="1"/>
  <c r="O247" i="1"/>
  <c r="K254" i="1"/>
  <c r="O259" i="1"/>
  <c r="O275" i="1"/>
  <c r="O285" i="1"/>
  <c r="K292" i="1"/>
  <c r="G298" i="1"/>
  <c r="O299" i="1"/>
  <c r="K310" i="1"/>
  <c r="K332" i="1"/>
  <c r="O337" i="1"/>
  <c r="M338" i="1"/>
  <c r="M259" i="1"/>
  <c r="M303" i="1"/>
  <c r="K35" i="1"/>
  <c r="O40" i="1"/>
  <c r="K47" i="1"/>
  <c r="O54" i="1"/>
  <c r="O58" i="1"/>
  <c r="O70" i="1"/>
  <c r="O102" i="1"/>
  <c r="O106" i="1"/>
  <c r="K137" i="1"/>
  <c r="I185" i="1"/>
  <c r="O204" i="1"/>
  <c r="O230" i="1"/>
  <c r="O260" i="1"/>
  <c r="I267" i="1"/>
  <c r="O338" i="1"/>
  <c r="M247" i="1"/>
  <c r="M285" i="1"/>
  <c r="G40" i="1"/>
  <c r="G54" i="1"/>
  <c r="G58" i="1"/>
  <c r="G70" i="1"/>
  <c r="G102" i="1"/>
  <c r="G106" i="1"/>
  <c r="G204" i="1"/>
  <c r="G230" i="1"/>
  <c r="G260" i="1"/>
  <c r="G338" i="1"/>
  <c r="K317" i="1"/>
  <c r="M19" i="1"/>
  <c r="K10" i="1"/>
  <c r="K84" i="1"/>
  <c r="K132" i="1"/>
  <c r="K144" i="1"/>
  <c r="K170" i="1"/>
  <c r="G254" i="1"/>
  <c r="G292" i="1"/>
  <c r="K298" i="1"/>
  <c r="M101" i="1"/>
  <c r="O112" i="1"/>
  <c r="O198" i="1"/>
  <c r="O224" i="1"/>
  <c r="O240" i="1"/>
</calcChain>
</file>

<file path=xl/sharedStrings.xml><?xml version="1.0" encoding="utf-8"?>
<sst xmlns="http://schemas.openxmlformats.org/spreadsheetml/2006/main" count="16336" uniqueCount="619">
  <si>
    <t/>
  </si>
  <si>
    <t>Figures Finalised as at 2024/10/25</t>
  </si>
  <si>
    <t>STATEMENT OF OPERATING REVENUE FOR THE 1st Quarter Ended 30 September 2024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</si>
  <si>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</si>
  <si>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</si>
  <si>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</si>
  <si>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</si>
  <si>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</si>
  <si>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</si>
  <si>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30 September 2024</t>
  </si>
  <si>
    <t>First Quarter 2023/24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</si>
  <si>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</si>
  <si>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</si>
  <si>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</si>
  <si>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</si>
  <si>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</si>
  <si>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</si>
  <si>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</si>
  <si>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</si>
  <si>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</si>
  <si>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</si>
  <si>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Q1 of 2023/24 to Q1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</si>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</sst>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"/>
      <family val="2"/>
    </font>
    <font>
      <b/>
      <sz val="12"/>
      <color indexed="8"/>
      <name val="Arial Narrow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18224950</v>
      </c>
      <c r="E8" s="31">
        <v>18224950</v>
      </c>
      <c r="F8" s="31">
        <v>4415629</v>
      </c>
      <c r="G8" s="36">
        <f>IF(($D8       =0),0,($F8       /$D8       ))</f>
        <v>0.24228483480064417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4415629</v>
      </c>
      <c r="O8" s="36">
        <f>IF(($D8       =0),0,($N8       /$D8       ))</f>
        <v>0.24228483480064417</v>
      </c>
      <c r="P8" s="31">
        <v>4684635</v>
      </c>
      <c r="Q8" s="31">
        <v>19818020</v>
      </c>
      <c r="R8" s="31">
        <v>16818020</v>
      </c>
      <c r="S8" s="31">
        <v>4684635</v>
      </c>
      <c r="T8" s="36">
        <f>IF(($Q8       =0),0,($S8       /$Q8       ))</f>
        <v>0.23638259523403449</v>
      </c>
      <c r="U8" s="36">
        <f>IF(($P8       =0),0,(($F8       /$P8       )-1))</f>
        <v>-5.7423043630933868E-2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1193660</v>
      </c>
      <c r="E9" s="31">
        <v>1193660</v>
      </c>
      <c r="F9" s="31">
        <v>72006</v>
      </c>
      <c r="G9" s="36">
        <f>IF(($D9       =0),0,($F9       /$D9       ))</f>
        <v>6.0323710269255905E-2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72006</v>
      </c>
      <c r="O9" s="36">
        <f>IF(($D9       =0),0,($N9       /$D9       ))</f>
        <v>6.0323710269255905E-2</v>
      </c>
      <c r="P9" s="31">
        <v>369941</v>
      </c>
      <c r="Q9" s="31">
        <v>1142120</v>
      </c>
      <c r="R9" s="31">
        <v>1200320</v>
      </c>
      <c r="S9" s="31">
        <v>369941</v>
      </c>
      <c r="T9" s="36">
        <f>IF(($Q9       =0),0,($S9       /$Q9       ))</f>
        <v>0.32390729520540751</v>
      </c>
      <c r="U9" s="36">
        <f>IF(($P9       =0),0,(($F9       /$P9       )-1))</f>
        <v>-0.80535815170527192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19418610</v>
      </c>
      <c r="E10" s="32">
        <f>SUM(E8:E9)</f>
        <v>19418610</v>
      </c>
      <c r="F10" s="32">
        <f>SUM(F8:F9)</f>
        <v>4487635</v>
      </c>
      <c r="G10" s="37">
        <f t="shared" ref="G10:G54" si="0">IF(($D10      =0),0,($F10      /$D10      ))</f>
        <v>0.23109970281086031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4487635</v>
      </c>
      <c r="O10" s="37">
        <f t="shared" ref="O10:O54" si="4">IF(($D10      =0),0,($N10      /$D10      ))</f>
        <v>0.23109970281086031</v>
      </c>
      <c r="P10" s="32">
        <f>SUM(P8:P9)</f>
        <v>5054576</v>
      </c>
      <c r="Q10" s="32">
        <f>SUM(Q8:Q9)</f>
        <v>20960140</v>
      </c>
      <c r="R10" s="32">
        <f>SUM(R8:R9)</f>
        <v>18018340</v>
      </c>
      <c r="S10" s="32">
        <f>SUM(S8:S9)</f>
        <v>5054576</v>
      </c>
      <c r="T10" s="37">
        <f t="shared" ref="T10:T54" si="5">IF(($Q10      =0),0,($S10      /$Q10      ))</f>
        <v>0.24115182436758534</v>
      </c>
      <c r="U10" s="37">
        <f t="shared" ref="U10:U54" si="6">IF(($P10      =0),0,(($F10      /$P10      )-1))</f>
        <v>-0.11216390850587665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2644</v>
      </c>
      <c r="G11" s="36">
        <f t="shared" si="0"/>
        <v>1.631534778101397E-2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2644</v>
      </c>
      <c r="O11" s="36">
        <f t="shared" si="4"/>
        <v>1.631534778101397E-2</v>
      </c>
      <c r="P11" s="31">
        <v>1653</v>
      </c>
      <c r="Q11" s="31">
        <v>162056</v>
      </c>
      <c r="R11" s="31">
        <v>162056</v>
      </c>
      <c r="S11" s="31">
        <v>1653</v>
      </c>
      <c r="T11" s="36">
        <f t="shared" si="5"/>
        <v>1.0200177716344967E-2</v>
      </c>
      <c r="U11" s="36">
        <f t="shared" si="6"/>
        <v>0.59951603145795529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27159962</v>
      </c>
      <c r="E12" s="31">
        <v>27159962</v>
      </c>
      <c r="F12" s="31">
        <v>29667000</v>
      </c>
      <c r="G12" s="36">
        <f t="shared" si="0"/>
        <v>1.0923063883520898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29667000</v>
      </c>
      <c r="O12" s="36">
        <f t="shared" si="4"/>
        <v>1.0923063883520898</v>
      </c>
      <c r="P12" s="31">
        <v>25808000</v>
      </c>
      <c r="Q12" s="31">
        <v>25642514</v>
      </c>
      <c r="R12" s="31">
        <v>24043514</v>
      </c>
      <c r="S12" s="31">
        <v>25808000</v>
      </c>
      <c r="T12" s="36">
        <f t="shared" si="5"/>
        <v>1.0064535793955305</v>
      </c>
      <c r="U12" s="36">
        <f t="shared" si="6"/>
        <v>0.14952727836329816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25926356</v>
      </c>
      <c r="E13" s="31">
        <v>25926356</v>
      </c>
      <c r="F13" s="31">
        <v>3611811</v>
      </c>
      <c r="G13" s="36">
        <f t="shared" si="0"/>
        <v>0.1393103990394948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3611811</v>
      </c>
      <c r="O13" s="36">
        <f t="shared" si="4"/>
        <v>0.1393103990394948</v>
      </c>
      <c r="P13" s="31">
        <v>3397869</v>
      </c>
      <c r="Q13" s="31">
        <v>127656776</v>
      </c>
      <c r="R13" s="31">
        <v>26544356</v>
      </c>
      <c r="S13" s="31">
        <v>3397869</v>
      </c>
      <c r="T13" s="36">
        <f t="shared" si="5"/>
        <v>2.6617223985039386E-2</v>
      </c>
      <c r="U13" s="36">
        <f t="shared" si="6"/>
        <v>6.2963580997383861E-2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4576000</v>
      </c>
      <c r="E14" s="31">
        <v>4576000</v>
      </c>
      <c r="F14" s="31">
        <v>4581021</v>
      </c>
      <c r="G14" s="36">
        <f t="shared" si="0"/>
        <v>1.0010972465034964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4581021</v>
      </c>
      <c r="O14" s="36">
        <f t="shared" si="4"/>
        <v>1.0010972465034964</v>
      </c>
      <c r="P14" s="31">
        <v>2047775</v>
      </c>
      <c r="Q14" s="31">
        <v>4100368</v>
      </c>
      <c r="R14" s="31">
        <v>4100368</v>
      </c>
      <c r="S14" s="31">
        <v>2047775</v>
      </c>
      <c r="T14" s="36">
        <f t="shared" si="5"/>
        <v>0.49941249175683744</v>
      </c>
      <c r="U14" s="36">
        <f t="shared" si="6"/>
        <v>1.2370724322740534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12654327</v>
      </c>
      <c r="E15" s="31">
        <v>12654327</v>
      </c>
      <c r="F15" s="31">
        <v>5272573</v>
      </c>
      <c r="G15" s="36">
        <f t="shared" si="0"/>
        <v>0.41666166837635854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5272573</v>
      </c>
      <c r="O15" s="36">
        <f t="shared" si="4"/>
        <v>0.41666166837635854</v>
      </c>
      <c r="P15" s="31">
        <v>0</v>
      </c>
      <c r="Q15" s="31">
        <v>15541398</v>
      </c>
      <c r="R15" s="31">
        <v>15541398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141684</v>
      </c>
      <c r="E16" s="31">
        <v>141684</v>
      </c>
      <c r="F16" s="31">
        <v>52624</v>
      </c>
      <c r="G16" s="36">
        <f t="shared" si="0"/>
        <v>0.37141808531662007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52624</v>
      </c>
      <c r="O16" s="36">
        <f t="shared" si="4"/>
        <v>0.37141808531662007</v>
      </c>
      <c r="P16" s="31">
        <v>15434</v>
      </c>
      <c r="Q16" s="31">
        <v>105929</v>
      </c>
      <c r="R16" s="31">
        <v>135065</v>
      </c>
      <c r="S16" s="31">
        <v>15434</v>
      </c>
      <c r="T16" s="36">
        <f t="shared" si="5"/>
        <v>0.14570136600930811</v>
      </c>
      <c r="U16" s="36">
        <f t="shared" si="6"/>
        <v>2.4096151354153168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65847797</v>
      </c>
      <c r="E17" s="31">
        <v>65847797</v>
      </c>
      <c r="F17" s="31">
        <v>28751001</v>
      </c>
      <c r="G17" s="36">
        <f t="shared" si="0"/>
        <v>0.43662813806815737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28751001</v>
      </c>
      <c r="O17" s="36">
        <f t="shared" si="4"/>
        <v>0.43662813806815737</v>
      </c>
      <c r="P17" s="31">
        <v>27065000</v>
      </c>
      <c r="Q17" s="31">
        <v>39428767</v>
      </c>
      <c r="R17" s="31">
        <v>37416767</v>
      </c>
      <c r="S17" s="31">
        <v>27065000</v>
      </c>
      <c r="T17" s="36">
        <f t="shared" si="5"/>
        <v>0.68642775463914452</v>
      </c>
      <c r="U17" s="36">
        <f t="shared" si="6"/>
        <v>6.2294513208941416E-2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80389278</v>
      </c>
      <c r="E18" s="31">
        <v>82649278</v>
      </c>
      <c r="F18" s="31">
        <v>91853</v>
      </c>
      <c r="G18" s="36">
        <f t="shared" si="0"/>
        <v>1.1426026241957291E-3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91853</v>
      </c>
      <c r="O18" s="36">
        <f t="shared" si="4"/>
        <v>1.1426026241957291E-3</v>
      </c>
      <c r="P18" s="31">
        <v>-28273897</v>
      </c>
      <c r="Q18" s="31">
        <v>60591828</v>
      </c>
      <c r="R18" s="31">
        <v>122379604</v>
      </c>
      <c r="S18" s="31">
        <v>-28273897</v>
      </c>
      <c r="T18" s="36">
        <f t="shared" si="5"/>
        <v>-0.46662888269355401</v>
      </c>
      <c r="U18" s="36">
        <f t="shared" si="6"/>
        <v>-1.0032486855278564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216857460</v>
      </c>
      <c r="E19" s="32">
        <f>SUM(E11:E18)</f>
        <v>219117460</v>
      </c>
      <c r="F19" s="32">
        <f>SUM(F11:F18)</f>
        <v>72030527</v>
      </c>
      <c r="G19" s="37">
        <f t="shared" si="0"/>
        <v>0.33215609460702894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72030527</v>
      </c>
      <c r="O19" s="37">
        <f t="shared" si="4"/>
        <v>0.33215609460702894</v>
      </c>
      <c r="P19" s="32">
        <f>SUM(P11:P18)</f>
        <v>30061834</v>
      </c>
      <c r="Q19" s="32">
        <f>SUM(Q11:Q18)</f>
        <v>273229636</v>
      </c>
      <c r="R19" s="32">
        <f>SUM(R11:R18)</f>
        <v>230323128</v>
      </c>
      <c r="S19" s="32">
        <f>SUM(S11:S18)</f>
        <v>30061834</v>
      </c>
      <c r="T19" s="37">
        <f t="shared" si="5"/>
        <v>0.11002406049393558</v>
      </c>
      <c r="U19" s="37">
        <f t="shared" si="6"/>
        <v>1.396078928517801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230000</v>
      </c>
      <c r="E22" s="31">
        <v>230000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150127742</v>
      </c>
      <c r="E23" s="31">
        <v>150127742</v>
      </c>
      <c r="F23" s="31">
        <v>58577869</v>
      </c>
      <c r="G23" s="36">
        <f t="shared" si="0"/>
        <v>0.3901868383526344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58577869</v>
      </c>
      <c r="O23" s="36">
        <f t="shared" si="4"/>
        <v>0.3901868383526344</v>
      </c>
      <c r="P23" s="31">
        <v>54611205</v>
      </c>
      <c r="Q23" s="31">
        <v>144271513</v>
      </c>
      <c r="R23" s="31">
        <v>142656699</v>
      </c>
      <c r="S23" s="31">
        <v>54611205</v>
      </c>
      <c r="T23" s="36">
        <f t="shared" si="5"/>
        <v>0.37853075679604192</v>
      </c>
      <c r="U23" s="36">
        <f t="shared" si="6"/>
        <v>7.2634617749232966E-2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214719</v>
      </c>
      <c r="G25" s="36">
        <f t="shared" si="0"/>
        <v>5.5798044647790875E-3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214719</v>
      </c>
      <c r="O25" s="36">
        <f t="shared" si="4"/>
        <v>5.5798044647790875E-3</v>
      </c>
      <c r="P25" s="31">
        <v>0</v>
      </c>
      <c r="Q25" s="31">
        <v>38481456</v>
      </c>
      <c r="R25" s="31">
        <v>38481456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24726360</v>
      </c>
      <c r="E26" s="31">
        <v>24726360</v>
      </c>
      <c r="F26" s="31">
        <v>680662</v>
      </c>
      <c r="G26" s="36">
        <f t="shared" si="0"/>
        <v>2.7527788158062894E-2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680662</v>
      </c>
      <c r="O26" s="36">
        <f t="shared" si="4"/>
        <v>2.7527788158062894E-2</v>
      </c>
      <c r="P26" s="31">
        <v>42450</v>
      </c>
      <c r="Q26" s="31">
        <v>24270404</v>
      </c>
      <c r="R26" s="31">
        <v>24270408</v>
      </c>
      <c r="S26" s="31">
        <v>42450</v>
      </c>
      <c r="T26" s="36">
        <f t="shared" si="5"/>
        <v>1.749043814845439E-3</v>
      </c>
      <c r="U26" s="36">
        <f t="shared" si="6"/>
        <v>15.034440518256773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213565558</v>
      </c>
      <c r="E27" s="32">
        <f>SUM(E20:E26)</f>
        <v>213565558</v>
      </c>
      <c r="F27" s="32">
        <f>SUM(F20:F26)</f>
        <v>59473250</v>
      </c>
      <c r="G27" s="37">
        <f t="shared" si="0"/>
        <v>0.2784777215809302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59473250</v>
      </c>
      <c r="O27" s="37">
        <f t="shared" si="4"/>
        <v>0.2784777215809302</v>
      </c>
      <c r="P27" s="32">
        <f>SUM(P20:P26)</f>
        <v>54653655</v>
      </c>
      <c r="Q27" s="32">
        <f>SUM(Q20:Q26)</f>
        <v>207023373</v>
      </c>
      <c r="R27" s="32">
        <f>SUM(R20:R26)</f>
        <v>205408563</v>
      </c>
      <c r="S27" s="32">
        <f>SUM(S20:S26)</f>
        <v>54653655</v>
      </c>
      <c r="T27" s="37">
        <f t="shared" si="5"/>
        <v>0.26399751007824607</v>
      </c>
      <c r="U27" s="37">
        <f t="shared" si="6"/>
        <v>8.8184312650270158E-2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14000000</v>
      </c>
      <c r="R29" s="31">
        <v>14000000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3372650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3372650</v>
      </c>
      <c r="O30" s="36">
        <f t="shared" si="4"/>
        <v>0</v>
      </c>
      <c r="P30" s="31">
        <v>3205750</v>
      </c>
      <c r="Q30" s="31">
        <v>1</v>
      </c>
      <c r="R30" s="31">
        <v>1</v>
      </c>
      <c r="S30" s="31">
        <v>3205750</v>
      </c>
      <c r="T30" s="36">
        <f t="shared" si="5"/>
        <v>3205750</v>
      </c>
      <c r="U30" s="36">
        <f t="shared" si="6"/>
        <v>5.2062699836231685E-2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90871577</v>
      </c>
      <c r="G31" s="36">
        <f t="shared" si="0"/>
        <v>1.6011560579570023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90871577</v>
      </c>
      <c r="O31" s="36">
        <f t="shared" si="4"/>
        <v>1.6011560579570023</v>
      </c>
      <c r="P31" s="31">
        <v>70931000</v>
      </c>
      <c r="Q31" s="31">
        <v>56753729</v>
      </c>
      <c r="R31" s="31">
        <v>56753729</v>
      </c>
      <c r="S31" s="31">
        <v>70931000</v>
      </c>
      <c r="T31" s="36">
        <f t="shared" si="5"/>
        <v>1.249803338913642</v>
      </c>
      <c r="U31" s="36">
        <f t="shared" si="6"/>
        <v>0.28112640453398363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218492092</v>
      </c>
      <c r="E33" s="31">
        <v>218492092</v>
      </c>
      <c r="F33" s="31">
        <v>101972453</v>
      </c>
      <c r="G33" s="36">
        <f t="shared" si="0"/>
        <v>0.46671004001371363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101972453</v>
      </c>
      <c r="O33" s="36">
        <f t="shared" si="4"/>
        <v>0.46671004001371363</v>
      </c>
      <c r="P33" s="31">
        <v>96675189</v>
      </c>
      <c r="Q33" s="31">
        <v>190000092</v>
      </c>
      <c r="R33" s="31">
        <v>190000092</v>
      </c>
      <c r="S33" s="31">
        <v>96675189</v>
      </c>
      <c r="T33" s="36">
        <f t="shared" si="5"/>
        <v>0.50881653783620273</v>
      </c>
      <c r="U33" s="36">
        <f t="shared" si="6"/>
        <v>5.4794451966367452E-2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275245821</v>
      </c>
      <c r="E35" s="32">
        <f>SUM(E28:E34)</f>
        <v>275245821</v>
      </c>
      <c r="F35" s="32">
        <f>SUM(F28:F34)</f>
        <v>196216680</v>
      </c>
      <c r="G35" s="37">
        <f t="shared" si="0"/>
        <v>0.71287796227794498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196216680</v>
      </c>
      <c r="O35" s="37">
        <f t="shared" si="4"/>
        <v>0.71287796227794498</v>
      </c>
      <c r="P35" s="32">
        <f>SUM(P28:P34)</f>
        <v>170811939</v>
      </c>
      <c r="Q35" s="32">
        <f>SUM(Q28:Q34)</f>
        <v>260753822</v>
      </c>
      <c r="R35" s="32">
        <f>SUM(R28:R34)</f>
        <v>260753822</v>
      </c>
      <c r="S35" s="32">
        <f>SUM(S28:S34)</f>
        <v>170811939</v>
      </c>
      <c r="T35" s="37">
        <f t="shared" si="5"/>
        <v>0.65506974237179161</v>
      </c>
      <c r="U35" s="37">
        <f t="shared" si="6"/>
        <v>0.14872930515705929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1242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1242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7549616</v>
      </c>
      <c r="E37" s="31">
        <v>7549616</v>
      </c>
      <c r="F37" s="31">
        <v>81968000</v>
      </c>
      <c r="G37" s="36">
        <f t="shared" si="0"/>
        <v>10.857240951062941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81968000</v>
      </c>
      <c r="O37" s="36">
        <f t="shared" si="4"/>
        <v>10.857240951062941</v>
      </c>
      <c r="P37" s="31">
        <v>0</v>
      </c>
      <c r="Q37" s="31">
        <v>7167231</v>
      </c>
      <c r="R37" s="31">
        <v>7167229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1500000</v>
      </c>
      <c r="E39" s="31">
        <v>1500000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2650000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9049616</v>
      </c>
      <c r="E40" s="32">
        <f>SUM(E36:E39)</f>
        <v>9049616</v>
      </c>
      <c r="F40" s="32">
        <f>SUM(F36:F39)</f>
        <v>81969242</v>
      </c>
      <c r="G40" s="37">
        <f t="shared" si="0"/>
        <v>9.0577591358572569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81969242</v>
      </c>
      <c r="O40" s="37">
        <f t="shared" si="4"/>
        <v>9.0577591358572569</v>
      </c>
      <c r="P40" s="32">
        <f>SUM(P36:P39)</f>
        <v>0</v>
      </c>
      <c r="Q40" s="32">
        <f>SUM(Q36:Q39)</f>
        <v>9817231</v>
      </c>
      <c r="R40" s="32">
        <f>SUM(R36:R39)</f>
        <v>7167229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1593000</v>
      </c>
      <c r="E41" s="31">
        <v>1593000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1184004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37775111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37775111</v>
      </c>
      <c r="O42" s="36">
        <f t="shared" si="4"/>
        <v>0</v>
      </c>
      <c r="P42" s="31">
        <v>35872889</v>
      </c>
      <c r="Q42" s="31">
        <v>41836402</v>
      </c>
      <c r="R42" s="31">
        <v>41836402</v>
      </c>
      <c r="S42" s="31">
        <v>35872889</v>
      </c>
      <c r="T42" s="36">
        <f t="shared" si="5"/>
        <v>0.85745636061150765</v>
      </c>
      <c r="U42" s="36">
        <f t="shared" si="6"/>
        <v>5.3026730018872925E-2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12510009</v>
      </c>
      <c r="G44" s="36">
        <f t="shared" si="0"/>
        <v>0.41565459055277931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12510009</v>
      </c>
      <c r="O44" s="36">
        <f t="shared" si="4"/>
        <v>0.41565459055277931</v>
      </c>
      <c r="P44" s="31">
        <v>11889376</v>
      </c>
      <c r="Q44" s="31">
        <v>28534778</v>
      </c>
      <c r="R44" s="31">
        <v>28534778</v>
      </c>
      <c r="S44" s="31">
        <v>11889376</v>
      </c>
      <c r="T44" s="36">
        <f t="shared" si="5"/>
        <v>0.41666264233771155</v>
      </c>
      <c r="U44" s="36">
        <f t="shared" si="6"/>
        <v>5.2200636938389389E-2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4851</v>
      </c>
      <c r="E45" s="31">
        <v>4851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4624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194590706</v>
      </c>
      <c r="E46" s="31">
        <v>194590706</v>
      </c>
      <c r="F46" s="31">
        <v>216405</v>
      </c>
      <c r="G46" s="36">
        <f t="shared" si="0"/>
        <v>1.1121034732254891E-3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216405</v>
      </c>
      <c r="O46" s="36">
        <f t="shared" si="4"/>
        <v>1.1121034732254891E-3</v>
      </c>
      <c r="P46" s="31">
        <v>216273</v>
      </c>
      <c r="Q46" s="31">
        <v>186688834</v>
      </c>
      <c r="R46" s="31">
        <v>186696443</v>
      </c>
      <c r="S46" s="31">
        <v>216273</v>
      </c>
      <c r="T46" s="36">
        <f t="shared" si="5"/>
        <v>1.1584677849560087E-3</v>
      </c>
      <c r="U46" s="36">
        <f t="shared" si="6"/>
        <v>6.1033970953383587E-4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226285684</v>
      </c>
      <c r="E47" s="32">
        <f>SUM(E41:E46)</f>
        <v>226285684</v>
      </c>
      <c r="F47" s="32">
        <f>SUM(F41:F46)</f>
        <v>50501525</v>
      </c>
      <c r="G47" s="37">
        <f t="shared" si="0"/>
        <v>0.22317596105637863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50501525</v>
      </c>
      <c r="O47" s="37">
        <f t="shared" si="4"/>
        <v>0.22317596105637863</v>
      </c>
      <c r="P47" s="32">
        <f>SUM(P41:P46)</f>
        <v>47978538</v>
      </c>
      <c r="Q47" s="32">
        <f>SUM(Q41:Q46)</f>
        <v>257060014</v>
      </c>
      <c r="R47" s="32">
        <f>SUM(R41:R46)</f>
        <v>258256251</v>
      </c>
      <c r="S47" s="32">
        <f>SUM(S41:S46)</f>
        <v>47978538</v>
      </c>
      <c r="T47" s="37">
        <f t="shared" si="5"/>
        <v>0.18664333380142117</v>
      </c>
      <c r="U47" s="37">
        <f t="shared" si="6"/>
        <v>5.2585741566364419E-2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2675000</v>
      </c>
      <c r="E51" s="31">
        <v>2675000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100000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2570000</v>
      </c>
      <c r="E52" s="31">
        <v>2570000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2450000</v>
      </c>
      <c r="R52" s="31">
        <v>2450000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5245000</v>
      </c>
      <c r="E53" s="32">
        <f>SUM(E48:E52)</f>
        <v>5245000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2450000</v>
      </c>
      <c r="R53" s="32">
        <f>SUM(R48:R52)</f>
        <v>2550000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965667749</v>
      </c>
      <c r="E54" s="32">
        <f>SUM(E8:E9,E11:E18,E20:E26,E28:E34,E36:E39,E41:E46,E48:E52)</f>
        <v>967927749</v>
      </c>
      <c r="F54" s="32">
        <f>SUM(F8:F9,F11:F18,F20:F26,F28:F34,F36:F39,F41:F46,F48:F52)</f>
        <v>464678859</v>
      </c>
      <c r="G54" s="37">
        <f t="shared" si="0"/>
        <v>0.48119952176222053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464678859</v>
      </c>
      <c r="O54" s="37">
        <f t="shared" si="4"/>
        <v>0.48119952176222053</v>
      </c>
      <c r="P54" s="32">
        <f>SUM(P8:P9,P11:P18,P20:P26,P28:P34,P36:P39,P41:P46,P48:P52)</f>
        <v>308560542</v>
      </c>
      <c r="Q54" s="32">
        <f>SUM(Q8:Q9,Q11:Q18,Q20:Q26,Q28:Q34,Q36:Q39,Q41:Q46,Q48:Q52)</f>
        <v>1031294216</v>
      </c>
      <c r="R54" s="32">
        <f>SUM(R8:R9,R11:R18,R20:R26,R28:R34,R36:R39,R41:R46,R48:R52)</f>
        <v>982477333</v>
      </c>
      <c r="S54" s="32">
        <f>SUM(S8:S9,S11:S18,S20:S26,S28:S34,S36:S39,S41:S46,S48:S52)</f>
        <v>308560542</v>
      </c>
      <c r="T54" s="37">
        <f t="shared" si="5"/>
        <v>0.29919739412171781</v>
      </c>
      <c r="U54" s="37">
        <f t="shared" si="6"/>
        <v>0.50595684071620539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34576</v>
      </c>
      <c r="E57" s="31">
        <v>34576</v>
      </c>
      <c r="F57" s="31">
        <v>262910</v>
      </c>
      <c r="G57" s="36">
        <f t="shared" ref="G57:G85" si="7">IF(($D57      =0),0,($F57      /$D57      ))</f>
        <v>7.6038292457195746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262910</v>
      </c>
      <c r="O57" s="36">
        <f t="shared" ref="O57:O85" si="11">IF(($D57      =0),0,($N57      /$D57      ))</f>
        <v>7.6038292457195746</v>
      </c>
      <c r="P57" s="31">
        <v>229824</v>
      </c>
      <c r="Q57" s="31">
        <v>13280</v>
      </c>
      <c r="R57" s="31">
        <v>13280</v>
      </c>
      <c r="S57" s="31">
        <v>229824</v>
      </c>
      <c r="T57" s="36">
        <f t="shared" ref="T57:T85" si="12">IF(($Q57      =0),0,($S57      /$Q57      ))</f>
        <v>17.306024096385542</v>
      </c>
      <c r="U57" s="36">
        <f t="shared" ref="U57:U85" si="13">IF(($P57      =0),0,(($F57      /$P57      )-1))</f>
        <v>0.14396233639654699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34576</v>
      </c>
      <c r="E58" s="32">
        <f>E57</f>
        <v>34576</v>
      </c>
      <c r="F58" s="32">
        <f>F57</f>
        <v>262910</v>
      </c>
      <c r="G58" s="37">
        <f t="shared" si="7"/>
        <v>7.6038292457195746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262910</v>
      </c>
      <c r="O58" s="37">
        <f t="shared" si="11"/>
        <v>7.6038292457195746</v>
      </c>
      <c r="P58" s="32">
        <f>P57</f>
        <v>229824</v>
      </c>
      <c r="Q58" s="32">
        <f>Q57</f>
        <v>13280</v>
      </c>
      <c r="R58" s="32">
        <f>R57</f>
        <v>13280</v>
      </c>
      <c r="S58" s="32">
        <f>S57</f>
        <v>229824</v>
      </c>
      <c r="T58" s="37">
        <f t="shared" si="12"/>
        <v>17.306024096385542</v>
      </c>
      <c r="U58" s="37">
        <f t="shared" si="13"/>
        <v>0.14396233639654699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4783234</v>
      </c>
      <c r="E59" s="31">
        <v>4783234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3185004</v>
      </c>
      <c r="E61" s="31">
        <v>3185004</v>
      </c>
      <c r="F61" s="31">
        <v>3185004</v>
      </c>
      <c r="G61" s="36">
        <f t="shared" si="7"/>
        <v>1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3185004</v>
      </c>
      <c r="O61" s="36">
        <f t="shared" si="11"/>
        <v>1</v>
      </c>
      <c r="P61" s="31">
        <v>3153000</v>
      </c>
      <c r="Q61" s="31">
        <v>3153000</v>
      </c>
      <c r="R61" s="31">
        <v>3153000</v>
      </c>
      <c r="S61" s="31">
        <v>3153000</v>
      </c>
      <c r="T61" s="36">
        <f t="shared" si="12"/>
        <v>1</v>
      </c>
      <c r="U61" s="36">
        <f t="shared" si="13"/>
        <v>1.0150333016174962E-2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12544064</v>
      </c>
      <c r="E62" s="31">
        <v>12544064</v>
      </c>
      <c r="F62" s="31">
        <v>6844544</v>
      </c>
      <c r="G62" s="36">
        <f t="shared" si="7"/>
        <v>0.54564007326493236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6844544</v>
      </c>
      <c r="O62" s="36">
        <f t="shared" si="11"/>
        <v>0.54564007326493236</v>
      </c>
      <c r="P62" s="31">
        <v>0</v>
      </c>
      <c r="Q62" s="31">
        <v>12187122</v>
      </c>
      <c r="R62" s="31">
        <v>12187122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20512302</v>
      </c>
      <c r="E63" s="32">
        <f>SUM(E59:E62)</f>
        <v>20512302</v>
      </c>
      <c r="F63" s="32">
        <f>SUM(F59:F62)</f>
        <v>10029548</v>
      </c>
      <c r="G63" s="37">
        <f t="shared" si="7"/>
        <v>0.48895282450502142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10029548</v>
      </c>
      <c r="O63" s="37">
        <f t="shared" si="11"/>
        <v>0.48895282450502142</v>
      </c>
      <c r="P63" s="32">
        <f>SUM(P59:P62)</f>
        <v>3153000</v>
      </c>
      <c r="Q63" s="32">
        <f>SUM(Q59:Q62)</f>
        <v>15340122</v>
      </c>
      <c r="R63" s="32">
        <f>SUM(R59:R62)</f>
        <v>15340122</v>
      </c>
      <c r="S63" s="32">
        <f>SUM(S59:S62)</f>
        <v>3153000</v>
      </c>
      <c r="T63" s="37">
        <f t="shared" si="12"/>
        <v>0.20553943443213815</v>
      </c>
      <c r="U63" s="37">
        <f t="shared" si="13"/>
        <v>2.1809540120520139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33450998</v>
      </c>
      <c r="E65" s="31">
        <v>33450998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32074381</v>
      </c>
      <c r="R65" s="31">
        <v>32074381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94643947</v>
      </c>
      <c r="E66" s="31">
        <v>94643947</v>
      </c>
      <c r="F66" s="31">
        <v>43133046</v>
      </c>
      <c r="G66" s="36">
        <f t="shared" si="7"/>
        <v>0.45574014363538751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43133046</v>
      </c>
      <c r="O66" s="36">
        <f t="shared" si="11"/>
        <v>0.45574014363538751</v>
      </c>
      <c r="P66" s="31">
        <v>40711007</v>
      </c>
      <c r="Q66" s="31">
        <v>99052000</v>
      </c>
      <c r="R66" s="31">
        <v>99052000</v>
      </c>
      <c r="S66" s="31">
        <v>40711007</v>
      </c>
      <c r="T66" s="36">
        <f t="shared" si="12"/>
        <v>0.41100641077413885</v>
      </c>
      <c r="U66" s="36">
        <f t="shared" si="13"/>
        <v>5.9493468191538446E-2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301137000</v>
      </c>
      <c r="E67" s="31">
        <v>301137000</v>
      </c>
      <c r="F67" s="31">
        <v>306669002</v>
      </c>
      <c r="G67" s="36">
        <f t="shared" si="7"/>
        <v>1.0183703829154171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306669002</v>
      </c>
      <c r="O67" s="36">
        <f t="shared" si="11"/>
        <v>1.0183703829154171</v>
      </c>
      <c r="P67" s="31">
        <v>285584840</v>
      </c>
      <c r="Q67" s="31">
        <v>752171000</v>
      </c>
      <c r="R67" s="31">
        <v>751966000</v>
      </c>
      <c r="S67" s="31">
        <v>285584840</v>
      </c>
      <c r="T67" s="36">
        <f t="shared" si="12"/>
        <v>0.37968073749187353</v>
      </c>
      <c r="U67" s="36">
        <f t="shared" si="13"/>
        <v>7.3828015520711832E-2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158250</v>
      </c>
      <c r="E68" s="31">
        <v>158250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35793</v>
      </c>
      <c r="Q68" s="31">
        <v>135386</v>
      </c>
      <c r="R68" s="31">
        <v>150000</v>
      </c>
      <c r="S68" s="31">
        <v>35793</v>
      </c>
      <c r="T68" s="36">
        <f t="shared" si="12"/>
        <v>0.26437740977649093</v>
      </c>
      <c r="U68" s="36">
        <f t="shared" si="13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156942000</v>
      </c>
      <c r="E69" s="31">
        <v>156942000</v>
      </c>
      <c r="F69" s="31">
        <v>65979791</v>
      </c>
      <c r="G69" s="36">
        <f t="shared" si="7"/>
        <v>0.42040875610098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65979791</v>
      </c>
      <c r="O69" s="36">
        <f t="shared" si="11"/>
        <v>0.42040875610098</v>
      </c>
      <c r="P69" s="31">
        <v>62512062</v>
      </c>
      <c r="Q69" s="31">
        <v>152761000</v>
      </c>
      <c r="R69" s="31">
        <v>153011000</v>
      </c>
      <c r="S69" s="31">
        <v>62512062</v>
      </c>
      <c r="T69" s="36">
        <f t="shared" si="12"/>
        <v>0.40921479958890034</v>
      </c>
      <c r="U69" s="36">
        <f t="shared" si="13"/>
        <v>5.5472958162858133E-2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586332195</v>
      </c>
      <c r="E70" s="32">
        <f>SUM(E64:E69)</f>
        <v>586332195</v>
      </c>
      <c r="F70" s="32">
        <f>SUM(F64:F69)</f>
        <v>415781839</v>
      </c>
      <c r="G70" s="37">
        <f t="shared" si="7"/>
        <v>0.70912333067434574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415781839</v>
      </c>
      <c r="O70" s="37">
        <f t="shared" si="11"/>
        <v>0.70912333067434574</v>
      </c>
      <c r="P70" s="32">
        <f>SUM(P64:P69)</f>
        <v>388843702</v>
      </c>
      <c r="Q70" s="32">
        <f>SUM(Q64:Q69)</f>
        <v>1036193767</v>
      </c>
      <c r="R70" s="32">
        <f>SUM(R64:R69)</f>
        <v>1036253381</v>
      </c>
      <c r="S70" s="32">
        <f>SUM(S64:S69)</f>
        <v>388843702</v>
      </c>
      <c r="T70" s="37">
        <f t="shared" si="12"/>
        <v>0.37526157209552102</v>
      </c>
      <c r="U70" s="37">
        <f t="shared" si="13"/>
        <v>6.9277544837282656E-2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8105952</v>
      </c>
      <c r="E71" s="31">
        <v>8105952</v>
      </c>
      <c r="F71" s="31">
        <v>3507555</v>
      </c>
      <c r="G71" s="36">
        <f t="shared" si="7"/>
        <v>0.43271351717848811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3507555</v>
      </c>
      <c r="O71" s="36">
        <f t="shared" si="11"/>
        <v>0.43271351717848811</v>
      </c>
      <c r="P71" s="31">
        <v>3163436</v>
      </c>
      <c r="Q71" s="31">
        <v>7762008</v>
      </c>
      <c r="R71" s="31">
        <v>7739938</v>
      </c>
      <c r="S71" s="31">
        <v>3163436</v>
      </c>
      <c r="T71" s="36">
        <f t="shared" si="12"/>
        <v>0.40755381854798395</v>
      </c>
      <c r="U71" s="36">
        <f t="shared" si="13"/>
        <v>0.108780136535084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23661874</v>
      </c>
      <c r="E72" s="31">
        <v>23661874</v>
      </c>
      <c r="F72" s="31">
        <v>23661873</v>
      </c>
      <c r="G72" s="36">
        <f t="shared" si="7"/>
        <v>0.9999999577379205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23661873</v>
      </c>
      <c r="O72" s="36">
        <f t="shared" si="11"/>
        <v>0.9999999577379205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20458346</v>
      </c>
      <c r="E73" s="31">
        <v>20458346</v>
      </c>
      <c r="F73" s="31">
        <v>8529335</v>
      </c>
      <c r="G73" s="36">
        <f t="shared" si="7"/>
        <v>0.41691224696268214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8529335</v>
      </c>
      <c r="O73" s="36">
        <f t="shared" si="11"/>
        <v>0.41691224696268214</v>
      </c>
      <c r="P73" s="31">
        <v>0</v>
      </c>
      <c r="Q73" s="31">
        <v>19255755</v>
      </c>
      <c r="R73" s="31">
        <v>19255755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3884000</v>
      </c>
      <c r="E75" s="31">
        <v>3884000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3843000</v>
      </c>
      <c r="R75" s="31">
        <v>3843000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27736272</v>
      </c>
      <c r="E76" s="31">
        <v>27736272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27736259</v>
      </c>
      <c r="R76" s="31">
        <v>27736259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51330180</v>
      </c>
      <c r="E77" s="31">
        <v>51330180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135176624</v>
      </c>
      <c r="E78" s="32">
        <f>SUM(E71:E77)</f>
        <v>135176624</v>
      </c>
      <c r="F78" s="32">
        <f>SUM(F71:F77)</f>
        <v>35698763</v>
      </c>
      <c r="G78" s="37">
        <f t="shared" si="7"/>
        <v>0.26408976599386003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35698763</v>
      </c>
      <c r="O78" s="37">
        <f t="shared" si="11"/>
        <v>0.26408976599386003</v>
      </c>
      <c r="P78" s="32">
        <f>SUM(P71:P77)</f>
        <v>3163436</v>
      </c>
      <c r="Q78" s="32">
        <f>SUM(Q71:Q77)</f>
        <v>58597022</v>
      </c>
      <c r="R78" s="32">
        <f>SUM(R71:R77)</f>
        <v>58574952</v>
      </c>
      <c r="S78" s="32">
        <f>SUM(S71:S77)</f>
        <v>3163436</v>
      </c>
      <c r="T78" s="37">
        <f t="shared" si="12"/>
        <v>5.3986293023560138E-2</v>
      </c>
      <c r="U78" s="37">
        <f t="shared" si="13"/>
        <v>10.284806457282524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204455512</v>
      </c>
      <c r="E79" s="31">
        <v>204455512</v>
      </c>
      <c r="F79" s="31">
        <v>124707468</v>
      </c>
      <c r="G79" s="36">
        <f t="shared" si="7"/>
        <v>0.60994916096955121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124707468</v>
      </c>
      <c r="O79" s="36">
        <f t="shared" si="11"/>
        <v>0.60994916096955121</v>
      </c>
      <c r="P79" s="31">
        <v>0</v>
      </c>
      <c r="Q79" s="31">
        <v>191904100</v>
      </c>
      <c r="R79" s="31">
        <v>191904100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204455512</v>
      </c>
      <c r="E84" s="32">
        <f>SUM(E79:E83)</f>
        <v>204455512</v>
      </c>
      <c r="F84" s="32">
        <f>SUM(F79:F83)</f>
        <v>124707468</v>
      </c>
      <c r="G84" s="37">
        <f t="shared" si="7"/>
        <v>0.60994916096955121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124707468</v>
      </c>
      <c r="O84" s="37">
        <f t="shared" si="11"/>
        <v>0.60994916096955121</v>
      </c>
      <c r="P84" s="32">
        <f>SUM(P79:P83)</f>
        <v>0</v>
      </c>
      <c r="Q84" s="32">
        <f>SUM(Q79:Q83)</f>
        <v>191904100</v>
      </c>
      <c r="R84" s="32">
        <f>SUM(R79:R83)</f>
        <v>191904100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946511209</v>
      </c>
      <c r="E85" s="32">
        <f>SUM(E57,E59:E62,E64:E69,E71:E77,E79:E83)</f>
        <v>946511209</v>
      </c>
      <c r="F85" s="32">
        <f>SUM(F57,F59:F62,F64:F69,F71:F77,F79:F83)</f>
        <v>586480528</v>
      </c>
      <c r="G85" s="37">
        <f t="shared" si="7"/>
        <v>0.61962343649329144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586480528</v>
      </c>
      <c r="O85" s="37">
        <f t="shared" si="11"/>
        <v>0.61962343649329144</v>
      </c>
      <c r="P85" s="32">
        <f>SUM(P57,P59:P62,P64:P69,P71:P77,P79:P83)</f>
        <v>395389962</v>
      </c>
      <c r="Q85" s="32">
        <f>SUM(Q57,Q59:Q62,Q64:Q69,Q71:Q77,Q79:Q83)</f>
        <v>1302048291</v>
      </c>
      <c r="R85" s="32">
        <f>SUM(R57,R59:R62,R64:R69,R71:R77,R79:R83)</f>
        <v>1302085835</v>
      </c>
      <c r="S85" s="32">
        <f>SUM(S57,S59:S62,S64:S69,S71:S77,S79:S83)</f>
        <v>395389962</v>
      </c>
      <c r="T85" s="37">
        <f t="shared" si="12"/>
        <v>0.30366766327563194</v>
      </c>
      <c r="U85" s="37">
        <f t="shared" si="13"/>
        <v>0.48329645252855458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39234000</v>
      </c>
      <c r="E89" s="31">
        <v>39234000</v>
      </c>
      <c r="F89" s="31">
        <v>1453422</v>
      </c>
      <c r="G89" s="36">
        <f t="shared" si="14"/>
        <v>3.7044961003211502E-2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1453422</v>
      </c>
      <c r="O89" s="36">
        <f t="shared" si="18"/>
        <v>3.7044961003211502E-2</v>
      </c>
      <c r="P89" s="31">
        <v>5747120</v>
      </c>
      <c r="Q89" s="31">
        <v>55000000</v>
      </c>
      <c r="R89" s="31">
        <v>51484000</v>
      </c>
      <c r="S89" s="31">
        <v>5747120</v>
      </c>
      <c r="T89" s="36">
        <f t="shared" si="19"/>
        <v>0.10449309090909091</v>
      </c>
      <c r="U89" s="36">
        <f t="shared" si="20"/>
        <v>-0.74710428875680335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84480000</v>
      </c>
      <c r="E90" s="31">
        <v>84480000</v>
      </c>
      <c r="F90" s="31">
        <v>0</v>
      </c>
      <c r="G90" s="36">
        <f t="shared" si="14"/>
        <v>0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0</v>
      </c>
      <c r="O90" s="36">
        <f t="shared" si="18"/>
        <v>0</v>
      </c>
      <c r="P90" s="31">
        <v>15000</v>
      </c>
      <c r="Q90" s="31">
        <v>62000000</v>
      </c>
      <c r="R90" s="31">
        <v>47000000</v>
      </c>
      <c r="S90" s="31">
        <v>15000</v>
      </c>
      <c r="T90" s="36">
        <f t="shared" si="19"/>
        <v>2.4193548387096774E-4</v>
      </c>
      <c r="U90" s="36">
        <f t="shared" si="20"/>
        <v>-1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123714000</v>
      </c>
      <c r="E91" s="32">
        <f>SUM(E88:E90)</f>
        <v>123714000</v>
      </c>
      <c r="F91" s="32">
        <f>SUM(F88:F90)</f>
        <v>1453422</v>
      </c>
      <c r="G91" s="37">
        <f t="shared" si="14"/>
        <v>1.1748241912798874E-2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1453422</v>
      </c>
      <c r="O91" s="37">
        <f t="shared" si="18"/>
        <v>1.1748241912798874E-2</v>
      </c>
      <c r="P91" s="32">
        <f>SUM(P88:P90)</f>
        <v>5762120</v>
      </c>
      <c r="Q91" s="32">
        <f>SUM(Q88:Q90)</f>
        <v>117000000</v>
      </c>
      <c r="R91" s="32">
        <f>SUM(R88:R90)</f>
        <v>98484000</v>
      </c>
      <c r="S91" s="32">
        <f>SUM(S88:S90)</f>
        <v>5762120</v>
      </c>
      <c r="T91" s="37">
        <f t="shared" si="19"/>
        <v>4.9248888888888891E-2</v>
      </c>
      <c r="U91" s="37">
        <f t="shared" si="20"/>
        <v>-0.74776262903237001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7492007</v>
      </c>
      <c r="E92" s="31">
        <v>7492007</v>
      </c>
      <c r="F92" s="31">
        <v>128314</v>
      </c>
      <c r="G92" s="36">
        <f t="shared" si="14"/>
        <v>1.7126785919981121E-2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128314</v>
      </c>
      <c r="O92" s="36">
        <f t="shared" si="18"/>
        <v>1.7126785919981121E-2</v>
      </c>
      <c r="P92" s="31">
        <v>355360</v>
      </c>
      <c r="Q92" s="31">
        <v>7229353</v>
      </c>
      <c r="R92" s="31">
        <v>7229353</v>
      </c>
      <c r="S92" s="31">
        <v>355360</v>
      </c>
      <c r="T92" s="36">
        <f t="shared" si="19"/>
        <v>4.9155159528107152E-2</v>
      </c>
      <c r="U92" s="36">
        <f t="shared" si="20"/>
        <v>-0.63891828005402973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6864000</v>
      </c>
      <c r="E93" s="31">
        <v>6864000</v>
      </c>
      <c r="F93" s="31">
        <v>2862300</v>
      </c>
      <c r="G93" s="36">
        <f t="shared" si="14"/>
        <v>0.41700174825174824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2862300</v>
      </c>
      <c r="O93" s="36">
        <f t="shared" si="18"/>
        <v>0.41700174825174824</v>
      </c>
      <c r="P93" s="31">
        <v>2777073</v>
      </c>
      <c r="Q93" s="31">
        <v>6665000</v>
      </c>
      <c r="R93" s="31">
        <v>6665000</v>
      </c>
      <c r="S93" s="31">
        <v>2777073</v>
      </c>
      <c r="T93" s="36">
        <f t="shared" si="19"/>
        <v>0.41666511627906977</v>
      </c>
      <c r="U93" s="36">
        <f t="shared" si="20"/>
        <v>3.0689506541599743E-2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9100744</v>
      </c>
      <c r="E94" s="31">
        <v>9100744</v>
      </c>
      <c r="F94" s="31">
        <v>3742693</v>
      </c>
      <c r="G94" s="36">
        <f t="shared" si="14"/>
        <v>0.41125132186994823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3742693</v>
      </c>
      <c r="O94" s="36">
        <f t="shared" si="18"/>
        <v>0.41125132186994823</v>
      </c>
      <c r="P94" s="31">
        <v>3505472</v>
      </c>
      <c r="Q94" s="31">
        <v>6148984</v>
      </c>
      <c r="R94" s="31">
        <v>6171638</v>
      </c>
      <c r="S94" s="31">
        <v>3505472</v>
      </c>
      <c r="T94" s="36">
        <f t="shared" si="19"/>
        <v>0.57008962781493655</v>
      </c>
      <c r="U94" s="36">
        <f t="shared" si="20"/>
        <v>6.7671628813466445E-2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23456751</v>
      </c>
      <c r="E96" s="32">
        <f>SUM(E92:E95)</f>
        <v>23456751</v>
      </c>
      <c r="F96" s="32">
        <f>SUM(F92:F95)</f>
        <v>6733307</v>
      </c>
      <c r="G96" s="37">
        <f t="shared" si="14"/>
        <v>0.28705198771986795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6733307</v>
      </c>
      <c r="O96" s="37">
        <f t="shared" si="18"/>
        <v>0.28705198771986795</v>
      </c>
      <c r="P96" s="32">
        <f>SUM(P92:P95)</f>
        <v>6637905</v>
      </c>
      <c r="Q96" s="32">
        <f>SUM(Q92:Q95)</f>
        <v>20043337</v>
      </c>
      <c r="R96" s="32">
        <f>SUM(R92:R95)</f>
        <v>20065991</v>
      </c>
      <c r="S96" s="32">
        <f>SUM(S92:S95)</f>
        <v>6637905</v>
      </c>
      <c r="T96" s="37">
        <f t="shared" si="19"/>
        <v>0.33117763773567244</v>
      </c>
      <c r="U96" s="37">
        <f t="shared" si="20"/>
        <v>1.4372305719952294E-2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5927837</v>
      </c>
      <c r="E97" s="31">
        <v>5927837</v>
      </c>
      <c r="F97" s="31">
        <v>84030</v>
      </c>
      <c r="G97" s="36">
        <f t="shared" si="14"/>
        <v>1.4175490992751656E-2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84030</v>
      </c>
      <c r="O97" s="36">
        <f t="shared" si="18"/>
        <v>1.4175490992751656E-2</v>
      </c>
      <c r="P97" s="31">
        <v>774899</v>
      </c>
      <c r="Q97" s="31">
        <v>5632431</v>
      </c>
      <c r="R97" s="31">
        <v>5666077</v>
      </c>
      <c r="S97" s="31">
        <v>774899</v>
      </c>
      <c r="T97" s="36">
        <f t="shared" si="19"/>
        <v>0.13757807241668829</v>
      </c>
      <c r="U97" s="36">
        <f t="shared" si="20"/>
        <v>-0.89156006137574062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561200</v>
      </c>
      <c r="E98" s="31">
        <v>561200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2725438</v>
      </c>
      <c r="R98" s="31">
        <v>1703130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135248643</v>
      </c>
      <c r="E99" s="31">
        <v>135248643</v>
      </c>
      <c r="F99" s="31">
        <v>56353577</v>
      </c>
      <c r="G99" s="36">
        <f t="shared" si="14"/>
        <v>0.41666648736727069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56353577</v>
      </c>
      <c r="O99" s="36">
        <f t="shared" si="18"/>
        <v>0.41666648736727069</v>
      </c>
      <c r="P99" s="31">
        <v>45285844</v>
      </c>
      <c r="Q99" s="31">
        <v>108685919</v>
      </c>
      <c r="R99" s="31">
        <v>118685919</v>
      </c>
      <c r="S99" s="31">
        <v>45285844</v>
      </c>
      <c r="T99" s="36">
        <f t="shared" si="19"/>
        <v>0.41666707533659442</v>
      </c>
      <c r="U99" s="36">
        <f t="shared" si="20"/>
        <v>0.24439718955000589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40117668</v>
      </c>
      <c r="E100" s="31">
        <v>40117668</v>
      </c>
      <c r="F100" s="31">
        <v>10171800</v>
      </c>
      <c r="G100" s="36">
        <f>IF(($D100     =0),0,($F100     /$D100     ))</f>
        <v>0.25354913451100897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10171800</v>
      </c>
      <c r="O100" s="36">
        <f>IF(($D100     =0),0,($N100     /$D100     ))</f>
        <v>0.25354913451100897</v>
      </c>
      <c r="P100" s="31">
        <v>5960400</v>
      </c>
      <c r="Q100" s="31">
        <v>14304960</v>
      </c>
      <c r="R100" s="31">
        <v>21819235</v>
      </c>
      <c r="S100" s="31">
        <v>5960400</v>
      </c>
      <c r="T100" s="36">
        <f>IF(($Q100     =0),0,($S100     /$Q100     ))</f>
        <v>0.41666666666666669</v>
      </c>
      <c r="U100" s="36">
        <f>IF(($P100     =0),0,(($F100     /$P100     )-1))</f>
        <v>0.70656331789812765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181855348</v>
      </c>
      <c r="E101" s="32">
        <f>SUM(E97:E100)</f>
        <v>181855348</v>
      </c>
      <c r="F101" s="32">
        <f>SUM(F97:F100)</f>
        <v>66609407</v>
      </c>
      <c r="G101" s="37">
        <f>IF(($D101     =0),0,($F101     /$D101     ))</f>
        <v>0.36627686638063567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66609407</v>
      </c>
      <c r="O101" s="37">
        <f>IF(($D101     =0),0,($N101     /$D101     ))</f>
        <v>0.36627686638063567</v>
      </c>
      <c r="P101" s="32">
        <f>SUM(P97:P100)</f>
        <v>52021143</v>
      </c>
      <c r="Q101" s="32">
        <f>SUM(Q97:Q100)</f>
        <v>131348748</v>
      </c>
      <c r="R101" s="32">
        <f>SUM(R97:R100)</f>
        <v>147874361</v>
      </c>
      <c r="S101" s="32">
        <f>SUM(S97:S100)</f>
        <v>52021143</v>
      </c>
      <c r="T101" s="37">
        <f>IF(($Q101     =0),0,($S101     /$Q101     ))</f>
        <v>0.39605358857322343</v>
      </c>
      <c r="U101" s="37">
        <f>IF(($P101     =0),0,(($F101     /$P101     )-1))</f>
        <v>0.28042951689854267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329026099</v>
      </c>
      <c r="E102" s="32">
        <f>SUM(E88:E90,E92:E95,E97:E100)</f>
        <v>329026099</v>
      </c>
      <c r="F102" s="32">
        <f>SUM(F88:F90,F92:F95,F97:F100)</f>
        <v>74796136</v>
      </c>
      <c r="G102" s="37">
        <f>IF(($D102     =0),0,($F102     /$D102     ))</f>
        <v>0.22732584505401196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74796136</v>
      </c>
      <c r="O102" s="37">
        <f>IF(($D102     =0),0,($N102     /$D102     ))</f>
        <v>0.22732584505401196</v>
      </c>
      <c r="P102" s="32">
        <f>SUM(P88:P90,P92:P95,P97:P100)</f>
        <v>64421168</v>
      </c>
      <c r="Q102" s="32">
        <f>SUM(Q88:Q90,Q92:Q95,Q97:Q100)</f>
        <v>268392085</v>
      </c>
      <c r="R102" s="32">
        <f>SUM(R88:R90,R92:R95,R97:R100)</f>
        <v>266424352</v>
      </c>
      <c r="S102" s="32">
        <f>SUM(S88:S90,S92:S95,S97:S100)</f>
        <v>64421168</v>
      </c>
      <c r="T102" s="37">
        <f>IF(($Q102     =0),0,($S102     /$Q102     ))</f>
        <v>0.24002633311634358</v>
      </c>
      <c r="U102" s="37">
        <f>IF(($P102     =0),0,(($F102     /$P102     )-1))</f>
        <v>0.16104905145463988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19933350</v>
      </c>
      <c r="E105" s="31">
        <v>19933350</v>
      </c>
      <c r="F105" s="31">
        <v>306397</v>
      </c>
      <c r="G105" s="36">
        <f t="shared" ref="G105:G136" si="21">IF(($D105     =0),0,($F105     /$D105     ))</f>
        <v>1.537107410445309E-2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306397</v>
      </c>
      <c r="O105" s="36">
        <f t="shared" ref="O105:O136" si="25">IF(($D105     =0),0,($N105     /$D105     ))</f>
        <v>1.537107410445309E-2</v>
      </c>
      <c r="P105" s="31">
        <v>15963905</v>
      </c>
      <c r="Q105" s="31">
        <v>66824850</v>
      </c>
      <c r="R105" s="31">
        <v>63428850</v>
      </c>
      <c r="S105" s="31">
        <v>15963905</v>
      </c>
      <c r="T105" s="36">
        <f t="shared" ref="T105:T136" si="26">IF(($Q105     =0),0,($S105     /$Q105     ))</f>
        <v>0.23889174461296958</v>
      </c>
      <c r="U105" s="36">
        <f t="shared" ref="U105:U136" si="27">IF(($P105     =0),0,(($F105     /$P105     )-1))</f>
        <v>-0.98080688904124647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19933350</v>
      </c>
      <c r="E106" s="32">
        <f>E105</f>
        <v>19933350</v>
      </c>
      <c r="F106" s="32">
        <f>F105</f>
        <v>306397</v>
      </c>
      <c r="G106" s="37">
        <f t="shared" si="21"/>
        <v>1.537107410445309E-2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306397</v>
      </c>
      <c r="O106" s="37">
        <f t="shared" si="25"/>
        <v>1.537107410445309E-2</v>
      </c>
      <c r="P106" s="32">
        <f>P105</f>
        <v>15963905</v>
      </c>
      <c r="Q106" s="32">
        <f>Q105</f>
        <v>66824850</v>
      </c>
      <c r="R106" s="32">
        <f>R105</f>
        <v>63428850</v>
      </c>
      <c r="S106" s="32">
        <f>S105</f>
        <v>15963905</v>
      </c>
      <c r="T106" s="37">
        <f t="shared" si="26"/>
        <v>0.23889174461296958</v>
      </c>
      <c r="U106" s="37">
        <f t="shared" si="27"/>
        <v>-0.98080688904124647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182962631</v>
      </c>
      <c r="E107" s="31">
        <v>182962631</v>
      </c>
      <c r="F107" s="31">
        <v>76231748</v>
      </c>
      <c r="G107" s="36">
        <f t="shared" si="21"/>
        <v>0.4166520102129489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76231748</v>
      </c>
      <c r="O107" s="36">
        <f t="shared" si="25"/>
        <v>0.4166520102129489</v>
      </c>
      <c r="P107" s="31">
        <v>72340806</v>
      </c>
      <c r="Q107" s="31">
        <v>173624030</v>
      </c>
      <c r="R107" s="31">
        <v>173624030</v>
      </c>
      <c r="S107" s="31">
        <v>72340806</v>
      </c>
      <c r="T107" s="36">
        <f t="shared" si="26"/>
        <v>0.41665203831520325</v>
      </c>
      <c r="U107" s="36">
        <f t="shared" si="27"/>
        <v>5.3786268292338457E-2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14114577</v>
      </c>
      <c r="E108" s="31">
        <v>14114577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12256333</v>
      </c>
      <c r="R108" s="31">
        <v>12256333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19548444</v>
      </c>
      <c r="E109" s="31">
        <v>19548444</v>
      </c>
      <c r="F109" s="31">
        <v>12650818</v>
      </c>
      <c r="G109" s="36">
        <f t="shared" si="21"/>
        <v>0.64715217231611888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12650818</v>
      </c>
      <c r="O109" s="36">
        <f t="shared" si="25"/>
        <v>0.64715217231611888</v>
      </c>
      <c r="P109" s="31">
        <v>10126687</v>
      </c>
      <c r="Q109" s="31">
        <v>13817626</v>
      </c>
      <c r="R109" s="31">
        <v>13817626</v>
      </c>
      <c r="S109" s="31">
        <v>10126687</v>
      </c>
      <c r="T109" s="36">
        <f t="shared" si="26"/>
        <v>0.73288182789141931</v>
      </c>
      <c r="U109" s="36">
        <f t="shared" si="27"/>
        <v>0.2492553586380224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302729000</v>
      </c>
      <c r="E110" s="31">
        <v>302729000</v>
      </c>
      <c r="F110" s="31">
        <v>126137000</v>
      </c>
      <c r="G110" s="36">
        <f t="shared" si="21"/>
        <v>0.41666639139296202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126137000</v>
      </c>
      <c r="O110" s="36">
        <f t="shared" si="25"/>
        <v>0.41666639139296202</v>
      </c>
      <c r="P110" s="31">
        <v>118849000</v>
      </c>
      <c r="Q110" s="31">
        <v>285237000</v>
      </c>
      <c r="R110" s="31">
        <v>285237000</v>
      </c>
      <c r="S110" s="31">
        <v>118849000</v>
      </c>
      <c r="T110" s="36">
        <f t="shared" si="26"/>
        <v>0.41666754313080001</v>
      </c>
      <c r="U110" s="36">
        <f t="shared" si="27"/>
        <v>6.1321508805290748E-2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2864000</v>
      </c>
      <c r="E111" s="31">
        <v>2864000</v>
      </c>
      <c r="F111" s="31">
        <v>409740</v>
      </c>
      <c r="G111" s="36">
        <f t="shared" si="21"/>
        <v>0.14306564245810055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409740</v>
      </c>
      <c r="O111" s="36">
        <f t="shared" si="25"/>
        <v>0.14306564245810055</v>
      </c>
      <c r="P111" s="31">
        <v>742714</v>
      </c>
      <c r="Q111" s="31">
        <v>3819000</v>
      </c>
      <c r="R111" s="31">
        <v>3606000</v>
      </c>
      <c r="S111" s="31">
        <v>742714</v>
      </c>
      <c r="T111" s="36">
        <f t="shared" si="26"/>
        <v>0.19447865933490444</v>
      </c>
      <c r="U111" s="36">
        <f t="shared" si="27"/>
        <v>-0.44832061870383488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522218652</v>
      </c>
      <c r="E112" s="32">
        <f>SUM(E107:E111)</f>
        <v>522218652</v>
      </c>
      <c r="F112" s="32">
        <f>SUM(F107:F111)</f>
        <v>215429306</v>
      </c>
      <c r="G112" s="37">
        <f t="shared" si="21"/>
        <v>0.4125270232592152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215429306</v>
      </c>
      <c r="O112" s="37">
        <f t="shared" si="25"/>
        <v>0.4125270232592152</v>
      </c>
      <c r="P112" s="32">
        <f>SUM(P107:P111)</f>
        <v>202059207</v>
      </c>
      <c r="Q112" s="32">
        <f>SUM(Q107:Q111)</f>
        <v>488753989</v>
      </c>
      <c r="R112" s="32">
        <f>SUM(R107:R111)</f>
        <v>488540989</v>
      </c>
      <c r="S112" s="32">
        <f>SUM(S107:S111)</f>
        <v>202059207</v>
      </c>
      <c r="T112" s="37">
        <f t="shared" si="26"/>
        <v>0.41341699821911837</v>
      </c>
      <c r="U112" s="37">
        <f t="shared" si="27"/>
        <v>6.6169214452078906E-2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986961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986961</v>
      </c>
      <c r="O113" s="36">
        <f t="shared" si="25"/>
        <v>0</v>
      </c>
      <c r="P113" s="31">
        <v>2646612</v>
      </c>
      <c r="Q113" s="31">
        <v>0</v>
      </c>
      <c r="R113" s="31">
        <v>0</v>
      </c>
      <c r="S113" s="31">
        <v>2646612</v>
      </c>
      <c r="T113" s="36">
        <f t="shared" si="26"/>
        <v>0</v>
      </c>
      <c r="U113" s="36">
        <f t="shared" si="27"/>
        <v>-0.62708511863469218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79390474</v>
      </c>
      <c r="E114" s="31">
        <v>79390474</v>
      </c>
      <c r="F114" s="31">
        <v>33886961</v>
      </c>
      <c r="G114" s="36">
        <f t="shared" si="21"/>
        <v>0.42683913185856531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33886961</v>
      </c>
      <c r="O114" s="36">
        <f t="shared" si="25"/>
        <v>0.42683913185856531</v>
      </c>
      <c r="P114" s="31">
        <v>30898500</v>
      </c>
      <c r="Q114" s="31">
        <v>74474350</v>
      </c>
      <c r="R114" s="31">
        <v>76483778</v>
      </c>
      <c r="S114" s="31">
        <v>30898500</v>
      </c>
      <c r="T114" s="36">
        <f t="shared" si="26"/>
        <v>0.41488781036692501</v>
      </c>
      <c r="U114" s="36">
        <f t="shared" si="27"/>
        <v>9.6718643299836593E-2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-105461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-105461</v>
      </c>
      <c r="O115" s="36">
        <f t="shared" si="25"/>
        <v>0</v>
      </c>
      <c r="P115" s="31">
        <v>-9702</v>
      </c>
      <c r="Q115" s="31">
        <v>0</v>
      </c>
      <c r="R115" s="31">
        <v>0</v>
      </c>
      <c r="S115" s="31">
        <v>-9702</v>
      </c>
      <c r="T115" s="36">
        <f t="shared" si="26"/>
        <v>0</v>
      </c>
      <c r="U115" s="36">
        <f t="shared" si="27"/>
        <v>9.8700267985982268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12599500</v>
      </c>
      <c r="E116" s="31">
        <v>12599500</v>
      </c>
      <c r="F116" s="31">
        <v>5249750</v>
      </c>
      <c r="G116" s="36">
        <f t="shared" si="21"/>
        <v>0.41666335965712925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5249750</v>
      </c>
      <c r="O116" s="36">
        <f t="shared" si="25"/>
        <v>0.41666335965712925</v>
      </c>
      <c r="P116" s="31">
        <v>0</v>
      </c>
      <c r="Q116" s="31">
        <v>12002000</v>
      </c>
      <c r="R116" s="31">
        <v>12002000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529761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529761</v>
      </c>
      <c r="O117" s="36">
        <f t="shared" si="25"/>
        <v>0</v>
      </c>
      <c r="P117" s="31">
        <v>669</v>
      </c>
      <c r="Q117" s="31">
        <v>0</v>
      </c>
      <c r="R117" s="31">
        <v>0</v>
      </c>
      <c r="S117" s="31">
        <v>669</v>
      </c>
      <c r="T117" s="36">
        <f t="shared" si="26"/>
        <v>0</v>
      </c>
      <c r="U117" s="36">
        <f t="shared" si="27"/>
        <v>790.86995515695071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91989974</v>
      </c>
      <c r="E121" s="32">
        <f>SUM(E113:E120)</f>
        <v>91989974</v>
      </c>
      <c r="F121" s="32">
        <f>SUM(F113:F120)</f>
        <v>40547972</v>
      </c>
      <c r="G121" s="37">
        <f t="shared" si="21"/>
        <v>0.44078686227262115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40547972</v>
      </c>
      <c r="O121" s="37">
        <f t="shared" si="25"/>
        <v>0.44078686227262115</v>
      </c>
      <c r="P121" s="32">
        <f>SUM(P113:P120)</f>
        <v>33536079</v>
      </c>
      <c r="Q121" s="32">
        <f>SUM(Q113:Q120)</f>
        <v>86476350</v>
      </c>
      <c r="R121" s="32">
        <f>SUM(R113:R120)</f>
        <v>88485778</v>
      </c>
      <c r="S121" s="32">
        <f>SUM(S113:S120)</f>
        <v>33536079</v>
      </c>
      <c r="T121" s="37">
        <f t="shared" si="26"/>
        <v>0.38780636555543802</v>
      </c>
      <c r="U121" s="37">
        <f t="shared" si="27"/>
        <v>0.20908505731990901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167063632</v>
      </c>
      <c r="E122" s="31">
        <v>167063632</v>
      </c>
      <c r="F122" s="31">
        <v>69601613</v>
      </c>
      <c r="G122" s="36">
        <f t="shared" si="21"/>
        <v>0.4166173820523667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69601613</v>
      </c>
      <c r="O122" s="36">
        <f t="shared" si="25"/>
        <v>0.4166173820523667</v>
      </c>
      <c r="P122" s="31">
        <v>66108205</v>
      </c>
      <c r="Q122" s="31">
        <v>158677803</v>
      </c>
      <c r="R122" s="31">
        <v>158669988</v>
      </c>
      <c r="S122" s="31">
        <v>66108205</v>
      </c>
      <c r="T122" s="36">
        <f t="shared" si="26"/>
        <v>0.41661910960539328</v>
      </c>
      <c r="U122" s="36">
        <f t="shared" si="27"/>
        <v>5.2843788452583196E-2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336670236</v>
      </c>
      <c r="E124" s="31">
        <v>336670236</v>
      </c>
      <c r="F124" s="31">
        <v>123550707</v>
      </c>
      <c r="G124" s="36">
        <f t="shared" si="21"/>
        <v>0.36697840732199444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123550707</v>
      </c>
      <c r="O124" s="36">
        <f t="shared" si="25"/>
        <v>0.36697840732199444</v>
      </c>
      <c r="P124" s="31">
        <v>114117899</v>
      </c>
      <c r="Q124" s="31">
        <v>304535712</v>
      </c>
      <c r="R124" s="31">
        <v>311786969</v>
      </c>
      <c r="S124" s="31">
        <v>114117899</v>
      </c>
      <c r="T124" s="36">
        <f t="shared" si="26"/>
        <v>0.3747274769535075</v>
      </c>
      <c r="U124" s="36">
        <f t="shared" si="27"/>
        <v>8.2658444316434432E-2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503733868</v>
      </c>
      <c r="E126" s="32">
        <f>SUM(E122:E125)</f>
        <v>503733868</v>
      </c>
      <c r="F126" s="32">
        <f>SUM(F122:F125)</f>
        <v>193152320</v>
      </c>
      <c r="G126" s="37">
        <f t="shared" si="21"/>
        <v>0.38344120232948087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193152320</v>
      </c>
      <c r="O126" s="37">
        <f t="shared" si="25"/>
        <v>0.38344120232948087</v>
      </c>
      <c r="P126" s="32">
        <f>SUM(P122:P125)</f>
        <v>180226104</v>
      </c>
      <c r="Q126" s="32">
        <f>SUM(Q122:Q125)</f>
        <v>463213515</v>
      </c>
      <c r="R126" s="32">
        <f>SUM(R122:R125)</f>
        <v>470456957</v>
      </c>
      <c r="S126" s="32">
        <f>SUM(S122:S125)</f>
        <v>180226104</v>
      </c>
      <c r="T126" s="37">
        <f t="shared" si="26"/>
        <v>0.38907781868152097</v>
      </c>
      <c r="U126" s="37">
        <f t="shared" si="27"/>
        <v>7.1722218441785834E-2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61511736</v>
      </c>
      <c r="E127" s="31">
        <v>61511736</v>
      </c>
      <c r="F127" s="31">
        <v>25019496</v>
      </c>
      <c r="G127" s="36">
        <f t="shared" si="21"/>
        <v>0.40674345461490469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25019496</v>
      </c>
      <c r="O127" s="36">
        <f t="shared" si="25"/>
        <v>0.40674345461490469</v>
      </c>
      <c r="P127" s="31">
        <v>23323272</v>
      </c>
      <c r="Q127" s="31">
        <v>62425128</v>
      </c>
      <c r="R127" s="31">
        <v>62425128</v>
      </c>
      <c r="S127" s="31">
        <v>23323272</v>
      </c>
      <c r="T127" s="36">
        <f t="shared" si="26"/>
        <v>0.37361993074327376</v>
      </c>
      <c r="U127" s="36">
        <f t="shared" si="27"/>
        <v>7.2726674027554949E-2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-2162</v>
      </c>
      <c r="Q129" s="31">
        <v>0</v>
      </c>
      <c r="R129" s="31">
        <v>0</v>
      </c>
      <c r="S129" s="31">
        <v>-2162</v>
      </c>
      <c r="T129" s="36">
        <f t="shared" si="26"/>
        <v>0</v>
      </c>
      <c r="U129" s="36">
        <f t="shared" si="27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186113000</v>
      </c>
      <c r="E130" s="31">
        <v>186113000</v>
      </c>
      <c r="F130" s="31">
        <v>77547000</v>
      </c>
      <c r="G130" s="36">
        <f t="shared" si="21"/>
        <v>0.41666621891001704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77547000</v>
      </c>
      <c r="O130" s="36">
        <f t="shared" si="25"/>
        <v>0.41666621891001704</v>
      </c>
      <c r="P130" s="31">
        <v>73432000</v>
      </c>
      <c r="Q130" s="31">
        <v>176236000</v>
      </c>
      <c r="R130" s="31">
        <v>175620000</v>
      </c>
      <c r="S130" s="31">
        <v>73432000</v>
      </c>
      <c r="T130" s="36">
        <f t="shared" si="26"/>
        <v>0.41666855806986086</v>
      </c>
      <c r="U130" s="36">
        <f t="shared" si="27"/>
        <v>5.6038239459636152E-2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247624736</v>
      </c>
      <c r="E132" s="32">
        <f>SUM(E127:E131)</f>
        <v>247624736</v>
      </c>
      <c r="F132" s="32">
        <f>SUM(F127:F131)</f>
        <v>102566496</v>
      </c>
      <c r="G132" s="37">
        <f t="shared" si="21"/>
        <v>0.41420133407027643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102566496</v>
      </c>
      <c r="O132" s="37">
        <f t="shared" si="25"/>
        <v>0.41420133407027643</v>
      </c>
      <c r="P132" s="32">
        <f>SUM(P127:P131)</f>
        <v>96753110</v>
      </c>
      <c r="Q132" s="32">
        <f>SUM(Q127:Q131)</f>
        <v>238661128</v>
      </c>
      <c r="R132" s="32">
        <f>SUM(R127:R131)</f>
        <v>238045128</v>
      </c>
      <c r="S132" s="32">
        <f>SUM(S127:S131)</f>
        <v>96753110</v>
      </c>
      <c r="T132" s="37">
        <f t="shared" si="26"/>
        <v>0.40539953368526777</v>
      </c>
      <c r="U132" s="37">
        <f t="shared" si="27"/>
        <v>6.00847455962914E-2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16135788</v>
      </c>
      <c r="E133" s="31">
        <v>16135788</v>
      </c>
      <c r="F133" s="31">
        <v>4043619</v>
      </c>
      <c r="G133" s="36">
        <f t="shared" si="21"/>
        <v>0.25059941293229682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4043619</v>
      </c>
      <c r="O133" s="36">
        <f t="shared" si="25"/>
        <v>0.25059941293229682</v>
      </c>
      <c r="P133" s="31">
        <v>3789761</v>
      </c>
      <c r="Q133" s="31">
        <v>15251117</v>
      </c>
      <c r="R133" s="31">
        <v>15251117</v>
      </c>
      <c r="S133" s="31">
        <v>3789761</v>
      </c>
      <c r="T133" s="36">
        <f t="shared" si="26"/>
        <v>0.24849071710616344</v>
      </c>
      <c r="U133" s="36">
        <f t="shared" si="27"/>
        <v>6.6985226772875661E-2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39936000</v>
      </c>
      <c r="E134" s="31">
        <v>39936000</v>
      </c>
      <c r="F134" s="31">
        <v>16640000</v>
      </c>
      <c r="G134" s="36">
        <f t="shared" si="21"/>
        <v>0.41666666666666669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16640000</v>
      </c>
      <c r="O134" s="36">
        <f t="shared" si="25"/>
        <v>0.41666666666666669</v>
      </c>
      <c r="P134" s="31">
        <v>15862000</v>
      </c>
      <c r="Q134" s="31">
        <v>38069000</v>
      </c>
      <c r="R134" s="31">
        <v>38069000</v>
      </c>
      <c r="S134" s="31">
        <v>15862000</v>
      </c>
      <c r="T134" s="36">
        <f t="shared" si="26"/>
        <v>0.41666447765898762</v>
      </c>
      <c r="U134" s="36">
        <f t="shared" si="27"/>
        <v>4.9048039339301575E-2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4897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4897</v>
      </c>
      <c r="O135" s="36">
        <f t="shared" si="25"/>
        <v>0</v>
      </c>
      <c r="P135" s="31">
        <v>2556</v>
      </c>
      <c r="Q135" s="31">
        <v>0</v>
      </c>
      <c r="R135" s="31">
        <v>0</v>
      </c>
      <c r="S135" s="31">
        <v>2556</v>
      </c>
      <c r="T135" s="36">
        <f t="shared" si="26"/>
        <v>0</v>
      </c>
      <c r="U135" s="36">
        <f t="shared" si="27"/>
        <v>0.91588419405320809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37201487</v>
      </c>
      <c r="E136" s="31">
        <v>37201487</v>
      </c>
      <c r="F136" s="31">
        <v>12465012</v>
      </c>
      <c r="G136" s="36">
        <f t="shared" si="21"/>
        <v>0.33506757404616649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12465012</v>
      </c>
      <c r="O136" s="36">
        <f t="shared" si="25"/>
        <v>0.33506757404616649</v>
      </c>
      <c r="P136" s="31">
        <v>14866764</v>
      </c>
      <c r="Q136" s="31">
        <v>35793568</v>
      </c>
      <c r="R136" s="31">
        <v>35806739</v>
      </c>
      <c r="S136" s="31">
        <v>14866764</v>
      </c>
      <c r="T136" s="36">
        <f t="shared" si="26"/>
        <v>0.41534736073252043</v>
      </c>
      <c r="U136" s="36">
        <f t="shared" si="27"/>
        <v>-0.16155176741892185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93273275</v>
      </c>
      <c r="E137" s="32">
        <f>SUM(E133:E136)</f>
        <v>93273275</v>
      </c>
      <c r="F137" s="32">
        <f>SUM(F133:F136)</f>
        <v>33153528</v>
      </c>
      <c r="G137" s="37">
        <f t="shared" ref="G137:G170" si="28">IF(($D137     =0),0,($F137     /$D137     ))</f>
        <v>0.35544509399932617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33153528</v>
      </c>
      <c r="O137" s="37">
        <f t="shared" ref="O137:O170" si="32">IF(($D137     =0),0,($N137     /$D137     ))</f>
        <v>0.35544509399932617</v>
      </c>
      <c r="P137" s="32">
        <f>SUM(P133:P136)</f>
        <v>34521081</v>
      </c>
      <c r="Q137" s="32">
        <f>SUM(Q133:Q136)</f>
        <v>89113685</v>
      </c>
      <c r="R137" s="32">
        <f>SUM(R133:R136)</f>
        <v>89126856</v>
      </c>
      <c r="S137" s="32">
        <f>SUM(S133:S136)</f>
        <v>34521081</v>
      </c>
      <c r="T137" s="37">
        <f t="shared" ref="T137:T170" si="33">IF(($Q137     =0),0,($S137     /$Q137     ))</f>
        <v>0.38738248788611984</v>
      </c>
      <c r="U137" s="37">
        <f t="shared" ref="U137:U170" si="34">IF(($P137     =0),0,(($F137     /$P137     )-1))</f>
        <v>-3.9615010897254388E-2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15853900</v>
      </c>
      <c r="E138" s="31">
        <v>15853900</v>
      </c>
      <c r="F138" s="31">
        <v>6511950</v>
      </c>
      <c r="G138" s="36">
        <f t="shared" si="28"/>
        <v>0.4107475132301831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6511950</v>
      </c>
      <c r="O138" s="36">
        <f t="shared" si="32"/>
        <v>0.4107475132301831</v>
      </c>
      <c r="P138" s="31">
        <v>6189450</v>
      </c>
      <c r="Q138" s="31">
        <v>14853900</v>
      </c>
      <c r="R138" s="31">
        <v>14853900</v>
      </c>
      <c r="S138" s="31">
        <v>6189450</v>
      </c>
      <c r="T138" s="36">
        <f t="shared" si="33"/>
        <v>0.41668854644234848</v>
      </c>
      <c r="U138" s="36">
        <f t="shared" si="34"/>
        <v>5.2104791217313373E-2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36266475</v>
      </c>
      <c r="E139" s="31">
        <v>36266475</v>
      </c>
      <c r="F139" s="31">
        <v>15111000</v>
      </c>
      <c r="G139" s="36">
        <f t="shared" si="28"/>
        <v>0.41666580498931866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15111000</v>
      </c>
      <c r="O139" s="36">
        <f t="shared" si="32"/>
        <v>0.41666580498931866</v>
      </c>
      <c r="P139" s="31">
        <v>14617193</v>
      </c>
      <c r="Q139" s="31">
        <v>35081070</v>
      </c>
      <c r="R139" s="31">
        <v>34400670</v>
      </c>
      <c r="S139" s="31">
        <v>14617193</v>
      </c>
      <c r="T139" s="36">
        <f t="shared" si="33"/>
        <v>0.41666896135152093</v>
      </c>
      <c r="U139" s="36">
        <f t="shared" si="34"/>
        <v>3.3782614760576868E-2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150986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150986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52120375</v>
      </c>
      <c r="E144" s="32">
        <f>SUM(E138:E143)</f>
        <v>52120375</v>
      </c>
      <c r="F144" s="32">
        <f>SUM(F138:F143)</f>
        <v>21773936</v>
      </c>
      <c r="G144" s="37">
        <f t="shared" si="28"/>
        <v>0.41776245853948674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21773936</v>
      </c>
      <c r="O144" s="37">
        <f t="shared" si="32"/>
        <v>0.41776245853948674</v>
      </c>
      <c r="P144" s="32">
        <f>SUM(P138:P143)</f>
        <v>20806643</v>
      </c>
      <c r="Q144" s="32">
        <f>SUM(Q138:Q143)</f>
        <v>49934970</v>
      </c>
      <c r="R144" s="32">
        <f>SUM(R138:R143)</f>
        <v>49254570</v>
      </c>
      <c r="S144" s="32">
        <f>SUM(S138:S143)</f>
        <v>20806643</v>
      </c>
      <c r="T144" s="37">
        <f t="shared" si="33"/>
        <v>0.41667478722826906</v>
      </c>
      <c r="U144" s="37">
        <f t="shared" si="34"/>
        <v>4.6489623530331148E-2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58513032</v>
      </c>
      <c r="E146" s="31">
        <v>58513032</v>
      </c>
      <c r="F146" s="31">
        <v>24380505</v>
      </c>
      <c r="G146" s="36">
        <f t="shared" si="28"/>
        <v>0.41666794843241073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24380505</v>
      </c>
      <c r="O146" s="36">
        <f t="shared" si="32"/>
        <v>0.41666794843241073</v>
      </c>
      <c r="P146" s="31">
        <v>22297042</v>
      </c>
      <c r="Q146" s="31">
        <v>53513032</v>
      </c>
      <c r="R146" s="31">
        <v>53513032</v>
      </c>
      <c r="S146" s="31">
        <v>22297042</v>
      </c>
      <c r="T146" s="36">
        <f t="shared" si="33"/>
        <v>0.41666564510865317</v>
      </c>
      <c r="U146" s="36">
        <f t="shared" si="34"/>
        <v>9.3441228661631515E-2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21155420</v>
      </c>
      <c r="E147" s="31">
        <v>21155420</v>
      </c>
      <c r="F147" s="31">
        <v>21160498</v>
      </c>
      <c r="G147" s="36">
        <f t="shared" si="28"/>
        <v>1.000240033050632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21160498</v>
      </c>
      <c r="O147" s="36">
        <f t="shared" si="32"/>
        <v>1.000240033050632</v>
      </c>
      <c r="P147" s="31">
        <v>19555500</v>
      </c>
      <c r="Q147" s="31">
        <v>19554400</v>
      </c>
      <c r="R147" s="31">
        <v>19554400</v>
      </c>
      <c r="S147" s="31">
        <v>19555500</v>
      </c>
      <c r="T147" s="36">
        <f t="shared" si="33"/>
        <v>1.00005625332406</v>
      </c>
      <c r="U147" s="36">
        <f t="shared" si="34"/>
        <v>8.2073994528393479E-2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155064000</v>
      </c>
      <c r="E148" s="31">
        <v>155064000</v>
      </c>
      <c r="F148" s="31">
        <v>64610000</v>
      </c>
      <c r="G148" s="36">
        <f t="shared" si="28"/>
        <v>0.41666666666666669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64610000</v>
      </c>
      <c r="O148" s="36">
        <f t="shared" si="32"/>
        <v>0.41666666666666669</v>
      </c>
      <c r="P148" s="31">
        <v>61446000</v>
      </c>
      <c r="Q148" s="31">
        <v>147469000</v>
      </c>
      <c r="R148" s="31">
        <v>147469000</v>
      </c>
      <c r="S148" s="31">
        <v>61446000</v>
      </c>
      <c r="T148" s="36">
        <f t="shared" si="33"/>
        <v>0.41667062230028007</v>
      </c>
      <c r="U148" s="36">
        <f t="shared" si="34"/>
        <v>5.1492367281841034E-2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620064000</v>
      </c>
      <c r="E149" s="31">
        <v>620064000</v>
      </c>
      <c r="F149" s="31">
        <v>258360000</v>
      </c>
      <c r="G149" s="36">
        <f t="shared" si="28"/>
        <v>0.41666666666666669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258360000</v>
      </c>
      <c r="O149" s="36">
        <f t="shared" si="32"/>
        <v>0.41666666666666669</v>
      </c>
      <c r="P149" s="31">
        <v>243337000</v>
      </c>
      <c r="Q149" s="31">
        <v>584008000</v>
      </c>
      <c r="R149" s="31">
        <v>584008000</v>
      </c>
      <c r="S149" s="31">
        <v>243337000</v>
      </c>
      <c r="T149" s="36">
        <f t="shared" si="33"/>
        <v>0.41666723743510364</v>
      </c>
      <c r="U149" s="36">
        <f t="shared" si="34"/>
        <v>6.1737425874404561E-2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854796452</v>
      </c>
      <c r="E150" s="32">
        <f>SUM(E145:E149)</f>
        <v>854796452</v>
      </c>
      <c r="F150" s="32">
        <f>SUM(F145:F149)</f>
        <v>368511003</v>
      </c>
      <c r="G150" s="37">
        <f t="shared" si="28"/>
        <v>0.43110965439524307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368511003</v>
      </c>
      <c r="O150" s="37">
        <f t="shared" si="32"/>
        <v>0.43110965439524307</v>
      </c>
      <c r="P150" s="32">
        <f>SUM(P145:P149)</f>
        <v>346635542</v>
      </c>
      <c r="Q150" s="32">
        <f>SUM(Q145:Q149)</f>
        <v>804544432</v>
      </c>
      <c r="R150" s="32">
        <f>SUM(R145:R149)</f>
        <v>804544432</v>
      </c>
      <c r="S150" s="32">
        <f>SUM(S145:S149)</f>
        <v>346635542</v>
      </c>
      <c r="T150" s="37">
        <f t="shared" si="33"/>
        <v>0.43084698397365828</v>
      </c>
      <c r="U150" s="37">
        <f t="shared" si="34"/>
        <v>6.3107957348470523E-2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805200</v>
      </c>
      <c r="E152" s="31">
        <v>805200</v>
      </c>
      <c r="F152" s="31">
        <v>191824</v>
      </c>
      <c r="G152" s="36">
        <f t="shared" si="28"/>
        <v>0.23823149528067561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191824</v>
      </c>
      <c r="O152" s="36">
        <f t="shared" si="32"/>
        <v>0.23823149528067561</v>
      </c>
      <c r="P152" s="31">
        <v>218644</v>
      </c>
      <c r="Q152" s="31">
        <v>934500</v>
      </c>
      <c r="R152" s="31">
        <v>894700</v>
      </c>
      <c r="S152" s="31">
        <v>218644</v>
      </c>
      <c r="T152" s="36">
        <f t="shared" si="33"/>
        <v>0.23396896736222578</v>
      </c>
      <c r="U152" s="36">
        <f t="shared" si="34"/>
        <v>-0.12266515431477654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208214230</v>
      </c>
      <c r="E153" s="31">
        <v>208214230</v>
      </c>
      <c r="F153" s="31">
        <v>105825000</v>
      </c>
      <c r="G153" s="36">
        <f t="shared" si="28"/>
        <v>0.50825056481490238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105825000</v>
      </c>
      <c r="O153" s="36">
        <f t="shared" si="32"/>
        <v>0.50825056481490238</v>
      </c>
      <c r="P153" s="31">
        <v>100525000</v>
      </c>
      <c r="Q153" s="31">
        <v>187196430</v>
      </c>
      <c r="R153" s="31">
        <v>174320620</v>
      </c>
      <c r="S153" s="31">
        <v>100525000</v>
      </c>
      <c r="T153" s="36">
        <f t="shared" si="33"/>
        <v>0.53700276228558419</v>
      </c>
      <c r="U153" s="36">
        <f t="shared" si="34"/>
        <v>5.2723203183287826E-2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7931995</v>
      </c>
      <c r="E156" s="31">
        <v>7931995</v>
      </c>
      <c r="F156" s="31">
        <v>3305001</v>
      </c>
      <c r="G156" s="36">
        <f t="shared" si="28"/>
        <v>0.4166670553877051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3305001</v>
      </c>
      <c r="O156" s="36">
        <f t="shared" si="32"/>
        <v>0.4166670553877051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216951425</v>
      </c>
      <c r="E157" s="32">
        <f>SUM(E151:E156)</f>
        <v>216951425</v>
      </c>
      <c r="F157" s="32">
        <f>SUM(F151:F156)</f>
        <v>109321825</v>
      </c>
      <c r="G157" s="37">
        <f t="shared" si="28"/>
        <v>0.5039000089536172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109321825</v>
      </c>
      <c r="O157" s="37">
        <f t="shared" si="32"/>
        <v>0.5039000089536172</v>
      </c>
      <c r="P157" s="32">
        <f>SUM(P151:P156)</f>
        <v>100743644</v>
      </c>
      <c r="Q157" s="32">
        <f>SUM(Q151:Q156)</f>
        <v>188130930</v>
      </c>
      <c r="R157" s="32">
        <f>SUM(R151:R156)</f>
        <v>175215320</v>
      </c>
      <c r="S157" s="32">
        <f>SUM(S151:S156)</f>
        <v>100743644</v>
      </c>
      <c r="T157" s="37">
        <f t="shared" si="33"/>
        <v>0.53549750697559406</v>
      </c>
      <c r="U157" s="37">
        <f t="shared" si="34"/>
        <v>8.5148607489322181E-2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8038000</v>
      </c>
      <c r="E158" s="31">
        <v>8038000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87050044</v>
      </c>
      <c r="E159" s="31">
        <v>87050044</v>
      </c>
      <c r="F159" s="31">
        <v>33911072</v>
      </c>
      <c r="G159" s="36">
        <f t="shared" si="28"/>
        <v>0.38955835565114705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33911072</v>
      </c>
      <c r="O159" s="36">
        <f t="shared" si="32"/>
        <v>0.38955835565114705</v>
      </c>
      <c r="P159" s="31">
        <v>33824400</v>
      </c>
      <c r="Q159" s="31">
        <v>88523640</v>
      </c>
      <c r="R159" s="31">
        <v>88639156</v>
      </c>
      <c r="S159" s="31">
        <v>33824400</v>
      </c>
      <c r="T159" s="36">
        <f t="shared" si="33"/>
        <v>0.38209454559256711</v>
      </c>
      <c r="U159" s="36">
        <f t="shared" si="34"/>
        <v>2.5624105675192688E-3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36224639</v>
      </c>
      <c r="E160" s="31">
        <v>36224639</v>
      </c>
      <c r="F160" s="31">
        <v>15093673</v>
      </c>
      <c r="G160" s="36">
        <f t="shared" si="28"/>
        <v>0.41666869337193396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15093673</v>
      </c>
      <c r="O160" s="36">
        <f t="shared" si="32"/>
        <v>0.41666869337193396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54913149</v>
      </c>
      <c r="E162" s="31">
        <v>54913149</v>
      </c>
      <c r="F162" s="31">
        <v>22880502</v>
      </c>
      <c r="G162" s="36">
        <f t="shared" si="28"/>
        <v>0.41666709006252767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22880502</v>
      </c>
      <c r="O162" s="36">
        <f t="shared" si="32"/>
        <v>0.41666709006252767</v>
      </c>
      <c r="P162" s="31">
        <v>23419145</v>
      </c>
      <c r="Q162" s="31">
        <v>56205948</v>
      </c>
      <c r="R162" s="31">
        <v>56205948</v>
      </c>
      <c r="S162" s="31">
        <v>23419145</v>
      </c>
      <c r="T162" s="36">
        <f t="shared" si="33"/>
        <v>0.41666666666666669</v>
      </c>
      <c r="U162" s="36">
        <f t="shared" si="34"/>
        <v>-2.3000113795785482E-2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186225832</v>
      </c>
      <c r="E163" s="32">
        <f>SUM(E158:E162)</f>
        <v>186225832</v>
      </c>
      <c r="F163" s="32">
        <f>SUM(F158:F162)</f>
        <v>71885247</v>
      </c>
      <c r="G163" s="37">
        <f t="shared" si="28"/>
        <v>0.38601114693905625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71885247</v>
      </c>
      <c r="O163" s="37">
        <f t="shared" si="32"/>
        <v>0.38601114693905625</v>
      </c>
      <c r="P163" s="32">
        <f>SUM(P158:P162)</f>
        <v>57243545</v>
      </c>
      <c r="Q163" s="32">
        <f>SUM(Q158:Q162)</f>
        <v>152535588</v>
      </c>
      <c r="R163" s="32">
        <f>SUM(R158:R162)</f>
        <v>152651104</v>
      </c>
      <c r="S163" s="32">
        <f>SUM(S158:S162)</f>
        <v>57243545</v>
      </c>
      <c r="T163" s="37">
        <f t="shared" si="33"/>
        <v>0.37527993139541965</v>
      </c>
      <c r="U163" s="37">
        <f t="shared" si="34"/>
        <v>0.25577909264704002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48873027</v>
      </c>
      <c r="E166" s="31">
        <v>48873027</v>
      </c>
      <c r="F166" s="31">
        <v>19448100</v>
      </c>
      <c r="G166" s="36">
        <f t="shared" si="28"/>
        <v>0.39793115331284884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19448100</v>
      </c>
      <c r="O166" s="36">
        <f t="shared" si="32"/>
        <v>0.39793115331284884</v>
      </c>
      <c r="P166" s="31">
        <v>16404960</v>
      </c>
      <c r="Q166" s="31">
        <v>39485776</v>
      </c>
      <c r="R166" s="31">
        <v>39485776</v>
      </c>
      <c r="S166" s="31">
        <v>16404960</v>
      </c>
      <c r="T166" s="36">
        <f t="shared" si="33"/>
        <v>0.41546505252929561</v>
      </c>
      <c r="U166" s="36">
        <f t="shared" si="34"/>
        <v>0.18550121426690458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78873027</v>
      </c>
      <c r="E169" s="32">
        <f>SUM(E164:E168)</f>
        <v>78873027</v>
      </c>
      <c r="F169" s="32">
        <f>SUM(F164:F168)</f>
        <v>19448100</v>
      </c>
      <c r="G169" s="37">
        <f t="shared" si="28"/>
        <v>0.24657478912277578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19448100</v>
      </c>
      <c r="O169" s="37">
        <f t="shared" si="32"/>
        <v>0.24657478912277578</v>
      </c>
      <c r="P169" s="32">
        <f>SUM(P164:P168)</f>
        <v>16404960</v>
      </c>
      <c r="Q169" s="32">
        <f>SUM(Q164:Q168)</f>
        <v>39485776</v>
      </c>
      <c r="R169" s="32">
        <f>SUM(R164:R168)</f>
        <v>39485776</v>
      </c>
      <c r="S169" s="32">
        <f>SUM(S164:S168)</f>
        <v>16404960</v>
      </c>
      <c r="T169" s="37">
        <f t="shared" si="33"/>
        <v>0.41546505252929561</v>
      </c>
      <c r="U169" s="37">
        <f t="shared" si="34"/>
        <v>0.18550121426690458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2867740966</v>
      </c>
      <c r="E170" s="32">
        <f>SUM(E105,E107:E111,E113:E120,E122:E125,E127:E131,E133:E136,E138:E143,E145:E149,E151:E156,E158:E162,E164:E168)</f>
        <v>2867740966</v>
      </c>
      <c r="F170" s="32">
        <f>SUM(F105,F107:F111,F113:F120,F122:F125,F127:F131,F133:F136,F138:F143,F145:F149,F151:F156,F158:F162,F164:F168)</f>
        <v>1176096130</v>
      </c>
      <c r="G170" s="37">
        <f t="shared" si="28"/>
        <v>0.41011239994958459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1176096130</v>
      </c>
      <c r="O170" s="37">
        <f t="shared" si="32"/>
        <v>0.41011239994958459</v>
      </c>
      <c r="P170" s="32">
        <f>SUM(P105,P107:P111,P113:P120,P122:P125,P127:P131,P133:P136,P138:P143,P145:P149,P151:P156,P158:P162,P164:P168)</f>
        <v>1104893820</v>
      </c>
      <c r="Q170" s="32">
        <f>SUM(Q105,Q107:Q111,Q113:Q120,Q122:Q125,Q127:Q131,Q133:Q136,Q138:Q143,Q145:Q149,Q151:Q156,Q158:Q162,Q164:Q168)</f>
        <v>2667675213</v>
      </c>
      <c r="R170" s="32">
        <f>SUM(R105,R107:R111,R113:R120,R122:R125,R127:R131,R133:R136,R138:R143,R145:R149,R151:R156,R158:R162,R164:R168)</f>
        <v>2659235760</v>
      </c>
      <c r="S170" s="32">
        <f>SUM(S105,S107:S111,S113:S120,S122:S125,S127:S131,S133:S136,S138:S143,S145:S149,S151:S156,S158:S162,S164:S168)</f>
        <v>1104893820</v>
      </c>
      <c r="T170" s="37">
        <f t="shared" si="33"/>
        <v>0.41417853815774835</v>
      </c>
      <c r="U170" s="37">
        <f t="shared" si="34"/>
        <v>6.444267196643394E-2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10</v>
      </c>
      <c r="G179" s="37">
        <f t="shared" si="35"/>
        <v>1.4285714285714286E-3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10</v>
      </c>
      <c r="O179" s="37">
        <f t="shared" si="39"/>
        <v>1.4285714285714286E-3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39093744</v>
      </c>
      <c r="E180" s="31">
        <v>39093744</v>
      </c>
      <c r="F180" s="31">
        <v>13190559</v>
      </c>
      <c r="G180" s="36">
        <f t="shared" si="35"/>
        <v>0.33740843547755367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13190559</v>
      </c>
      <c r="O180" s="36">
        <f t="shared" si="39"/>
        <v>0.33740843547755367</v>
      </c>
      <c r="P180" s="31">
        <v>8896772</v>
      </c>
      <c r="Q180" s="31">
        <v>26991489</v>
      </c>
      <c r="R180" s="31">
        <v>26991489</v>
      </c>
      <c r="S180" s="31">
        <v>8896772</v>
      </c>
      <c r="T180" s="36">
        <f t="shared" si="40"/>
        <v>0.32961397572397727</v>
      </c>
      <c r="U180" s="36">
        <f t="shared" si="41"/>
        <v>0.48262302327181139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637274000</v>
      </c>
      <c r="E181" s="31">
        <v>637274000</v>
      </c>
      <c r="F181" s="31">
        <v>259440000</v>
      </c>
      <c r="G181" s="36">
        <f t="shared" si="35"/>
        <v>0.40710903002476173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259440000</v>
      </c>
      <c r="O181" s="36">
        <f t="shared" si="39"/>
        <v>0.40710903002476173</v>
      </c>
      <c r="P181" s="31">
        <v>245667000</v>
      </c>
      <c r="Q181" s="31">
        <v>617800000</v>
      </c>
      <c r="R181" s="31">
        <v>617800000</v>
      </c>
      <c r="S181" s="31">
        <v>245667000</v>
      </c>
      <c r="T181" s="36">
        <f t="shared" si="40"/>
        <v>0.39764810618323082</v>
      </c>
      <c r="U181" s="36">
        <f t="shared" si="41"/>
        <v>5.6063695978702865E-2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509837004</v>
      </c>
      <c r="E182" s="31">
        <v>509837004</v>
      </c>
      <c r="F182" s="31">
        <v>212432000</v>
      </c>
      <c r="G182" s="36">
        <f t="shared" si="35"/>
        <v>0.41666649994671628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212432000</v>
      </c>
      <c r="O182" s="36">
        <f t="shared" si="39"/>
        <v>0.41666649994671628</v>
      </c>
      <c r="P182" s="31">
        <v>200810000</v>
      </c>
      <c r="Q182" s="31">
        <v>478663003</v>
      </c>
      <c r="R182" s="31">
        <v>481942998</v>
      </c>
      <c r="S182" s="31">
        <v>200810000</v>
      </c>
      <c r="T182" s="36">
        <f t="shared" si="40"/>
        <v>0.41952270959199245</v>
      </c>
      <c r="U182" s="36">
        <f t="shared" si="41"/>
        <v>5.7875603804591336E-2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145561555</v>
      </c>
      <c r="E184" s="31">
        <v>145561555</v>
      </c>
      <c r="F184" s="31">
        <v>60650623</v>
      </c>
      <c r="G184" s="36">
        <f t="shared" si="35"/>
        <v>0.41666649549051604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60650623</v>
      </c>
      <c r="O184" s="36">
        <f t="shared" si="39"/>
        <v>0.41666649549051604</v>
      </c>
      <c r="P184" s="31">
        <v>7009358</v>
      </c>
      <c r="Q184" s="31">
        <v>16417904</v>
      </c>
      <c r="R184" s="31">
        <v>16415899</v>
      </c>
      <c r="S184" s="31">
        <v>7009358</v>
      </c>
      <c r="T184" s="36">
        <f t="shared" si="40"/>
        <v>0.42693379130490711</v>
      </c>
      <c r="U184" s="36">
        <f t="shared" si="41"/>
        <v>7.652807147245154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1331766303</v>
      </c>
      <c r="E185" s="32">
        <f>SUM(E180:E184)</f>
        <v>1331766303</v>
      </c>
      <c r="F185" s="32">
        <f>SUM(F180:F184)</f>
        <v>545713182</v>
      </c>
      <c r="G185" s="37">
        <f t="shared" si="35"/>
        <v>0.40976647387060372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545713182</v>
      </c>
      <c r="O185" s="37">
        <f t="shared" si="39"/>
        <v>0.40976647387060372</v>
      </c>
      <c r="P185" s="32">
        <f>SUM(P180:P184)</f>
        <v>462383130</v>
      </c>
      <c r="Q185" s="32">
        <f>SUM(Q180:Q184)</f>
        <v>1139872396</v>
      </c>
      <c r="R185" s="32">
        <f>SUM(R180:R184)</f>
        <v>1143150386</v>
      </c>
      <c r="S185" s="32">
        <f>SUM(S180:S184)</f>
        <v>462383130</v>
      </c>
      <c r="T185" s="37">
        <f t="shared" si="40"/>
        <v>0.405644641999033</v>
      </c>
      <c r="U185" s="37">
        <f t="shared" si="41"/>
        <v>0.18021862519075893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2272</v>
      </c>
      <c r="E188" s="31">
        <v>2272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2164</v>
      </c>
      <c r="R188" s="31">
        <v>2164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68029000</v>
      </c>
      <c r="F190" s="31">
        <v>28345459</v>
      </c>
      <c r="G190" s="36">
        <f t="shared" si="35"/>
        <v>0.41666728895030058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28345459</v>
      </c>
      <c r="O190" s="36">
        <f t="shared" si="39"/>
        <v>0.41666728895030058</v>
      </c>
      <c r="P190" s="31">
        <v>26079998</v>
      </c>
      <c r="Q190" s="31">
        <v>62592000</v>
      </c>
      <c r="R190" s="31">
        <v>60186000</v>
      </c>
      <c r="S190" s="31">
        <v>26079998</v>
      </c>
      <c r="T190" s="36">
        <f t="shared" si="40"/>
        <v>0.41666663471370141</v>
      </c>
      <c r="U190" s="36">
        <f t="shared" si="41"/>
        <v>8.6865842551061556E-2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68031272</v>
      </c>
      <c r="E191" s="32">
        <f>SUM(E186:E190)</f>
        <v>68031272</v>
      </c>
      <c r="F191" s="32">
        <f>SUM(F186:F190)</f>
        <v>28345459</v>
      </c>
      <c r="G191" s="37">
        <f t="shared" si="35"/>
        <v>0.41665337376023193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28345459</v>
      </c>
      <c r="O191" s="37">
        <f t="shared" si="39"/>
        <v>0.41665337376023193</v>
      </c>
      <c r="P191" s="32">
        <f>SUM(P186:P190)</f>
        <v>26079998</v>
      </c>
      <c r="Q191" s="32">
        <f>SUM(Q186:Q190)</f>
        <v>62594164</v>
      </c>
      <c r="R191" s="32">
        <f>SUM(R186:R190)</f>
        <v>60188164</v>
      </c>
      <c r="S191" s="32">
        <f>SUM(S186:S190)</f>
        <v>26079998</v>
      </c>
      <c r="T191" s="37">
        <f t="shared" si="40"/>
        <v>0.41665222975100363</v>
      </c>
      <c r="U191" s="37">
        <f t="shared" si="41"/>
        <v>8.6865842551061556E-2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150059244</v>
      </c>
      <c r="E192" s="31">
        <v>150059244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124638</v>
      </c>
      <c r="Q192" s="31">
        <v>140409530</v>
      </c>
      <c r="R192" s="31">
        <v>140409530</v>
      </c>
      <c r="S192" s="31">
        <v>124638</v>
      </c>
      <c r="T192" s="36">
        <f t="shared" si="40"/>
        <v>8.8767478959583443E-4</v>
      </c>
      <c r="U192" s="36">
        <f t="shared" si="41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9290567</v>
      </c>
      <c r="E193" s="31">
        <v>9290567</v>
      </c>
      <c r="F193" s="31">
        <v>3427715</v>
      </c>
      <c r="G193" s="36">
        <f t="shared" si="35"/>
        <v>0.36894572742438647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3427715</v>
      </c>
      <c r="O193" s="36">
        <f t="shared" si="39"/>
        <v>0.36894572742438647</v>
      </c>
      <c r="P193" s="31">
        <v>44563634</v>
      </c>
      <c r="Q193" s="31">
        <v>7028995</v>
      </c>
      <c r="R193" s="31">
        <v>11428995</v>
      </c>
      <c r="S193" s="31">
        <v>44563634</v>
      </c>
      <c r="T193" s="36">
        <f t="shared" si="40"/>
        <v>6.3399723573569196</v>
      </c>
      <c r="U193" s="36">
        <f t="shared" si="41"/>
        <v>-0.92308268665881243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619565491</v>
      </c>
      <c r="E195" s="31">
        <v>619565491</v>
      </c>
      <c r="F195" s="31">
        <v>2928398</v>
      </c>
      <c r="G195" s="36">
        <f t="shared" si="35"/>
        <v>4.7265350355028086E-3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2928398</v>
      </c>
      <c r="O195" s="36">
        <f t="shared" si="39"/>
        <v>4.7265350355028086E-3</v>
      </c>
      <c r="P195" s="31">
        <v>242736177</v>
      </c>
      <c r="Q195" s="31">
        <v>579335575</v>
      </c>
      <c r="R195" s="31">
        <v>583652891</v>
      </c>
      <c r="S195" s="31">
        <v>242736177</v>
      </c>
      <c r="T195" s="36">
        <f t="shared" si="40"/>
        <v>0.41899062904949347</v>
      </c>
      <c r="U195" s="36">
        <f t="shared" si="41"/>
        <v>-0.98793588151468659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778915302</v>
      </c>
      <c r="E198" s="32">
        <f>SUM(E192:E197)</f>
        <v>778915302</v>
      </c>
      <c r="F198" s="32">
        <f>SUM(F192:F197)</f>
        <v>6356113</v>
      </c>
      <c r="G198" s="37">
        <f t="shared" si="35"/>
        <v>8.1602107233990379E-3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6356113</v>
      </c>
      <c r="O198" s="37">
        <f t="shared" si="39"/>
        <v>8.1602107233990379E-3</v>
      </c>
      <c r="P198" s="32">
        <f>SUM(P192:P197)</f>
        <v>287424449</v>
      </c>
      <c r="Q198" s="32">
        <f>SUM(Q192:Q197)</f>
        <v>726774100</v>
      </c>
      <c r="R198" s="32">
        <f>SUM(R192:R197)</f>
        <v>735491416</v>
      </c>
      <c r="S198" s="32">
        <f>SUM(S192:S197)</f>
        <v>287424449</v>
      </c>
      <c r="T198" s="37">
        <f t="shared" si="40"/>
        <v>0.39547976324417727</v>
      </c>
      <c r="U198" s="37">
        <f t="shared" si="41"/>
        <v>-0.97788596961005225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2099939</v>
      </c>
      <c r="E199" s="31">
        <v>2099939</v>
      </c>
      <c r="F199" s="31">
        <v>426908</v>
      </c>
      <c r="G199" s="36">
        <f t="shared" si="35"/>
        <v>0.2032954290577012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426908</v>
      </c>
      <c r="O199" s="36">
        <f t="shared" si="39"/>
        <v>0.2032954290577012</v>
      </c>
      <c r="P199" s="31">
        <v>40927</v>
      </c>
      <c r="Q199" s="31">
        <v>3030162</v>
      </c>
      <c r="R199" s="31">
        <v>3085205</v>
      </c>
      <c r="S199" s="31">
        <v>40927</v>
      </c>
      <c r="T199" s="36">
        <f t="shared" si="40"/>
        <v>1.3506538594306179E-2</v>
      </c>
      <c r="U199" s="36">
        <f t="shared" si="41"/>
        <v>9.4309624453294898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55443837</v>
      </c>
      <c r="E200" s="31">
        <v>55443837</v>
      </c>
      <c r="F200" s="31">
        <v>19197173</v>
      </c>
      <c r="G200" s="36">
        <f t="shared" si="35"/>
        <v>0.34624539062835785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19197173</v>
      </c>
      <c r="O200" s="36">
        <f t="shared" si="39"/>
        <v>0.34624539062835785</v>
      </c>
      <c r="P200" s="31">
        <v>12173224</v>
      </c>
      <c r="Q200" s="31">
        <v>55443840</v>
      </c>
      <c r="R200" s="31">
        <v>55443840</v>
      </c>
      <c r="S200" s="31">
        <v>12173224</v>
      </c>
      <c r="T200" s="36">
        <f t="shared" si="40"/>
        <v>0.21955953988756913</v>
      </c>
      <c r="U200" s="36">
        <f t="shared" si="41"/>
        <v>0.57699989747991154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57543776</v>
      </c>
      <c r="E204" s="32">
        <f>SUM(E199:E203)</f>
        <v>57543776</v>
      </c>
      <c r="F204" s="32">
        <f>SUM(F199:F203)</f>
        <v>19624081</v>
      </c>
      <c r="G204" s="37">
        <f t="shared" si="35"/>
        <v>0.34102873262957228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19624081</v>
      </c>
      <c r="O204" s="37">
        <f t="shared" si="39"/>
        <v>0.34102873262957228</v>
      </c>
      <c r="P204" s="32">
        <f>SUM(P199:P203)</f>
        <v>12214151</v>
      </c>
      <c r="Q204" s="32">
        <f>SUM(Q199:Q203)</f>
        <v>58474002</v>
      </c>
      <c r="R204" s="32">
        <f>SUM(R199:R203)</f>
        <v>58529045</v>
      </c>
      <c r="S204" s="32">
        <f>SUM(S199:S203)</f>
        <v>12214151</v>
      </c>
      <c r="T204" s="37">
        <f t="shared" si="40"/>
        <v>0.20888173516839159</v>
      </c>
      <c r="U204" s="37">
        <f t="shared" si="41"/>
        <v>0.60666762675522845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2236263653</v>
      </c>
      <c r="E205" s="32">
        <f>SUM(E173:E178,E180:E184,E186:E190,E192:E197,E199:E203)</f>
        <v>2236263653</v>
      </c>
      <c r="F205" s="32">
        <f>SUM(F173:F178,F180:F184,F186:F190,F192:F197,F199:F203)</f>
        <v>600038845</v>
      </c>
      <c r="G205" s="37">
        <f t="shared" si="35"/>
        <v>0.26832204878661503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600038845</v>
      </c>
      <c r="O205" s="37">
        <f t="shared" si="39"/>
        <v>0.26832204878661503</v>
      </c>
      <c r="P205" s="32">
        <f>SUM(P173:P178,P180:P184,P186:P190,P192:P197,P199:P203)</f>
        <v>788101728</v>
      </c>
      <c r="Q205" s="32">
        <f>SUM(Q173:Q178,Q180:Q184,Q186:Q190,Q192:Q197,Q199:Q203)</f>
        <v>1987715762</v>
      </c>
      <c r="R205" s="32">
        <f>SUM(R173:R178,R180:R184,R186:R190,R192:R197,R199:R203)</f>
        <v>1997360111</v>
      </c>
      <c r="S205" s="32">
        <f>SUM(S173:S178,S180:S184,S186:S190,S192:S197,S199:S203)</f>
        <v>788101728</v>
      </c>
      <c r="T205" s="37">
        <f t="shared" si="40"/>
        <v>0.39648612898608188</v>
      </c>
      <c r="U205" s="37">
        <f t="shared" si="41"/>
        <v>-0.23862767497954274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1188</v>
      </c>
      <c r="E208" s="31">
        <v>1188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271637600</v>
      </c>
      <c r="E209" s="31">
        <v>271637600</v>
      </c>
      <c r="F209" s="31">
        <v>112642000</v>
      </c>
      <c r="G209" s="36">
        <f t="shared" si="42"/>
        <v>0.41467749678247784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112642000</v>
      </c>
      <c r="O209" s="36">
        <f t="shared" si="46"/>
        <v>0.41467749678247784</v>
      </c>
      <c r="P209" s="31">
        <v>105365026</v>
      </c>
      <c r="Q209" s="31">
        <v>225220491</v>
      </c>
      <c r="R209" s="31">
        <v>225220539</v>
      </c>
      <c r="S209" s="31">
        <v>105365026</v>
      </c>
      <c r="T209" s="36">
        <f t="shared" si="47"/>
        <v>0.46783054921943135</v>
      </c>
      <c r="U209" s="36">
        <f t="shared" si="48"/>
        <v>6.9064416118494565E-2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345875507</v>
      </c>
      <c r="E210" s="31">
        <v>345875507</v>
      </c>
      <c r="F210" s="31">
        <v>144248160</v>
      </c>
      <c r="G210" s="36">
        <f t="shared" si="42"/>
        <v>0.41705225458476886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144248160</v>
      </c>
      <c r="O210" s="36">
        <f t="shared" si="46"/>
        <v>0.41705225458476886</v>
      </c>
      <c r="P210" s="31">
        <v>0</v>
      </c>
      <c r="Q210" s="31">
        <v>325396589</v>
      </c>
      <c r="R210" s="31">
        <v>325396589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23592868</v>
      </c>
      <c r="E211" s="31">
        <v>23592868</v>
      </c>
      <c r="F211" s="31">
        <v>71714946</v>
      </c>
      <c r="G211" s="36">
        <f t="shared" si="42"/>
        <v>3.0396875021722667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71714946</v>
      </c>
      <c r="O211" s="36">
        <f t="shared" si="46"/>
        <v>3.0396875021722667</v>
      </c>
      <c r="P211" s="31">
        <v>50235700</v>
      </c>
      <c r="Q211" s="31">
        <v>21476736</v>
      </c>
      <c r="R211" s="31">
        <v>22314902</v>
      </c>
      <c r="S211" s="31">
        <v>50235700</v>
      </c>
      <c r="T211" s="36">
        <f t="shared" si="47"/>
        <v>2.3390751741791678</v>
      </c>
      <c r="U211" s="36">
        <f t="shared" si="48"/>
        <v>0.42756935804617036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108768924</v>
      </c>
      <c r="E213" s="31">
        <v>108768924</v>
      </c>
      <c r="F213" s="31">
        <v>39477539</v>
      </c>
      <c r="G213" s="36">
        <f t="shared" si="42"/>
        <v>0.36294869479448011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39477539</v>
      </c>
      <c r="O213" s="36">
        <f t="shared" si="46"/>
        <v>0.36294869479448011</v>
      </c>
      <c r="P213" s="31">
        <v>40265643</v>
      </c>
      <c r="Q213" s="31">
        <v>103067716</v>
      </c>
      <c r="R213" s="31">
        <v>103067716</v>
      </c>
      <c r="S213" s="31">
        <v>40265643</v>
      </c>
      <c r="T213" s="36">
        <f t="shared" si="47"/>
        <v>0.39067173080656992</v>
      </c>
      <c r="U213" s="36">
        <f t="shared" si="48"/>
        <v>-1.9572616783991248E-2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4910</v>
      </c>
      <c r="E215" s="31">
        <v>4910</v>
      </c>
      <c r="F215" s="31">
        <v>4765</v>
      </c>
      <c r="G215" s="36">
        <f t="shared" si="42"/>
        <v>0.97046843177189412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4765</v>
      </c>
      <c r="O215" s="36">
        <f t="shared" si="46"/>
        <v>0.97046843177189412</v>
      </c>
      <c r="P215" s="31">
        <v>0</v>
      </c>
      <c r="Q215" s="31">
        <v>4670</v>
      </c>
      <c r="R215" s="31">
        <v>4670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749880997</v>
      </c>
      <c r="E216" s="32">
        <f>SUM(E208:E215)</f>
        <v>749880997</v>
      </c>
      <c r="F216" s="32">
        <f>SUM(F208:F215)</f>
        <v>368087410</v>
      </c>
      <c r="G216" s="37">
        <f t="shared" si="42"/>
        <v>0.49086109859108751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368087410</v>
      </c>
      <c r="O216" s="37">
        <f t="shared" si="46"/>
        <v>0.49086109859108751</v>
      </c>
      <c r="P216" s="32">
        <f>SUM(P208:P215)</f>
        <v>195866369</v>
      </c>
      <c r="Q216" s="32">
        <f>SUM(Q208:Q215)</f>
        <v>675166202</v>
      </c>
      <c r="R216" s="32">
        <f>SUM(R208:R215)</f>
        <v>676004416</v>
      </c>
      <c r="S216" s="32">
        <f>SUM(S208:S215)</f>
        <v>195866369</v>
      </c>
      <c r="T216" s="37">
        <f t="shared" si="47"/>
        <v>0.29010096835386318</v>
      </c>
      <c r="U216" s="37">
        <f t="shared" si="48"/>
        <v>0.87927826445794777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139858084</v>
      </c>
      <c r="E218" s="31">
        <v>139858084</v>
      </c>
      <c r="F218" s="31">
        <v>11348548</v>
      </c>
      <c r="G218" s="36">
        <f t="shared" si="42"/>
        <v>8.114331095798509E-2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11348548</v>
      </c>
      <c r="O218" s="36">
        <f t="shared" si="46"/>
        <v>8.114331095798509E-2</v>
      </c>
      <c r="P218" s="31">
        <v>11481991</v>
      </c>
      <c r="Q218" s="31">
        <v>105155970</v>
      </c>
      <c r="R218" s="31">
        <v>105138869</v>
      </c>
      <c r="S218" s="31">
        <v>11481991</v>
      </c>
      <c r="T218" s="36">
        <f t="shared" si="47"/>
        <v>0.10919010114214153</v>
      </c>
      <c r="U218" s="36">
        <f t="shared" si="48"/>
        <v>-1.1621939087045119E-2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159516037</v>
      </c>
      <c r="E219" s="31">
        <v>159516037</v>
      </c>
      <c r="F219" s="31">
        <v>60999674</v>
      </c>
      <c r="G219" s="36">
        <f t="shared" si="42"/>
        <v>0.38240464812951691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60999674</v>
      </c>
      <c r="O219" s="36">
        <f t="shared" si="46"/>
        <v>0.38240464812951691</v>
      </c>
      <c r="P219" s="31">
        <v>67915065</v>
      </c>
      <c r="Q219" s="31">
        <v>173610579</v>
      </c>
      <c r="R219" s="31">
        <v>173610579</v>
      </c>
      <c r="S219" s="31">
        <v>67915065</v>
      </c>
      <c r="T219" s="36">
        <f t="shared" si="47"/>
        <v>0.39119197338775075</v>
      </c>
      <c r="U219" s="36">
        <f t="shared" si="48"/>
        <v>-0.10182410927531327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22694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22694</v>
      </c>
      <c r="O220" s="36">
        <f t="shared" si="46"/>
        <v>0</v>
      </c>
      <c r="P220" s="31">
        <v>35850192</v>
      </c>
      <c r="Q220" s="31">
        <v>88476050</v>
      </c>
      <c r="R220" s="31">
        <v>88459553</v>
      </c>
      <c r="S220" s="31">
        <v>35850192</v>
      </c>
      <c r="T220" s="36">
        <f t="shared" si="47"/>
        <v>0.40519657014525401</v>
      </c>
      <c r="U220" s="36">
        <f t="shared" si="48"/>
        <v>-0.99936697689094667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658352</v>
      </c>
      <c r="E222" s="31">
        <v>658352</v>
      </c>
      <c r="F222" s="31">
        <v>2152313</v>
      </c>
      <c r="G222" s="36">
        <f t="shared" si="42"/>
        <v>3.269243504994289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2152313</v>
      </c>
      <c r="O222" s="36">
        <f t="shared" si="46"/>
        <v>3.269243504994289</v>
      </c>
      <c r="P222" s="31">
        <v>0</v>
      </c>
      <c r="Q222" s="31">
        <v>627600</v>
      </c>
      <c r="R222" s="31">
        <v>1827600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48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48</v>
      </c>
      <c r="O223" s="36">
        <f t="shared" si="46"/>
        <v>0</v>
      </c>
      <c r="P223" s="31">
        <v>144</v>
      </c>
      <c r="Q223" s="31">
        <v>0</v>
      </c>
      <c r="R223" s="31">
        <v>0</v>
      </c>
      <c r="S223" s="31">
        <v>144</v>
      </c>
      <c r="T223" s="36">
        <f t="shared" si="47"/>
        <v>0</v>
      </c>
      <c r="U223" s="36">
        <f t="shared" si="48"/>
        <v>-0.66666666666666674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300032473</v>
      </c>
      <c r="E224" s="32">
        <f>SUM(E217:E223)</f>
        <v>300032473</v>
      </c>
      <c r="F224" s="32">
        <f>SUM(F217:F223)</f>
        <v>74523277</v>
      </c>
      <c r="G224" s="37">
        <f t="shared" si="42"/>
        <v>0.24838403741717652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74523277</v>
      </c>
      <c r="O224" s="37">
        <f t="shared" si="46"/>
        <v>0.24838403741717652</v>
      </c>
      <c r="P224" s="32">
        <f>SUM(P217:P223)</f>
        <v>115247392</v>
      </c>
      <c r="Q224" s="32">
        <f>SUM(Q217:Q223)</f>
        <v>367870199</v>
      </c>
      <c r="R224" s="32">
        <f>SUM(R217:R223)</f>
        <v>369036601</v>
      </c>
      <c r="S224" s="32">
        <f>SUM(S217:S223)</f>
        <v>115247392</v>
      </c>
      <c r="T224" s="37">
        <f t="shared" si="47"/>
        <v>0.31328276199943011</v>
      </c>
      <c r="U224" s="37">
        <f t="shared" si="48"/>
        <v>-0.35336257327194009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223500000</v>
      </c>
      <c r="E225" s="31">
        <v>223500000</v>
      </c>
      <c r="F225" s="31">
        <v>93231958</v>
      </c>
      <c r="G225" s="36">
        <f t="shared" si="42"/>
        <v>0.41714522595078302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93231958</v>
      </c>
      <c r="O225" s="36">
        <f t="shared" si="46"/>
        <v>0.41714522595078302</v>
      </c>
      <c r="P225" s="31">
        <v>76212966</v>
      </c>
      <c r="Q225" s="31">
        <v>209710000</v>
      </c>
      <c r="R225" s="31">
        <v>209710000</v>
      </c>
      <c r="S225" s="31">
        <v>76212966</v>
      </c>
      <c r="T225" s="36">
        <f t="shared" si="47"/>
        <v>0.36342075246769351</v>
      </c>
      <c r="U225" s="36">
        <f t="shared" si="48"/>
        <v>0.2233083541191665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487951</v>
      </c>
      <c r="Q226" s="31">
        <v>0</v>
      </c>
      <c r="R226" s="31">
        <v>0</v>
      </c>
      <c r="S226" s="31">
        <v>487951</v>
      </c>
      <c r="T226" s="36">
        <f t="shared" si="47"/>
        <v>0</v>
      </c>
      <c r="U226" s="36">
        <f t="shared" si="48"/>
        <v>-1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17753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17753</v>
      </c>
      <c r="O228" s="36">
        <f t="shared" si="46"/>
        <v>0</v>
      </c>
      <c r="P228" s="31">
        <v>306923</v>
      </c>
      <c r="Q228" s="31">
        <v>1273011</v>
      </c>
      <c r="R228" s="31">
        <v>1070212</v>
      </c>
      <c r="S228" s="31">
        <v>306923</v>
      </c>
      <c r="T228" s="36">
        <f t="shared" si="47"/>
        <v>0.24110003762732607</v>
      </c>
      <c r="U228" s="36">
        <f t="shared" si="48"/>
        <v>-0.94215813086669942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223500000</v>
      </c>
      <c r="E230" s="32">
        <f>SUM(E225:E229)</f>
        <v>223500000</v>
      </c>
      <c r="F230" s="32">
        <f>SUM(F225:F229)</f>
        <v>93249711</v>
      </c>
      <c r="G230" s="37">
        <f t="shared" si="42"/>
        <v>0.41722465771812078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93249711</v>
      </c>
      <c r="O230" s="37">
        <f t="shared" si="46"/>
        <v>0.41722465771812078</v>
      </c>
      <c r="P230" s="32">
        <f>SUM(P225:P229)</f>
        <v>77007840</v>
      </c>
      <c r="Q230" s="32">
        <f>SUM(Q225:Q229)</f>
        <v>210983011</v>
      </c>
      <c r="R230" s="32">
        <f>SUM(R225:R229)</f>
        <v>210780212</v>
      </c>
      <c r="S230" s="32">
        <f>SUM(S225:S229)</f>
        <v>77007840</v>
      </c>
      <c r="T230" s="37">
        <f t="shared" si="47"/>
        <v>0.36499545453922827</v>
      </c>
      <c r="U230" s="37">
        <f t="shared" si="48"/>
        <v>0.21091191494268635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1273413470</v>
      </c>
      <c r="E231" s="32">
        <f>SUM(E208:E215,E217:E223,E225:E229)</f>
        <v>1273413470</v>
      </c>
      <c r="F231" s="32">
        <f>SUM(F208:F215,F217:F223,F225:F229)</f>
        <v>535860398</v>
      </c>
      <c r="G231" s="37">
        <f t="shared" si="42"/>
        <v>0.42080629004183534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535860398</v>
      </c>
      <c r="O231" s="37">
        <f t="shared" si="46"/>
        <v>0.42080629004183534</v>
      </c>
      <c r="P231" s="32">
        <f>SUM(P208:P215,P217:P223,P225:P229)</f>
        <v>388121601</v>
      </c>
      <c r="Q231" s="32">
        <f>SUM(Q208:Q215,Q217:Q223,Q225:Q229)</f>
        <v>1254019412</v>
      </c>
      <c r="R231" s="32">
        <f>SUM(R208:R215,R217:R223,R225:R229)</f>
        <v>1255821229</v>
      </c>
      <c r="S231" s="32">
        <f>SUM(S208:S215,S217:S223,S225:S229)</f>
        <v>388121601</v>
      </c>
      <c r="T231" s="37">
        <f t="shared" si="47"/>
        <v>0.30950206773992106</v>
      </c>
      <c r="U231" s="37">
        <f t="shared" si="48"/>
        <v>0.38065079763494025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36980278</v>
      </c>
      <c r="E236" s="31">
        <v>36980278</v>
      </c>
      <c r="F236" s="31">
        <v>5077048</v>
      </c>
      <c r="G236" s="36">
        <f t="shared" si="49"/>
        <v>0.13729069316352896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5077048</v>
      </c>
      <c r="O236" s="36">
        <f t="shared" si="53"/>
        <v>0.13729069316352896</v>
      </c>
      <c r="P236" s="31">
        <v>3064074</v>
      </c>
      <c r="Q236" s="31">
        <v>22921934</v>
      </c>
      <c r="R236" s="31">
        <v>32921934</v>
      </c>
      <c r="S236" s="31">
        <v>3064074</v>
      </c>
      <c r="T236" s="36">
        <f t="shared" si="54"/>
        <v>0.13367432259424533</v>
      </c>
      <c r="U236" s="36">
        <f t="shared" si="55"/>
        <v>0.65695998203698736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138118000</v>
      </c>
      <c r="E237" s="31">
        <v>138118000</v>
      </c>
      <c r="F237" s="31">
        <v>57549000</v>
      </c>
      <c r="G237" s="36">
        <f t="shared" si="49"/>
        <v>0.416665459969012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57549000</v>
      </c>
      <c r="O237" s="36">
        <f t="shared" si="53"/>
        <v>0.416665459969012</v>
      </c>
      <c r="P237" s="31">
        <v>54052000</v>
      </c>
      <c r="Q237" s="31">
        <v>129725000</v>
      </c>
      <c r="R237" s="31">
        <v>129725000</v>
      </c>
      <c r="S237" s="31">
        <v>54052000</v>
      </c>
      <c r="T237" s="36">
        <f t="shared" si="54"/>
        <v>0.41666602428213528</v>
      </c>
      <c r="U237" s="36">
        <f t="shared" si="55"/>
        <v>6.4696958484422362E-2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23855525</v>
      </c>
      <c r="E238" s="31">
        <v>23855525</v>
      </c>
      <c r="F238" s="31">
        <v>342950</v>
      </c>
      <c r="G238" s="36">
        <f t="shared" si="49"/>
        <v>1.4376124608450244E-2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342950</v>
      </c>
      <c r="O238" s="36">
        <f t="shared" si="53"/>
        <v>1.4376124608450244E-2</v>
      </c>
      <c r="P238" s="31">
        <v>-2327477</v>
      </c>
      <c r="Q238" s="31">
        <v>22851508</v>
      </c>
      <c r="R238" s="31">
        <v>22851508</v>
      </c>
      <c r="S238" s="31">
        <v>-2327477</v>
      </c>
      <c r="T238" s="36">
        <f t="shared" si="54"/>
        <v>-0.10185222787047576</v>
      </c>
      <c r="U238" s="36">
        <f t="shared" si="55"/>
        <v>-1.1473483948498739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198953803</v>
      </c>
      <c r="E240" s="32">
        <f>SUM(E234:E239)</f>
        <v>198953803</v>
      </c>
      <c r="F240" s="32">
        <f>SUM(F234:F239)</f>
        <v>62968998</v>
      </c>
      <c r="G240" s="37">
        <f t="shared" si="49"/>
        <v>0.31650059989051832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62968998</v>
      </c>
      <c r="O240" s="37">
        <f t="shared" si="53"/>
        <v>0.31650059989051832</v>
      </c>
      <c r="P240" s="32">
        <f>SUM(P234:P239)</f>
        <v>54788597</v>
      </c>
      <c r="Q240" s="32">
        <f>SUM(Q234:Q239)</f>
        <v>175498442</v>
      </c>
      <c r="R240" s="32">
        <f>SUM(R234:R239)</f>
        <v>185498442</v>
      </c>
      <c r="S240" s="32">
        <f>SUM(S234:S239)</f>
        <v>54788597</v>
      </c>
      <c r="T240" s="37">
        <f t="shared" si="54"/>
        <v>0.31218850934300602</v>
      </c>
      <c r="U240" s="37">
        <f t="shared" si="55"/>
        <v>0.1493084592036551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59004996</v>
      </c>
      <c r="E241" s="31">
        <v>59004996</v>
      </c>
      <c r="F241" s="31">
        <v>24452179</v>
      </c>
      <c r="G241" s="36">
        <f t="shared" si="49"/>
        <v>0.41440862058528061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24452179</v>
      </c>
      <c r="O241" s="36">
        <f t="shared" si="53"/>
        <v>0.41440862058528061</v>
      </c>
      <c r="P241" s="31">
        <v>23525614</v>
      </c>
      <c r="Q241" s="31">
        <v>57145764</v>
      </c>
      <c r="R241" s="31">
        <v>57145764</v>
      </c>
      <c r="S241" s="31">
        <v>23525614</v>
      </c>
      <c r="T241" s="36">
        <f t="shared" si="54"/>
        <v>0.41167730297559763</v>
      </c>
      <c r="U241" s="36">
        <f t="shared" si="55"/>
        <v>3.9385369495563483E-2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159987000</v>
      </c>
      <c r="E242" s="31">
        <v>159987000</v>
      </c>
      <c r="F242" s="31">
        <v>66661000</v>
      </c>
      <c r="G242" s="36">
        <f t="shared" si="49"/>
        <v>0.41666510403970325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66661000</v>
      </c>
      <c r="O242" s="36">
        <f t="shared" si="53"/>
        <v>0.41666510403970325</v>
      </c>
      <c r="P242" s="31">
        <v>63085000</v>
      </c>
      <c r="Q242" s="31">
        <v>151406000</v>
      </c>
      <c r="R242" s="31">
        <v>151406000</v>
      </c>
      <c r="S242" s="31">
        <v>63085000</v>
      </c>
      <c r="T242" s="36">
        <f t="shared" si="54"/>
        <v>0.41666116270161024</v>
      </c>
      <c r="U242" s="36">
        <f t="shared" si="55"/>
        <v>5.6685424427360021E-2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1273200</v>
      </c>
      <c r="E243" s="31">
        <v>1273200</v>
      </c>
      <c r="F243" s="31">
        <v>427498</v>
      </c>
      <c r="G243" s="36">
        <f t="shared" si="49"/>
        <v>0.33576657241595981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427498</v>
      </c>
      <c r="O243" s="36">
        <f t="shared" si="53"/>
        <v>0.33576657241595981</v>
      </c>
      <c r="P243" s="31">
        <v>458347</v>
      </c>
      <c r="Q243" s="31">
        <v>393384</v>
      </c>
      <c r="R243" s="31">
        <v>393384</v>
      </c>
      <c r="S243" s="31">
        <v>458347</v>
      </c>
      <c r="T243" s="36">
        <f t="shared" si="54"/>
        <v>1.1651388973623737</v>
      </c>
      <c r="U243" s="36">
        <f t="shared" si="55"/>
        <v>-6.7304902181098636E-2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1213000</v>
      </c>
      <c r="E244" s="31">
        <v>1213000</v>
      </c>
      <c r="F244" s="31">
        <v>304000</v>
      </c>
      <c r="G244" s="36">
        <f t="shared" si="49"/>
        <v>0.25061830173124483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304000</v>
      </c>
      <c r="O244" s="36">
        <f t="shared" si="53"/>
        <v>0.25061830173124483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48493921</v>
      </c>
      <c r="E245" s="31">
        <v>48493921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13353296</v>
      </c>
      <c r="Q245" s="31">
        <v>44447952</v>
      </c>
      <c r="R245" s="31">
        <v>44467356</v>
      </c>
      <c r="S245" s="31">
        <v>13353296</v>
      </c>
      <c r="T245" s="36">
        <f t="shared" si="54"/>
        <v>0.30042545042345259</v>
      </c>
      <c r="U245" s="36">
        <f t="shared" si="55"/>
        <v>-1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50791706</v>
      </c>
      <c r="E246" s="31">
        <v>50791706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320763823</v>
      </c>
      <c r="E247" s="32">
        <f>SUM(E241:E246)</f>
        <v>320763823</v>
      </c>
      <c r="F247" s="32">
        <f>SUM(F241:F246)</f>
        <v>91844677</v>
      </c>
      <c r="G247" s="37">
        <f t="shared" si="49"/>
        <v>0.28633115836133427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91844677</v>
      </c>
      <c r="O247" s="37">
        <f t="shared" si="53"/>
        <v>0.28633115836133427</v>
      </c>
      <c r="P247" s="32">
        <f>SUM(P241:P246)</f>
        <v>100422257</v>
      </c>
      <c r="Q247" s="32">
        <f>SUM(Q241:Q246)</f>
        <v>253393100</v>
      </c>
      <c r="R247" s="32">
        <f>SUM(R241:R246)</f>
        <v>253412504</v>
      </c>
      <c r="S247" s="32">
        <f>SUM(S241:S246)</f>
        <v>100422257</v>
      </c>
      <c r="T247" s="37">
        <f t="shared" si="54"/>
        <v>0.39631014814531257</v>
      </c>
      <c r="U247" s="37">
        <f t="shared" si="55"/>
        <v>-8.5415128640257465E-2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257199000</v>
      </c>
      <c r="E250" s="31">
        <v>257199000</v>
      </c>
      <c r="F250" s="31">
        <v>107166000</v>
      </c>
      <c r="G250" s="36">
        <f t="shared" si="49"/>
        <v>0.41666569465666664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107166000</v>
      </c>
      <c r="O250" s="36">
        <f t="shared" si="53"/>
        <v>0.41666569465666664</v>
      </c>
      <c r="P250" s="31">
        <v>0</v>
      </c>
      <c r="Q250" s="31">
        <v>244271000</v>
      </c>
      <c r="R250" s="31">
        <v>244271000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57786816</v>
      </c>
      <c r="E252" s="31">
        <v>57786816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51720193</v>
      </c>
      <c r="R252" s="31">
        <v>53720629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48954339</v>
      </c>
      <c r="E253" s="31">
        <v>48954339</v>
      </c>
      <c r="F253" s="31">
        <v>20139344</v>
      </c>
      <c r="G253" s="36">
        <f t="shared" si="49"/>
        <v>0.41139037746991131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20139344</v>
      </c>
      <c r="O253" s="36">
        <f t="shared" si="53"/>
        <v>0.41139037746991131</v>
      </c>
      <c r="P253" s="31">
        <v>19176004</v>
      </c>
      <c r="Q253" s="31">
        <v>46102921</v>
      </c>
      <c r="R253" s="31">
        <v>46102921</v>
      </c>
      <c r="S253" s="31">
        <v>19176004</v>
      </c>
      <c r="T253" s="36">
        <f t="shared" si="54"/>
        <v>0.41593902477459077</v>
      </c>
      <c r="U253" s="36">
        <f t="shared" si="55"/>
        <v>5.0236743797091421E-2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363940155</v>
      </c>
      <c r="E254" s="32">
        <f>SUM(E248:E253)</f>
        <v>363940155</v>
      </c>
      <c r="F254" s="32">
        <f>SUM(F248:F253)</f>
        <v>127305344</v>
      </c>
      <c r="G254" s="37">
        <f t="shared" si="49"/>
        <v>0.34979746601470785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127305344</v>
      </c>
      <c r="O254" s="37">
        <f t="shared" si="53"/>
        <v>0.34979746601470785</v>
      </c>
      <c r="P254" s="32">
        <f>SUM(P248:P253)</f>
        <v>19176004</v>
      </c>
      <c r="Q254" s="32">
        <f>SUM(Q248:Q253)</f>
        <v>342094114</v>
      </c>
      <c r="R254" s="32">
        <f>SUM(R248:R253)</f>
        <v>344094550</v>
      </c>
      <c r="S254" s="32">
        <f>SUM(S248:S253)</f>
        <v>19176004</v>
      </c>
      <c r="T254" s="37">
        <f t="shared" si="54"/>
        <v>5.6054761585287022E-2</v>
      </c>
      <c r="U254" s="37">
        <f t="shared" si="55"/>
        <v>5.6387837632908298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1430341</v>
      </c>
      <c r="E255" s="31">
        <v>1430341</v>
      </c>
      <c r="F255" s="31">
        <v>910365</v>
      </c>
      <c r="G255" s="36">
        <f t="shared" si="49"/>
        <v>0.63646710819308128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910365</v>
      </c>
      <c r="O255" s="36">
        <f t="shared" si="53"/>
        <v>0.63646710819308128</v>
      </c>
      <c r="P255" s="31">
        <v>570862</v>
      </c>
      <c r="Q255" s="31">
        <v>2660781</v>
      </c>
      <c r="R255" s="31">
        <v>2660781</v>
      </c>
      <c r="S255" s="31">
        <v>570862</v>
      </c>
      <c r="T255" s="36">
        <f t="shared" si="54"/>
        <v>0.21454678156526222</v>
      </c>
      <c r="U255" s="36">
        <f t="shared" si="55"/>
        <v>0.59471991479551978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182628000</v>
      </c>
      <c r="E256" s="31">
        <v>182628000</v>
      </c>
      <c r="F256" s="31">
        <v>76108913</v>
      </c>
      <c r="G256" s="36">
        <f t="shared" si="49"/>
        <v>0.41674284885121671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76108913</v>
      </c>
      <c r="O256" s="36">
        <f t="shared" si="53"/>
        <v>0.41674284885121671</v>
      </c>
      <c r="P256" s="31">
        <v>71698804</v>
      </c>
      <c r="Q256" s="31">
        <v>173679000</v>
      </c>
      <c r="R256" s="31">
        <v>174044050</v>
      </c>
      <c r="S256" s="31">
        <v>71698804</v>
      </c>
      <c r="T256" s="36">
        <f t="shared" si="54"/>
        <v>0.41282368046798978</v>
      </c>
      <c r="U256" s="36">
        <f t="shared" si="55"/>
        <v>6.1508822378682826E-2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184058341</v>
      </c>
      <c r="E259" s="32">
        <f>SUM(E255:E258)</f>
        <v>184058341</v>
      </c>
      <c r="F259" s="32">
        <f>SUM(F255:F258)</f>
        <v>77019278</v>
      </c>
      <c r="G259" s="37">
        <f t="shared" si="49"/>
        <v>0.41845035428196109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77019278</v>
      </c>
      <c r="O259" s="37">
        <f t="shared" si="53"/>
        <v>0.41845035428196109</v>
      </c>
      <c r="P259" s="32">
        <f>SUM(P255:P258)</f>
        <v>72269666</v>
      </c>
      <c r="Q259" s="32">
        <f>SUM(Q255:Q258)</f>
        <v>176339781</v>
      </c>
      <c r="R259" s="32">
        <f>SUM(R255:R258)</f>
        <v>176704831</v>
      </c>
      <c r="S259" s="32">
        <f>SUM(S255:S258)</f>
        <v>72269666</v>
      </c>
      <c r="T259" s="37">
        <f t="shared" si="54"/>
        <v>0.40983189153444621</v>
      </c>
      <c r="U259" s="37">
        <f t="shared" si="55"/>
        <v>6.5720685633167353E-2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1067716122</v>
      </c>
      <c r="E260" s="32">
        <f>SUM(E234:E239,E241:E246,E248:E253,E255:E258)</f>
        <v>1067716122</v>
      </c>
      <c r="F260" s="32">
        <f>SUM(F234:F239,F241:F246,F248:F253,F255:F258)</f>
        <v>359138297</v>
      </c>
      <c r="G260" s="37">
        <f t="shared" si="49"/>
        <v>0.33636121961638787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359138297</v>
      </c>
      <c r="O260" s="37">
        <f t="shared" si="53"/>
        <v>0.33636121961638787</v>
      </c>
      <c r="P260" s="32">
        <f>SUM(P234:P239,P241:P246,P248:P253,P255:P258)</f>
        <v>246656524</v>
      </c>
      <c r="Q260" s="32">
        <f>SUM(Q234:Q239,Q241:Q246,Q248:Q253,Q255:Q258)</f>
        <v>947325437</v>
      </c>
      <c r="R260" s="32">
        <f>SUM(R234:R239,R241:R246,R248:R253,R255:R258)</f>
        <v>959710327</v>
      </c>
      <c r="S260" s="32">
        <f>SUM(S234:S239,S241:S246,S248:S253,S255:S258)</f>
        <v>246656524</v>
      </c>
      <c r="T260" s="37">
        <f t="shared" si="54"/>
        <v>0.26037147781137854</v>
      </c>
      <c r="U260" s="37">
        <f t="shared" si="55"/>
        <v>0.45602593913145384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8343400</v>
      </c>
      <c r="E264" s="31">
        <v>8343400</v>
      </c>
      <c r="F264" s="31">
        <v>3476402</v>
      </c>
      <c r="G264" s="36">
        <f t="shared" si="56"/>
        <v>0.41666490879018148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3476402</v>
      </c>
      <c r="O264" s="36">
        <f t="shared" si="60"/>
        <v>0.41666490879018148</v>
      </c>
      <c r="P264" s="31">
        <v>3363753</v>
      </c>
      <c r="Q264" s="31">
        <v>8073000</v>
      </c>
      <c r="R264" s="31">
        <v>8073000</v>
      </c>
      <c r="S264" s="31">
        <v>3363753</v>
      </c>
      <c r="T264" s="36">
        <f t="shared" si="61"/>
        <v>0.41666703827573393</v>
      </c>
      <c r="U264" s="36">
        <f t="shared" si="62"/>
        <v>3.3489081986697533E-2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66808763</v>
      </c>
      <c r="E265" s="31">
        <v>66808763</v>
      </c>
      <c r="F265" s="31">
        <v>27769983</v>
      </c>
      <c r="G265" s="36">
        <f t="shared" si="56"/>
        <v>0.41566378051334374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27769983</v>
      </c>
      <c r="O265" s="36">
        <f t="shared" si="60"/>
        <v>0.41566378051334374</v>
      </c>
      <c r="P265" s="31">
        <v>25943070</v>
      </c>
      <c r="Q265" s="31">
        <v>62388256</v>
      </c>
      <c r="R265" s="31">
        <v>62388256</v>
      </c>
      <c r="S265" s="31">
        <v>25943070</v>
      </c>
      <c r="T265" s="36">
        <f t="shared" si="61"/>
        <v>0.41583258874875423</v>
      </c>
      <c r="U265" s="36">
        <f t="shared" si="62"/>
        <v>7.0420077500465528E-2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20078661</v>
      </c>
      <c r="F266" s="31">
        <v>8366047</v>
      </c>
      <c r="G266" s="36">
        <f t="shared" si="56"/>
        <v>0.4166635912623855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8366047</v>
      </c>
      <c r="O266" s="36">
        <f t="shared" si="60"/>
        <v>0.4166635912623855</v>
      </c>
      <c r="P266" s="31">
        <v>7463382</v>
      </c>
      <c r="Q266" s="31">
        <v>17737626</v>
      </c>
      <c r="R266" s="31">
        <v>18237626</v>
      </c>
      <c r="S266" s="31">
        <v>7463382</v>
      </c>
      <c r="T266" s="36">
        <f t="shared" si="61"/>
        <v>0.42076555227852924</v>
      </c>
      <c r="U266" s="36">
        <f t="shared" si="62"/>
        <v>0.12094583929912739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95230824</v>
      </c>
      <c r="E267" s="32">
        <f>SUM(E263:E266)</f>
        <v>95230824</v>
      </c>
      <c r="F267" s="32">
        <f>SUM(F263:F266)</f>
        <v>39612432</v>
      </c>
      <c r="G267" s="37">
        <f t="shared" si="56"/>
        <v>0.41596229388921385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39612432</v>
      </c>
      <c r="O267" s="37">
        <f t="shared" si="60"/>
        <v>0.41596229388921385</v>
      </c>
      <c r="P267" s="32">
        <f>SUM(P263:P266)</f>
        <v>36770205</v>
      </c>
      <c r="Q267" s="32">
        <f>SUM(Q263:Q266)</f>
        <v>88198882</v>
      </c>
      <c r="R267" s="32">
        <f>SUM(R263:R266)</f>
        <v>88698882</v>
      </c>
      <c r="S267" s="32">
        <f>SUM(S263:S266)</f>
        <v>36770205</v>
      </c>
      <c r="T267" s="37">
        <f t="shared" si="61"/>
        <v>0.4169010328271508</v>
      </c>
      <c r="U267" s="37">
        <f t="shared" si="62"/>
        <v>7.7297012622040029E-2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2083755</v>
      </c>
      <c r="E269" s="31">
        <v>2083755</v>
      </c>
      <c r="F269" s="31">
        <v>92239</v>
      </c>
      <c r="G269" s="36">
        <f t="shared" si="56"/>
        <v>4.4265760610052524E-2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92239</v>
      </c>
      <c r="O269" s="36">
        <f t="shared" si="60"/>
        <v>4.4265760610052524E-2</v>
      </c>
      <c r="P269" s="31">
        <v>501696</v>
      </c>
      <c r="Q269" s="31">
        <v>1805944</v>
      </c>
      <c r="R269" s="31">
        <v>1916878</v>
      </c>
      <c r="S269" s="31">
        <v>501696</v>
      </c>
      <c r="T269" s="36">
        <f t="shared" si="61"/>
        <v>0.27780263396871663</v>
      </c>
      <c r="U269" s="36">
        <f t="shared" si="62"/>
        <v>-0.81614563400943996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4007936</v>
      </c>
      <c r="E271" s="31">
        <v>4007936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3782846</v>
      </c>
      <c r="R271" s="31">
        <v>3782846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3795526</v>
      </c>
      <c r="E272" s="31">
        <v>3795526</v>
      </c>
      <c r="F272" s="31">
        <v>2677567</v>
      </c>
      <c r="G272" s="36">
        <f t="shared" si="56"/>
        <v>0.70545347337892039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2677567</v>
      </c>
      <c r="O272" s="36">
        <f t="shared" si="60"/>
        <v>0.70545347337892039</v>
      </c>
      <c r="P272" s="31">
        <v>-54010</v>
      </c>
      <c r="Q272" s="31">
        <v>3251407</v>
      </c>
      <c r="R272" s="31">
        <v>3716633</v>
      </c>
      <c r="S272" s="31">
        <v>-54010</v>
      </c>
      <c r="T272" s="36">
        <f t="shared" si="61"/>
        <v>-1.6611270136282538E-2</v>
      </c>
      <c r="U272" s="36">
        <f t="shared" si="62"/>
        <v>-50.575393445658214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16100464</v>
      </c>
      <c r="E273" s="31">
        <v>16100464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15178208</v>
      </c>
      <c r="R273" s="31">
        <v>15178208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4983000</v>
      </c>
      <c r="E274" s="31">
        <v>4983000</v>
      </c>
      <c r="F274" s="31">
        <v>18835690</v>
      </c>
      <c r="G274" s="36">
        <f t="shared" si="56"/>
        <v>3.7799899658840057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18835690</v>
      </c>
      <c r="O274" s="36">
        <f t="shared" si="60"/>
        <v>3.7799899658840057</v>
      </c>
      <c r="P274" s="31">
        <v>1691465</v>
      </c>
      <c r="Q274" s="31">
        <v>5501000</v>
      </c>
      <c r="R274" s="31">
        <v>6318024</v>
      </c>
      <c r="S274" s="31">
        <v>1691465</v>
      </c>
      <c r="T274" s="36">
        <f t="shared" si="61"/>
        <v>0.30748318487547721</v>
      </c>
      <c r="U274" s="36">
        <f t="shared" si="62"/>
        <v>10.13572553969488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30970681</v>
      </c>
      <c r="E275" s="32">
        <f>SUM(E268:E274)</f>
        <v>30970681</v>
      </c>
      <c r="F275" s="32">
        <f>SUM(F268:F274)</f>
        <v>21605496</v>
      </c>
      <c r="G275" s="37">
        <f t="shared" si="56"/>
        <v>0.69761126660405048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21605496</v>
      </c>
      <c r="O275" s="37">
        <f t="shared" si="60"/>
        <v>0.69761126660405048</v>
      </c>
      <c r="P275" s="32">
        <f>SUM(P268:P274)</f>
        <v>2139151</v>
      </c>
      <c r="Q275" s="32">
        <f>SUM(Q268:Q274)</f>
        <v>29519405</v>
      </c>
      <c r="R275" s="32">
        <f>SUM(R268:R274)</f>
        <v>30912589</v>
      </c>
      <c r="S275" s="32">
        <f>SUM(S268:S274)</f>
        <v>2139151</v>
      </c>
      <c r="T275" s="37">
        <f t="shared" si="61"/>
        <v>7.2465925380271051E-2</v>
      </c>
      <c r="U275" s="37">
        <f t="shared" si="62"/>
        <v>9.1000331439903022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1200000</v>
      </c>
      <c r="E276" s="31">
        <v>1200000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978000</v>
      </c>
      <c r="R276" s="31">
        <v>978000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73872900</v>
      </c>
      <c r="E277" s="31">
        <v>73872900</v>
      </c>
      <c r="F277" s="31">
        <v>32624914</v>
      </c>
      <c r="G277" s="36">
        <f t="shared" si="56"/>
        <v>0.44163575546648365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32624914</v>
      </c>
      <c r="O277" s="36">
        <f t="shared" si="60"/>
        <v>0.44163575546648365</v>
      </c>
      <c r="P277" s="31">
        <v>29005122</v>
      </c>
      <c r="Q277" s="31">
        <v>70164800</v>
      </c>
      <c r="R277" s="31">
        <v>69782900</v>
      </c>
      <c r="S277" s="31">
        <v>29005122</v>
      </c>
      <c r="T277" s="36">
        <f t="shared" si="61"/>
        <v>0.41338565776571728</v>
      </c>
      <c r="U277" s="36">
        <f t="shared" si="62"/>
        <v>0.12479837181860498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579749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14060</v>
      </c>
      <c r="Q278" s="31">
        <v>665959</v>
      </c>
      <c r="R278" s="31">
        <v>665959</v>
      </c>
      <c r="S278" s="31">
        <v>14060</v>
      </c>
      <c r="T278" s="36">
        <f t="shared" si="61"/>
        <v>2.111241082408977E-2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2701100</v>
      </c>
      <c r="E279" s="31">
        <v>2701100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2674700</v>
      </c>
      <c r="R279" s="31">
        <v>2674700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4139000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37698744</v>
      </c>
      <c r="E281" s="31">
        <v>37698744</v>
      </c>
      <c r="F281" s="31">
        <v>15651706</v>
      </c>
      <c r="G281" s="36">
        <f t="shared" si="56"/>
        <v>0.4151784473243989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15651706</v>
      </c>
      <c r="O281" s="36">
        <f t="shared" si="60"/>
        <v>0.4151784473243989</v>
      </c>
      <c r="P281" s="31">
        <v>0</v>
      </c>
      <c r="Q281" s="31">
        <v>35765358</v>
      </c>
      <c r="R281" s="31">
        <v>36145754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3505263</v>
      </c>
      <c r="E282" s="31">
        <v>3505263</v>
      </c>
      <c r="F282" s="31">
        <v>40878</v>
      </c>
      <c r="G282" s="36">
        <f t="shared" si="56"/>
        <v>1.1661892417202361E-2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40878</v>
      </c>
      <c r="O282" s="36">
        <f t="shared" si="60"/>
        <v>1.1661892417202361E-2</v>
      </c>
      <c r="P282" s="31">
        <v>40938</v>
      </c>
      <c r="Q282" s="31">
        <v>3318695</v>
      </c>
      <c r="R282" s="31">
        <v>3318695</v>
      </c>
      <c r="S282" s="31">
        <v>40938</v>
      </c>
      <c r="T282" s="36">
        <f t="shared" si="61"/>
        <v>1.233557166295788E-2</v>
      </c>
      <c r="U282" s="36">
        <f t="shared" si="62"/>
        <v>-1.4656309541257739E-3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3185000</v>
      </c>
      <c r="E283" s="31">
        <v>3185000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3153000</v>
      </c>
      <c r="R283" s="31">
        <v>3153000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750000</v>
      </c>
      <c r="Q284" s="31">
        <v>0</v>
      </c>
      <c r="R284" s="31">
        <v>775000</v>
      </c>
      <c r="S284" s="31">
        <v>750000</v>
      </c>
      <c r="T284" s="36">
        <f t="shared" si="61"/>
        <v>0</v>
      </c>
      <c r="U284" s="36">
        <f t="shared" si="62"/>
        <v>-1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122163007</v>
      </c>
      <c r="E285" s="32">
        <f>SUM(E276:E284)</f>
        <v>122742756</v>
      </c>
      <c r="F285" s="32">
        <f>SUM(F276:F284)</f>
        <v>48317498</v>
      </c>
      <c r="G285" s="37">
        <f t="shared" si="56"/>
        <v>0.39551660675805073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48317498</v>
      </c>
      <c r="O285" s="37">
        <f t="shared" si="60"/>
        <v>0.39551660675805073</v>
      </c>
      <c r="P285" s="32">
        <f>SUM(P276:P284)</f>
        <v>29810120</v>
      </c>
      <c r="Q285" s="32">
        <f>SUM(Q276:Q284)</f>
        <v>120859512</v>
      </c>
      <c r="R285" s="32">
        <f>SUM(R276:R284)</f>
        <v>117494008</v>
      </c>
      <c r="S285" s="32">
        <f>SUM(S276:S284)</f>
        <v>29810120</v>
      </c>
      <c r="T285" s="37">
        <f t="shared" si="61"/>
        <v>0.24665100418409766</v>
      </c>
      <c r="U285" s="37">
        <f t="shared" si="62"/>
        <v>0.6208421167039917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4777000</v>
      </c>
      <c r="E286" s="31">
        <v>4777000</v>
      </c>
      <c r="F286" s="31">
        <v>52987000</v>
      </c>
      <c r="G286" s="36">
        <f t="shared" si="56"/>
        <v>11.092108017584257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52987000</v>
      </c>
      <c r="O286" s="36">
        <f t="shared" si="60"/>
        <v>11.092108017584257</v>
      </c>
      <c r="P286" s="31">
        <v>0</v>
      </c>
      <c r="Q286" s="31">
        <v>4594000</v>
      </c>
      <c r="R286" s="31">
        <v>4594000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3185000</v>
      </c>
      <c r="E288" s="31">
        <v>3185000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3187000</v>
      </c>
      <c r="R288" s="31">
        <v>3187000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31800</v>
      </c>
      <c r="E289" s="31">
        <v>31800</v>
      </c>
      <c r="F289" s="31">
        <v>31353</v>
      </c>
      <c r="G289" s="36">
        <f t="shared" si="56"/>
        <v>0.98594339622641514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31353</v>
      </c>
      <c r="O289" s="36">
        <f t="shared" si="60"/>
        <v>0.98594339622641514</v>
      </c>
      <c r="P289" s="31">
        <v>40857</v>
      </c>
      <c r="Q289" s="31">
        <v>69600</v>
      </c>
      <c r="R289" s="31">
        <v>109600</v>
      </c>
      <c r="S289" s="31">
        <v>40857</v>
      </c>
      <c r="T289" s="36">
        <f t="shared" si="61"/>
        <v>0.58702586206896556</v>
      </c>
      <c r="U289" s="36">
        <f t="shared" si="62"/>
        <v>-0.23261619795873412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24035000</v>
      </c>
      <c r="R290" s="31">
        <v>24035000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43508</v>
      </c>
      <c r="Q291" s="31">
        <v>500000</v>
      </c>
      <c r="R291" s="31">
        <v>500000</v>
      </c>
      <c r="S291" s="31">
        <v>43508</v>
      </c>
      <c r="T291" s="36">
        <f t="shared" si="61"/>
        <v>8.7015999999999996E-2</v>
      </c>
      <c r="U291" s="36">
        <f t="shared" si="62"/>
        <v>-1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32993800</v>
      </c>
      <c r="E292" s="32">
        <f>SUM(E286:E291)</f>
        <v>32993800</v>
      </c>
      <c r="F292" s="32">
        <f>SUM(F286:F291)</f>
        <v>53018353</v>
      </c>
      <c r="G292" s="37">
        <f t="shared" si="56"/>
        <v>1.6069186635064769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53018353</v>
      </c>
      <c r="O292" s="37">
        <f t="shared" si="60"/>
        <v>1.6069186635064769</v>
      </c>
      <c r="P292" s="32">
        <f>SUM(P286:P291)</f>
        <v>84365</v>
      </c>
      <c r="Q292" s="32">
        <f>SUM(Q286:Q291)</f>
        <v>32385600</v>
      </c>
      <c r="R292" s="32">
        <f>SUM(R286:R291)</f>
        <v>32425600</v>
      </c>
      <c r="S292" s="32">
        <f>SUM(S286:S291)</f>
        <v>84365</v>
      </c>
      <c r="T292" s="37">
        <f t="shared" si="61"/>
        <v>2.6050158094955782E-3</v>
      </c>
      <c r="U292" s="37">
        <f t="shared" si="62"/>
        <v>627.44014698038291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400172000</v>
      </c>
      <c r="E293" s="31">
        <v>400172000</v>
      </c>
      <c r="F293" s="31">
        <v>149051898</v>
      </c>
      <c r="G293" s="36">
        <f t="shared" si="56"/>
        <v>0.37246958307927591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149051898</v>
      </c>
      <c r="O293" s="36">
        <f t="shared" si="60"/>
        <v>0.37246958307927591</v>
      </c>
      <c r="P293" s="31">
        <v>143519756</v>
      </c>
      <c r="Q293" s="31">
        <v>366222000</v>
      </c>
      <c r="R293" s="31">
        <v>395978000</v>
      </c>
      <c r="S293" s="31">
        <v>143519756</v>
      </c>
      <c r="T293" s="36">
        <f t="shared" si="61"/>
        <v>0.39189277542037343</v>
      </c>
      <c r="U293" s="36">
        <f t="shared" si="62"/>
        <v>3.8546205443660275E-2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66243000</v>
      </c>
      <c r="E295" s="31">
        <v>66243000</v>
      </c>
      <c r="F295" s="31">
        <v>27084000</v>
      </c>
      <c r="G295" s="36">
        <f t="shared" si="56"/>
        <v>0.40885829446130156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27084000</v>
      </c>
      <c r="O295" s="36">
        <f t="shared" si="60"/>
        <v>0.40885829446130156</v>
      </c>
      <c r="P295" s="31">
        <v>25663000</v>
      </c>
      <c r="Q295" s="31">
        <v>62541000</v>
      </c>
      <c r="R295" s="31">
        <v>62541000</v>
      </c>
      <c r="S295" s="31">
        <v>25663000</v>
      </c>
      <c r="T295" s="36">
        <f t="shared" si="61"/>
        <v>0.41033881773556546</v>
      </c>
      <c r="U295" s="36">
        <f t="shared" si="62"/>
        <v>5.5371546584576992E-2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142291000</v>
      </c>
      <c r="E296" s="31">
        <v>142291000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134246000</v>
      </c>
      <c r="R296" s="31">
        <v>134246000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394674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608706000</v>
      </c>
      <c r="E298" s="32">
        <f>SUM(E293:E297)</f>
        <v>608706000</v>
      </c>
      <c r="F298" s="32">
        <f>SUM(F293:F297)</f>
        <v>176135898</v>
      </c>
      <c r="G298" s="37">
        <f t="shared" si="56"/>
        <v>0.28936119900247409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176135898</v>
      </c>
      <c r="O298" s="37">
        <f t="shared" si="60"/>
        <v>0.28936119900247409</v>
      </c>
      <c r="P298" s="32">
        <f>SUM(P293:P297)</f>
        <v>169182756</v>
      </c>
      <c r="Q298" s="32">
        <f>SUM(Q293:Q297)</f>
        <v>563009000</v>
      </c>
      <c r="R298" s="32">
        <f>SUM(R293:R297)</f>
        <v>593159674</v>
      </c>
      <c r="S298" s="32">
        <f>SUM(S293:S297)</f>
        <v>169182756</v>
      </c>
      <c r="T298" s="37">
        <f t="shared" si="61"/>
        <v>0.30049742721697165</v>
      </c>
      <c r="U298" s="37">
        <f t="shared" si="62"/>
        <v>4.1098408398075659E-2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890064312</v>
      </c>
      <c r="E299" s="32">
        <f>SUM(E263:E266,E268:E274,E276:E284,E286:E291,E293:E297)</f>
        <v>890644061</v>
      </c>
      <c r="F299" s="32">
        <f>SUM(F263:F266,F268:F274,F276:F284,F286:F291,F293:F297)</f>
        <v>338689677</v>
      </c>
      <c r="G299" s="37">
        <f t="shared" si="56"/>
        <v>0.38052270204942223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338689677</v>
      </c>
      <c r="O299" s="37">
        <f t="shared" si="60"/>
        <v>0.38052270204942223</v>
      </c>
      <c r="P299" s="32">
        <f>SUM(P263:P266,P268:P274,P276:P284,P286:P291,P293:P297)</f>
        <v>237986597</v>
      </c>
      <c r="Q299" s="32">
        <f>SUM(Q263:Q266,Q268:Q274,Q276:Q284,Q286:Q291,Q293:Q297)</f>
        <v>833972399</v>
      </c>
      <c r="R299" s="32">
        <f>SUM(R263:R266,R268:R274,R276:R284,R286:R291,R293:R297)</f>
        <v>862690753</v>
      </c>
      <c r="S299" s="32">
        <f>SUM(S263:S266,S268:S274,S276:S284,S286:S291,S293:S297)</f>
        <v>237986597</v>
      </c>
      <c r="T299" s="37">
        <f t="shared" si="61"/>
        <v>0.28536507597297595</v>
      </c>
      <c r="U299" s="37">
        <f t="shared" si="62"/>
        <v>0.42314601439508803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375944</v>
      </c>
      <c r="E302" s="31">
        <v>375944</v>
      </c>
      <c r="F302" s="31">
        <v>337349</v>
      </c>
      <c r="G302" s="36">
        <f t="shared" ref="G302:G339" si="63">IF(($D302     =0),0,($F302     /$D302     ))</f>
        <v>0.89733843338369546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337349</v>
      </c>
      <c r="O302" s="36">
        <f t="shared" ref="O302:O339" si="67">IF(($D302     =0),0,($N302     /$D302     ))</f>
        <v>0.89733843338369546</v>
      </c>
      <c r="P302" s="31">
        <v>50778</v>
      </c>
      <c r="Q302" s="31">
        <v>354998</v>
      </c>
      <c r="R302" s="31">
        <v>354998</v>
      </c>
      <c r="S302" s="31">
        <v>50778</v>
      </c>
      <c r="T302" s="36">
        <f t="shared" ref="T302:T339" si="68">IF(($Q302     =0),0,($S302     /$Q302     ))</f>
        <v>0.14303742556296092</v>
      </c>
      <c r="U302" s="36">
        <f t="shared" ref="U302:U339" si="69">IF(($P302     =0),0,(($F302     /$P302     )-1))</f>
        <v>5.6436054984442086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375944</v>
      </c>
      <c r="E303" s="32">
        <f>E302</f>
        <v>375944</v>
      </c>
      <c r="F303" s="32">
        <f>F302</f>
        <v>337349</v>
      </c>
      <c r="G303" s="37">
        <f t="shared" si="63"/>
        <v>0.89733843338369546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337349</v>
      </c>
      <c r="O303" s="37">
        <f t="shared" si="67"/>
        <v>0.89733843338369546</v>
      </c>
      <c r="P303" s="32">
        <f>P302</f>
        <v>50778</v>
      </c>
      <c r="Q303" s="32">
        <f>Q302</f>
        <v>354998</v>
      </c>
      <c r="R303" s="32">
        <f>R302</f>
        <v>354998</v>
      </c>
      <c r="S303" s="32">
        <f>S302</f>
        <v>50778</v>
      </c>
      <c r="T303" s="37">
        <f t="shared" si="68"/>
        <v>0.14303742556296092</v>
      </c>
      <c r="U303" s="37">
        <f t="shared" si="69"/>
        <v>5.6436054984442086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8800000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56582000</v>
      </c>
      <c r="E305" s="31">
        <v>56582000</v>
      </c>
      <c r="F305" s="31">
        <v>14847000</v>
      </c>
      <c r="G305" s="36">
        <f t="shared" si="63"/>
        <v>0.26239793573928105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14847000</v>
      </c>
      <c r="O305" s="36">
        <f t="shared" si="67"/>
        <v>0.26239793573928105</v>
      </c>
      <c r="P305" s="31">
        <v>27941000</v>
      </c>
      <c r="Q305" s="31">
        <v>53413000</v>
      </c>
      <c r="R305" s="31">
        <v>53738000</v>
      </c>
      <c r="S305" s="31">
        <v>27941000</v>
      </c>
      <c r="T305" s="36">
        <f t="shared" si="68"/>
        <v>0.52311235092580455</v>
      </c>
      <c r="U305" s="36">
        <f t="shared" si="69"/>
        <v>-0.46863032819154649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68150000</v>
      </c>
      <c r="E306" s="31">
        <v>68150000</v>
      </c>
      <c r="F306" s="31">
        <v>28369348</v>
      </c>
      <c r="G306" s="36">
        <f t="shared" si="63"/>
        <v>0.4162780337490829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28369348</v>
      </c>
      <c r="O306" s="36">
        <f t="shared" si="67"/>
        <v>0.4162780337490829</v>
      </c>
      <c r="P306" s="31">
        <v>26477390</v>
      </c>
      <c r="Q306" s="31">
        <v>63604000</v>
      </c>
      <c r="R306" s="31">
        <v>47162706</v>
      </c>
      <c r="S306" s="31">
        <v>26477390</v>
      </c>
      <c r="T306" s="36">
        <f t="shared" si="68"/>
        <v>0.41628498207659898</v>
      </c>
      <c r="U306" s="36">
        <f t="shared" si="69"/>
        <v>7.1455607973444524E-2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6207000</v>
      </c>
      <c r="E307" s="31">
        <v>6207000</v>
      </c>
      <c r="F307" s="31">
        <v>2586261</v>
      </c>
      <c r="G307" s="36">
        <f t="shared" si="63"/>
        <v>0.41666843885935234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2586261</v>
      </c>
      <c r="O307" s="36">
        <f t="shared" si="67"/>
        <v>0.41666843885935234</v>
      </c>
      <c r="P307" s="31">
        <v>2512107</v>
      </c>
      <c r="Q307" s="31">
        <v>6029000</v>
      </c>
      <c r="R307" s="31">
        <v>6029000</v>
      </c>
      <c r="S307" s="31">
        <v>2512107</v>
      </c>
      <c r="T307" s="36">
        <f t="shared" si="68"/>
        <v>0.41667059213799967</v>
      </c>
      <c r="U307" s="36">
        <f t="shared" si="69"/>
        <v>2.9518647095844175E-2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351690</v>
      </c>
      <c r="E308" s="31">
        <v>351690</v>
      </c>
      <c r="F308" s="31">
        <v>21706</v>
      </c>
      <c r="G308" s="36">
        <f t="shared" si="63"/>
        <v>6.1719127640820041E-2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21706</v>
      </c>
      <c r="O308" s="36">
        <f t="shared" si="67"/>
        <v>6.1719127640820041E-2</v>
      </c>
      <c r="P308" s="31">
        <v>2386</v>
      </c>
      <c r="Q308" s="31">
        <v>305379</v>
      </c>
      <c r="R308" s="31">
        <v>335379</v>
      </c>
      <c r="S308" s="31">
        <v>2386</v>
      </c>
      <c r="T308" s="36">
        <f t="shared" si="68"/>
        <v>7.8132419059594796E-3</v>
      </c>
      <c r="U308" s="36">
        <f t="shared" si="69"/>
        <v>8.0972338642078796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1622000</v>
      </c>
      <c r="E309" s="31">
        <v>1622000</v>
      </c>
      <c r="F309" s="31">
        <v>161305</v>
      </c>
      <c r="G309" s="36">
        <f t="shared" si="63"/>
        <v>9.9448212083847104E-2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161305</v>
      </c>
      <c r="O309" s="36">
        <f t="shared" si="67"/>
        <v>9.9448212083847104E-2</v>
      </c>
      <c r="P309" s="31">
        <v>0</v>
      </c>
      <c r="Q309" s="31">
        <v>1560000</v>
      </c>
      <c r="R309" s="31">
        <v>2160000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132912690</v>
      </c>
      <c r="E310" s="32">
        <f>SUM(E304:E309)</f>
        <v>132912690</v>
      </c>
      <c r="F310" s="32">
        <f>SUM(F304:F309)</f>
        <v>45985620</v>
      </c>
      <c r="G310" s="37">
        <f t="shared" si="63"/>
        <v>0.345983667925162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45985620</v>
      </c>
      <c r="O310" s="37">
        <f t="shared" si="67"/>
        <v>0.345983667925162</v>
      </c>
      <c r="P310" s="32">
        <f>SUM(P304:P309)</f>
        <v>56932883</v>
      </c>
      <c r="Q310" s="32">
        <f>SUM(Q304:Q309)</f>
        <v>124911379</v>
      </c>
      <c r="R310" s="32">
        <f>SUM(R304:R309)</f>
        <v>118225085</v>
      </c>
      <c r="S310" s="32">
        <f>SUM(S304:S309)</f>
        <v>56932883</v>
      </c>
      <c r="T310" s="37">
        <f t="shared" si="68"/>
        <v>0.45578620183194041</v>
      </c>
      <c r="U310" s="37">
        <f t="shared" si="69"/>
        <v>-0.19228365793455426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63"/>
        <v>0.26129032258064516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8100</v>
      </c>
      <c r="O311" s="36">
        <f t="shared" si="67"/>
        <v>0.26129032258064516</v>
      </c>
      <c r="P311" s="31">
        <v>8100</v>
      </c>
      <c r="Q311" s="31">
        <v>31000</v>
      </c>
      <c r="R311" s="31">
        <v>31000</v>
      </c>
      <c r="S311" s="31">
        <v>8100</v>
      </c>
      <c r="T311" s="36">
        <f t="shared" si="68"/>
        <v>0.26129032258064516</v>
      </c>
      <c r="U311" s="36">
        <f t="shared" si="6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15954994</v>
      </c>
      <c r="E312" s="31">
        <v>15954994</v>
      </c>
      <c r="F312" s="31">
        <v>449480</v>
      </c>
      <c r="G312" s="36">
        <f t="shared" si="63"/>
        <v>2.8171743593259892E-2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449480</v>
      </c>
      <c r="O312" s="36">
        <f t="shared" si="67"/>
        <v>2.8171743593259892E-2</v>
      </c>
      <c r="P312" s="31">
        <v>481487</v>
      </c>
      <c r="Q312" s="31">
        <v>1984198</v>
      </c>
      <c r="R312" s="31">
        <v>15880673</v>
      </c>
      <c r="S312" s="31">
        <v>481487</v>
      </c>
      <c r="T312" s="36">
        <f t="shared" si="68"/>
        <v>0.24266076268598194</v>
      </c>
      <c r="U312" s="36">
        <f t="shared" si="69"/>
        <v>-6.6475315013697189E-2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986616</v>
      </c>
      <c r="E313" s="31">
        <v>986616</v>
      </c>
      <c r="F313" s="31">
        <v>86585</v>
      </c>
      <c r="G313" s="36">
        <f t="shared" si="63"/>
        <v>8.7759574140293686E-2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86585</v>
      </c>
      <c r="O313" s="36">
        <f t="shared" si="67"/>
        <v>8.7759574140293686E-2</v>
      </c>
      <c r="P313" s="31">
        <v>187042</v>
      </c>
      <c r="Q313" s="31">
        <v>1204546</v>
      </c>
      <c r="R313" s="31">
        <v>976077</v>
      </c>
      <c r="S313" s="31">
        <v>187042</v>
      </c>
      <c r="T313" s="36">
        <f t="shared" si="68"/>
        <v>0.15528008062788801</v>
      </c>
      <c r="U313" s="36">
        <f t="shared" si="69"/>
        <v>-0.5370825803830156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1209600</v>
      </c>
      <c r="E314" s="31">
        <v>1209600</v>
      </c>
      <c r="F314" s="31">
        <v>311620</v>
      </c>
      <c r="G314" s="36">
        <f t="shared" si="63"/>
        <v>0.25762235449735449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311620</v>
      </c>
      <c r="O314" s="36">
        <f t="shared" si="67"/>
        <v>0.25762235449735449</v>
      </c>
      <c r="P314" s="31">
        <v>242205</v>
      </c>
      <c r="Q314" s="31">
        <v>104900</v>
      </c>
      <c r="R314" s="31">
        <v>1106100</v>
      </c>
      <c r="S314" s="31">
        <v>242205</v>
      </c>
      <c r="T314" s="36">
        <f t="shared" si="68"/>
        <v>2.3089132507149666</v>
      </c>
      <c r="U314" s="36">
        <f t="shared" si="69"/>
        <v>0.28659606531657067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7483107</v>
      </c>
      <c r="E315" s="31">
        <v>7483107</v>
      </c>
      <c r="F315" s="31">
        <v>2442304</v>
      </c>
      <c r="G315" s="36">
        <f t="shared" si="63"/>
        <v>0.32637566187413863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2442304</v>
      </c>
      <c r="O315" s="36">
        <f t="shared" si="67"/>
        <v>0.32637566187413863</v>
      </c>
      <c r="P315" s="31">
        <v>5757870</v>
      </c>
      <c r="Q315" s="31">
        <v>15363814</v>
      </c>
      <c r="R315" s="31">
        <v>15342118</v>
      </c>
      <c r="S315" s="31">
        <v>5757870</v>
      </c>
      <c r="T315" s="36">
        <f t="shared" si="68"/>
        <v>0.37476827043076671</v>
      </c>
      <c r="U315" s="36">
        <f t="shared" si="69"/>
        <v>-0.57583203511020575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109085348</v>
      </c>
      <c r="E316" s="31">
        <v>109085348</v>
      </c>
      <c r="F316" s="31">
        <v>14200052</v>
      </c>
      <c r="G316" s="36">
        <f t="shared" si="63"/>
        <v>0.13017377915868225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14200052</v>
      </c>
      <c r="O316" s="36">
        <f t="shared" si="67"/>
        <v>0.13017377915868225</v>
      </c>
      <c r="P316" s="31">
        <v>6248050</v>
      </c>
      <c r="Q316" s="31">
        <v>78225053</v>
      </c>
      <c r="R316" s="31">
        <v>100883534</v>
      </c>
      <c r="S316" s="31">
        <v>6248050</v>
      </c>
      <c r="T316" s="36">
        <f t="shared" si="68"/>
        <v>7.9872748695996407E-2</v>
      </c>
      <c r="U316" s="36">
        <f t="shared" si="69"/>
        <v>1.2727174078312435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134750665</v>
      </c>
      <c r="E317" s="32">
        <f>SUM(E311:E316)</f>
        <v>134750665</v>
      </c>
      <c r="F317" s="32">
        <f>SUM(F311:F316)</f>
        <v>17498141</v>
      </c>
      <c r="G317" s="37">
        <f t="shared" si="63"/>
        <v>0.12985569310548487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17498141</v>
      </c>
      <c r="O317" s="37">
        <f t="shared" si="67"/>
        <v>0.12985569310548487</v>
      </c>
      <c r="P317" s="32">
        <f>SUM(P311:P316)</f>
        <v>12924754</v>
      </c>
      <c r="Q317" s="32">
        <f>SUM(Q311:Q316)</f>
        <v>96913511</v>
      </c>
      <c r="R317" s="32">
        <f>SUM(R311:R316)</f>
        <v>134219502</v>
      </c>
      <c r="S317" s="32">
        <f>SUM(S311:S316)</f>
        <v>12924754</v>
      </c>
      <c r="T317" s="37">
        <f t="shared" si="68"/>
        <v>0.13336379898567496</v>
      </c>
      <c r="U317" s="37">
        <f t="shared" si="69"/>
        <v>0.35384712157771059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559845</v>
      </c>
      <c r="E318" s="31">
        <v>559845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1093000</v>
      </c>
      <c r="R318" s="31">
        <v>588659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91904901</v>
      </c>
      <c r="E319" s="31">
        <v>91904901</v>
      </c>
      <c r="F319" s="31">
        <v>38254938</v>
      </c>
      <c r="G319" s="36">
        <f t="shared" si="63"/>
        <v>0.41624480940358122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38254938</v>
      </c>
      <c r="O319" s="36">
        <f t="shared" si="67"/>
        <v>0.41624480940358122</v>
      </c>
      <c r="P319" s="31">
        <v>21944453</v>
      </c>
      <c r="Q319" s="31">
        <v>52832346</v>
      </c>
      <c r="R319" s="31">
        <v>85529418</v>
      </c>
      <c r="S319" s="31">
        <v>21944453</v>
      </c>
      <c r="T319" s="36">
        <f t="shared" si="68"/>
        <v>0.41536018483828069</v>
      </c>
      <c r="U319" s="36">
        <f t="shared" si="69"/>
        <v>0.74326231781671659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43073000</v>
      </c>
      <c r="E320" s="31">
        <v>43073000</v>
      </c>
      <c r="F320" s="31">
        <v>17947000</v>
      </c>
      <c r="G320" s="36">
        <f t="shared" si="63"/>
        <v>0.41666473196666126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17947000</v>
      </c>
      <c r="O320" s="36">
        <f t="shared" si="67"/>
        <v>0.41666473196666126</v>
      </c>
      <c r="P320" s="31">
        <v>16825000</v>
      </c>
      <c r="Q320" s="31">
        <v>40380000</v>
      </c>
      <c r="R320" s="31">
        <v>40380000</v>
      </c>
      <c r="S320" s="31">
        <v>16825000</v>
      </c>
      <c r="T320" s="36">
        <f t="shared" si="68"/>
        <v>0.41666666666666669</v>
      </c>
      <c r="U320" s="36">
        <f t="shared" si="69"/>
        <v>6.6686478454680564E-2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23354216</v>
      </c>
      <c r="E321" s="31">
        <v>23354216</v>
      </c>
      <c r="F321" s="31">
        <v>14504444</v>
      </c>
      <c r="G321" s="36">
        <f t="shared" si="63"/>
        <v>0.62106319475678395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14504444</v>
      </c>
      <c r="O321" s="36">
        <f t="shared" si="67"/>
        <v>0.62106319475678395</v>
      </c>
      <c r="P321" s="31">
        <v>15382432</v>
      </c>
      <c r="Q321" s="31">
        <v>27330803</v>
      </c>
      <c r="R321" s="31">
        <v>25158366</v>
      </c>
      <c r="S321" s="31">
        <v>15382432</v>
      </c>
      <c r="T321" s="36">
        <f t="shared" si="68"/>
        <v>0.56282400484171646</v>
      </c>
      <c r="U321" s="36">
        <f t="shared" si="69"/>
        <v>-5.7077320413313037E-2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41548117</v>
      </c>
      <c r="E322" s="31">
        <v>42938094</v>
      </c>
      <c r="F322" s="31">
        <v>11464457</v>
      </c>
      <c r="G322" s="36">
        <f t="shared" si="63"/>
        <v>0.27593204765453028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11464457</v>
      </c>
      <c r="O322" s="36">
        <f t="shared" si="67"/>
        <v>0.27593204765453028</v>
      </c>
      <c r="P322" s="31">
        <v>3300117</v>
      </c>
      <c r="Q322" s="31">
        <v>15269565</v>
      </c>
      <c r="R322" s="31">
        <v>13495149</v>
      </c>
      <c r="S322" s="31">
        <v>3300117</v>
      </c>
      <c r="T322" s="36">
        <f t="shared" si="68"/>
        <v>0.21612383849834621</v>
      </c>
      <c r="U322" s="36">
        <f t="shared" si="69"/>
        <v>2.4739547113026599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200440079</v>
      </c>
      <c r="E323" s="32">
        <f>SUM(E318:E322)</f>
        <v>201830056</v>
      </c>
      <c r="F323" s="32">
        <f>SUM(F318:F322)</f>
        <v>82170839</v>
      </c>
      <c r="G323" s="37">
        <f t="shared" si="63"/>
        <v>0.40995213836450345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82170839</v>
      </c>
      <c r="O323" s="37">
        <f t="shared" si="67"/>
        <v>0.40995213836450345</v>
      </c>
      <c r="P323" s="32">
        <f>SUM(P318:P322)</f>
        <v>57452002</v>
      </c>
      <c r="Q323" s="32">
        <f>SUM(Q318:Q322)</f>
        <v>136905714</v>
      </c>
      <c r="R323" s="32">
        <f>SUM(R318:R322)</f>
        <v>165151592</v>
      </c>
      <c r="S323" s="32">
        <f>SUM(S318:S322)</f>
        <v>57452002</v>
      </c>
      <c r="T323" s="37">
        <f t="shared" si="68"/>
        <v>0.41964648750891437</v>
      </c>
      <c r="U323" s="37">
        <f t="shared" si="69"/>
        <v>0.43025196928733656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13602730</v>
      </c>
      <c r="E324" s="31">
        <v>13602730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14728000</v>
      </c>
      <c r="Q324" s="31">
        <v>12961190</v>
      </c>
      <c r="R324" s="31">
        <v>12961190</v>
      </c>
      <c r="S324" s="31">
        <v>14728000</v>
      </c>
      <c r="T324" s="36">
        <f t="shared" si="68"/>
        <v>1.1363154154826833</v>
      </c>
      <c r="U324" s="36">
        <f t="shared" si="69"/>
        <v>-1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21008588</v>
      </c>
      <c r="E325" s="31">
        <v>21008588</v>
      </c>
      <c r="F325" s="31">
        <v>19780682</v>
      </c>
      <c r="G325" s="36">
        <f t="shared" si="63"/>
        <v>0.94155218808612939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19780682</v>
      </c>
      <c r="O325" s="36">
        <f t="shared" si="67"/>
        <v>0.94155218808612939</v>
      </c>
      <c r="P325" s="31">
        <v>16610494</v>
      </c>
      <c r="Q325" s="31">
        <v>17642054</v>
      </c>
      <c r="R325" s="31">
        <v>17576054</v>
      </c>
      <c r="S325" s="31">
        <v>16610494</v>
      </c>
      <c r="T325" s="36">
        <f t="shared" si="68"/>
        <v>0.9415283503836912</v>
      </c>
      <c r="U325" s="36">
        <f t="shared" si="69"/>
        <v>0.19085452846856943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41916645</v>
      </c>
      <c r="E326" s="31">
        <v>41916645</v>
      </c>
      <c r="F326" s="31">
        <v>-62450517</v>
      </c>
      <c r="G326" s="36">
        <f t="shared" si="63"/>
        <v>-1.4898739390998492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-62450517</v>
      </c>
      <c r="O326" s="36">
        <f t="shared" si="67"/>
        <v>-1.4898739390998492</v>
      </c>
      <c r="P326" s="31">
        <v>62848707</v>
      </c>
      <c r="Q326" s="31">
        <v>34514873</v>
      </c>
      <c r="R326" s="31">
        <v>36957406</v>
      </c>
      <c r="S326" s="31">
        <v>62848707</v>
      </c>
      <c r="T326" s="36">
        <f t="shared" si="68"/>
        <v>1.8209166523660685</v>
      </c>
      <c r="U326" s="36">
        <f t="shared" si="69"/>
        <v>-1.993664308797952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4450</v>
      </c>
      <c r="E327" s="31">
        <v>4450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4690</v>
      </c>
      <c r="Q327" s="31">
        <v>4240</v>
      </c>
      <c r="R327" s="31">
        <v>4240</v>
      </c>
      <c r="S327" s="31">
        <v>4690</v>
      </c>
      <c r="T327" s="36">
        <f t="shared" si="68"/>
        <v>1.1061320754716981</v>
      </c>
      <c r="U327" s="36">
        <f t="shared" si="69"/>
        <v>-1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115935400</v>
      </c>
      <c r="E328" s="31">
        <v>115935400</v>
      </c>
      <c r="F328" s="31">
        <v>54012048</v>
      </c>
      <c r="G328" s="36">
        <f t="shared" si="63"/>
        <v>0.46588055072048745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54012048</v>
      </c>
      <c r="O328" s="36">
        <f t="shared" si="67"/>
        <v>0.46588055072048745</v>
      </c>
      <c r="P328" s="31">
        <v>49035181</v>
      </c>
      <c r="Q328" s="31">
        <v>100172400</v>
      </c>
      <c r="R328" s="31">
        <v>108309200</v>
      </c>
      <c r="S328" s="31">
        <v>49035181</v>
      </c>
      <c r="T328" s="36">
        <f t="shared" si="68"/>
        <v>0.48950789838318737</v>
      </c>
      <c r="U328" s="36">
        <f t="shared" si="69"/>
        <v>0.10149584234225628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69659839</v>
      </c>
      <c r="E329" s="31">
        <v>69659839</v>
      </c>
      <c r="F329" s="31">
        <v>13321814</v>
      </c>
      <c r="G329" s="36">
        <f t="shared" si="63"/>
        <v>0.19124095305474365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13321814</v>
      </c>
      <c r="O329" s="36">
        <f t="shared" si="67"/>
        <v>0.19124095305474365</v>
      </c>
      <c r="P329" s="31">
        <v>15587165</v>
      </c>
      <c r="Q329" s="31">
        <v>64999328</v>
      </c>
      <c r="R329" s="31">
        <v>65066718</v>
      </c>
      <c r="S329" s="31">
        <v>15587165</v>
      </c>
      <c r="T329" s="36">
        <f t="shared" si="68"/>
        <v>0.23980501767649043</v>
      </c>
      <c r="U329" s="36">
        <f t="shared" si="69"/>
        <v>-0.1453343824871296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5835000</v>
      </c>
      <c r="E330" s="31">
        <v>5835000</v>
      </c>
      <c r="F330" s="31">
        <v>2014574</v>
      </c>
      <c r="G330" s="36">
        <f t="shared" si="63"/>
        <v>0.34525689802913451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2014574</v>
      </c>
      <c r="O330" s="36">
        <f t="shared" si="67"/>
        <v>0.34525689802913451</v>
      </c>
      <c r="P330" s="31">
        <v>1956686</v>
      </c>
      <c r="Q330" s="31">
        <v>5280240</v>
      </c>
      <c r="R330" s="31">
        <v>5280240</v>
      </c>
      <c r="S330" s="31">
        <v>1956686</v>
      </c>
      <c r="T330" s="36">
        <f t="shared" si="68"/>
        <v>0.37056762571398272</v>
      </c>
      <c r="U330" s="36">
        <f t="shared" si="69"/>
        <v>2.9584716198715499E-2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249117202</v>
      </c>
      <c r="E331" s="31">
        <v>249158253</v>
      </c>
      <c r="F331" s="31">
        <v>83522150</v>
      </c>
      <c r="G331" s="36">
        <f t="shared" si="63"/>
        <v>0.33527251161082006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83522150</v>
      </c>
      <c r="O331" s="36">
        <f t="shared" si="67"/>
        <v>0.33527251161082006</v>
      </c>
      <c r="P331" s="31">
        <v>87008384</v>
      </c>
      <c r="Q331" s="31">
        <v>266479258</v>
      </c>
      <c r="R331" s="31">
        <v>243579234</v>
      </c>
      <c r="S331" s="31">
        <v>87008384</v>
      </c>
      <c r="T331" s="36">
        <f t="shared" si="68"/>
        <v>0.326510906150902</v>
      </c>
      <c r="U331" s="36">
        <f t="shared" si="69"/>
        <v>-4.0067793926617412E-2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517079854</v>
      </c>
      <c r="E332" s="32">
        <f>SUM(E324:E331)</f>
        <v>517120905</v>
      </c>
      <c r="F332" s="32">
        <f>SUM(F324:F331)</f>
        <v>110200751</v>
      </c>
      <c r="G332" s="37">
        <f t="shared" si="63"/>
        <v>0.21312133928157256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110200751</v>
      </c>
      <c r="O332" s="37">
        <f t="shared" si="67"/>
        <v>0.21312133928157256</v>
      </c>
      <c r="P332" s="32">
        <f>SUM(P324:P331)</f>
        <v>247779307</v>
      </c>
      <c r="Q332" s="32">
        <f>SUM(Q324:Q331)</f>
        <v>502053583</v>
      </c>
      <c r="R332" s="32">
        <f>SUM(R324:R331)</f>
        <v>489734282</v>
      </c>
      <c r="S332" s="32">
        <f>SUM(S324:S331)</f>
        <v>247779307</v>
      </c>
      <c r="T332" s="37">
        <f t="shared" si="68"/>
        <v>0.49353159780158368</v>
      </c>
      <c r="U332" s="37">
        <f t="shared" si="69"/>
        <v>-0.55524635073743267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31268500</v>
      </c>
      <c r="E334" s="31">
        <v>31268500</v>
      </c>
      <c r="F334" s="31">
        <v>12628161</v>
      </c>
      <c r="G334" s="36">
        <f t="shared" si="63"/>
        <v>0.40386206565713095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12628161</v>
      </c>
      <c r="O334" s="36">
        <f t="shared" si="67"/>
        <v>0.40386206565713095</v>
      </c>
      <c r="P334" s="31">
        <v>11942921</v>
      </c>
      <c r="Q334" s="31">
        <v>28688000</v>
      </c>
      <c r="R334" s="31">
        <v>28688000</v>
      </c>
      <c r="S334" s="31">
        <v>11942921</v>
      </c>
      <c r="T334" s="36">
        <f t="shared" si="68"/>
        <v>0.41630371583937537</v>
      </c>
      <c r="U334" s="36">
        <f t="shared" si="69"/>
        <v>5.737624823943821E-2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18169559</v>
      </c>
      <c r="E335" s="31">
        <v>18169559</v>
      </c>
      <c r="F335" s="31">
        <v>5085087</v>
      </c>
      <c r="G335" s="36">
        <f t="shared" si="63"/>
        <v>0.27986848772719247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5085087</v>
      </c>
      <c r="O335" s="36">
        <f t="shared" si="67"/>
        <v>0.27986848772719247</v>
      </c>
      <c r="P335" s="31">
        <v>4950745</v>
      </c>
      <c r="Q335" s="31">
        <v>11931791</v>
      </c>
      <c r="R335" s="31">
        <v>11953880</v>
      </c>
      <c r="S335" s="31">
        <v>4950745</v>
      </c>
      <c r="T335" s="36">
        <f t="shared" si="68"/>
        <v>0.41492052618085584</v>
      </c>
      <c r="U335" s="36">
        <f t="shared" si="69"/>
        <v>2.7135713917804338E-2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49808380</v>
      </c>
      <c r="E336" s="31">
        <v>49808380</v>
      </c>
      <c r="F336" s="31">
        <v>17866757</v>
      </c>
      <c r="G336" s="36">
        <f t="shared" si="63"/>
        <v>0.35870985966618468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17866757</v>
      </c>
      <c r="O336" s="36">
        <f t="shared" si="67"/>
        <v>0.35870985966618468</v>
      </c>
      <c r="P336" s="31">
        <v>1465332</v>
      </c>
      <c r="Q336" s="31">
        <v>49054080</v>
      </c>
      <c r="R336" s="31">
        <v>48917080</v>
      </c>
      <c r="S336" s="31">
        <v>1465332</v>
      </c>
      <c r="T336" s="36">
        <f t="shared" si="68"/>
        <v>2.9871766018239463E-2</v>
      </c>
      <c r="U336" s="36">
        <f t="shared" si="69"/>
        <v>11.192975380323366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99246439</v>
      </c>
      <c r="E337" s="32">
        <f>SUM(E333:E336)</f>
        <v>99246439</v>
      </c>
      <c r="F337" s="32">
        <f>SUM(F333:F336)</f>
        <v>35580005</v>
      </c>
      <c r="G337" s="37">
        <f t="shared" si="63"/>
        <v>0.35850157807677108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35580005</v>
      </c>
      <c r="O337" s="37">
        <f t="shared" si="67"/>
        <v>0.35850157807677108</v>
      </c>
      <c r="P337" s="32">
        <f>SUM(P333:P336)</f>
        <v>18358998</v>
      </c>
      <c r="Q337" s="32">
        <f>SUM(Q333:Q336)</f>
        <v>89673871</v>
      </c>
      <c r="R337" s="32">
        <f>SUM(R333:R336)</f>
        <v>89558960</v>
      </c>
      <c r="S337" s="32">
        <f>SUM(S333:S336)</f>
        <v>18358998</v>
      </c>
      <c r="T337" s="37">
        <f t="shared" si="68"/>
        <v>0.20473074035133379</v>
      </c>
      <c r="U337" s="37">
        <f t="shared" si="69"/>
        <v>0.93801453652318068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1084805671</v>
      </c>
      <c r="E338" s="32">
        <f>SUM(E302,E304:E309,E311:E316,E318:E322,E324:E331,E333:E336)</f>
        <v>1086236699</v>
      </c>
      <c r="F338" s="32">
        <f>SUM(F302,F304:F309,F311:F316,F318:F322,F324:F331,F333:F336)</f>
        <v>291772705</v>
      </c>
      <c r="G338" s="37">
        <f t="shared" si="63"/>
        <v>0.26896310813994628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291772705</v>
      </c>
      <c r="O338" s="37">
        <f t="shared" si="67"/>
        <v>0.26896310813994628</v>
      </c>
      <c r="P338" s="32">
        <f>SUM(P302,P304:P309,P311:P316,P318:P322,P324:P331,P333:P336)</f>
        <v>393498722</v>
      </c>
      <c r="Q338" s="32">
        <f>SUM(Q302,Q304:Q309,Q311:Q316,Q318:Q322,Q324:Q331,Q333:Q336)</f>
        <v>950813056</v>
      </c>
      <c r="R338" s="32">
        <f>SUM(R302,R304:R309,R311:R316,R318:R322,R324:R331,R333:R336)</f>
        <v>997244419</v>
      </c>
      <c r="S338" s="32">
        <f>SUM(S302,S304:S309,S311:S316,S318:S322,S324:S331,S333:S336)</f>
        <v>393498722</v>
      </c>
      <c r="T338" s="37">
        <f t="shared" si="68"/>
        <v>0.41385498391810049</v>
      </c>
      <c r="U338" s="37">
        <f t="shared" si="69"/>
        <v>-0.25851676590705674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11661209251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11665480028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4427551575</v>
      </c>
      <c r="G339" s="39">
        <f t="shared" si="63"/>
        <v>0.37968202779830212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4427551575</v>
      </c>
      <c r="O339" s="39">
        <f t="shared" si="67"/>
        <v>0.37968202779830212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3927630664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11243255871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11283050119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3927630664</v>
      </c>
      <c r="T339" s="39">
        <f t="shared" si="68"/>
        <v>0.34933214266968987</v>
      </c>
      <c r="U339" s="39">
        <f t="shared" si="69"/>
        <v>0.12728307566752406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4182375</v>
      </c>
      <c r="E8" s="31">
        <v>4182375</v>
      </c>
      <c r="F8" s="31">
        <v>2137902</v>
      </c>
      <c r="G8" s="36">
        <f>IF(($D8       =0),0,($F8       /$D8       ))</f>
        <v>0.51116937146955976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2137902</v>
      </c>
      <c r="O8" s="36">
        <f>IF(($D8       =0),0,($N8       /$D8       ))</f>
        <v>0.51116937146955976</v>
      </c>
      <c r="P8" s="31">
        <v>0</v>
      </c>
      <c r="Q8" s="31">
        <v>6864203</v>
      </c>
      <c r="R8" s="31">
        <v>5964203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314212570</v>
      </c>
      <c r="E9" s="31">
        <v>314212570</v>
      </c>
      <c r="F9" s="31">
        <v>9487918</v>
      </c>
      <c r="G9" s="36">
        <f>IF(($D9       =0),0,($F9       /$D9       ))</f>
        <v>3.0195857536826104E-2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9487918</v>
      </c>
      <c r="O9" s="36">
        <f>IF(($D9       =0),0,($N9       /$D9       ))</f>
        <v>3.0195857536826104E-2</v>
      </c>
      <c r="P9" s="31">
        <v>13884740</v>
      </c>
      <c r="Q9" s="31">
        <v>190220200</v>
      </c>
      <c r="R9" s="31">
        <v>138653920</v>
      </c>
      <c r="S9" s="31">
        <v>13884740</v>
      </c>
      <c r="T9" s="36">
        <f>IF(($Q9       =0),0,($S9       /$Q9       ))</f>
        <v>7.2992983920740273E-2</v>
      </c>
      <c r="U9" s="36">
        <f>IF(($P9       =0),0,(($F9       /$P9       )-1))</f>
        <v>-0.31666577840132404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318394945</v>
      </c>
      <c r="E10" s="32">
        <f>SUM(E8:E9)</f>
        <v>318394945</v>
      </c>
      <c r="F10" s="32">
        <f>SUM(F8:F9)</f>
        <v>11625820</v>
      </c>
      <c r="G10" s="37">
        <f t="shared" ref="G10:G54" si="0">IF(($D10      =0),0,($F10      /$D10      ))</f>
        <v>3.6513833471822237E-2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11625820</v>
      </c>
      <c r="O10" s="37">
        <f t="shared" ref="O10:O54" si="4">IF(($D10      =0),0,($N10      /$D10      ))</f>
        <v>3.6513833471822237E-2</v>
      </c>
      <c r="P10" s="32">
        <f>SUM(P8:P9)</f>
        <v>13884740</v>
      </c>
      <c r="Q10" s="32">
        <f>SUM(Q8:Q9)</f>
        <v>197084403</v>
      </c>
      <c r="R10" s="32">
        <f>SUM(R8:R9)</f>
        <v>144618123</v>
      </c>
      <c r="S10" s="32">
        <f>SUM(S8:S9)</f>
        <v>13884740</v>
      </c>
      <c r="T10" s="37">
        <f t="shared" ref="T10:T54" si="5">IF(($Q10      =0),0,($S10      /$Q10      ))</f>
        <v>7.0450729680521698E-2</v>
      </c>
      <c r="U10" s="37">
        <f t="shared" ref="U10:U54" si="6">IF(($P10      =0),0,(($F10      /$P10      )-1))</f>
        <v>-0.16269083900742831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6902796</v>
      </c>
      <c r="E11" s="31">
        <v>6902796</v>
      </c>
      <c r="F11" s="31">
        <v>2139699</v>
      </c>
      <c r="G11" s="36">
        <f t="shared" si="0"/>
        <v>0.30997569680459919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2139699</v>
      </c>
      <c r="O11" s="36">
        <f t="shared" si="4"/>
        <v>0.30997569680459919</v>
      </c>
      <c r="P11" s="31">
        <v>1422400</v>
      </c>
      <c r="Q11" s="31">
        <v>7976138</v>
      </c>
      <c r="R11" s="31">
        <v>6902796</v>
      </c>
      <c r="S11" s="31">
        <v>1422400</v>
      </c>
      <c r="T11" s="36">
        <f t="shared" si="5"/>
        <v>0.17833191953298702</v>
      </c>
      <c r="U11" s="36">
        <f t="shared" si="6"/>
        <v>0.50428782339707534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5961584</v>
      </c>
      <c r="E12" s="31">
        <v>5961584</v>
      </c>
      <c r="F12" s="31">
        <v>369959</v>
      </c>
      <c r="G12" s="36">
        <f t="shared" si="0"/>
        <v>6.2057164673013081E-2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369959</v>
      </c>
      <c r="O12" s="36">
        <f t="shared" si="4"/>
        <v>6.2057164673013081E-2</v>
      </c>
      <c r="P12" s="31">
        <v>857910</v>
      </c>
      <c r="Q12" s="31">
        <v>2637000</v>
      </c>
      <c r="R12" s="31">
        <v>3429400</v>
      </c>
      <c r="S12" s="31">
        <v>857910</v>
      </c>
      <c r="T12" s="36">
        <f t="shared" si="5"/>
        <v>0.32533560864618888</v>
      </c>
      <c r="U12" s="36">
        <f t="shared" si="6"/>
        <v>-0.5687671200941824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20000000</v>
      </c>
      <c r="E13" s="31">
        <v>20000000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3700000</v>
      </c>
      <c r="R13" s="31">
        <v>3700000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211956</v>
      </c>
      <c r="E14" s="31">
        <v>211956</v>
      </c>
      <c r="F14" s="31">
        <v>-85951</v>
      </c>
      <c r="G14" s="36">
        <f t="shared" si="0"/>
        <v>-0.40551340844326184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-85951</v>
      </c>
      <c r="O14" s="36">
        <f t="shared" si="4"/>
        <v>-0.40551340844326184</v>
      </c>
      <c r="P14" s="31">
        <v>631937</v>
      </c>
      <c r="Q14" s="31">
        <v>924737</v>
      </c>
      <c r="R14" s="31">
        <v>924737</v>
      </c>
      <c r="S14" s="31">
        <v>631937</v>
      </c>
      <c r="T14" s="36">
        <f t="shared" si="5"/>
        <v>0.68336943368763226</v>
      </c>
      <c r="U14" s="36">
        <f t="shared" si="6"/>
        <v>-1.1360119758773422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11985843</v>
      </c>
      <c r="R15" s="31">
        <v>11985843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9598972</v>
      </c>
      <c r="E16" s="31">
        <v>9598972</v>
      </c>
      <c r="F16" s="31">
        <v>846128</v>
      </c>
      <c r="G16" s="36">
        <f t="shared" si="0"/>
        <v>8.8147772490637544E-2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846128</v>
      </c>
      <c r="O16" s="36">
        <f t="shared" si="4"/>
        <v>8.8147772490637544E-2</v>
      </c>
      <c r="P16" s="31">
        <v>2184551</v>
      </c>
      <c r="Q16" s="31">
        <v>6909633</v>
      </c>
      <c r="R16" s="31">
        <v>10003046</v>
      </c>
      <c r="S16" s="31">
        <v>2184551</v>
      </c>
      <c r="T16" s="36">
        <f t="shared" si="5"/>
        <v>0.31616020706164855</v>
      </c>
      <c r="U16" s="36">
        <f t="shared" si="6"/>
        <v>-0.61267647219039523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3258779</v>
      </c>
      <c r="E17" s="31">
        <v>3258779</v>
      </c>
      <c r="F17" s="31">
        <v>1321108</v>
      </c>
      <c r="G17" s="36">
        <f t="shared" si="0"/>
        <v>0.40539969111130275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1321108</v>
      </c>
      <c r="O17" s="36">
        <f t="shared" si="4"/>
        <v>0.40539969111130275</v>
      </c>
      <c r="P17" s="31">
        <v>490876</v>
      </c>
      <c r="Q17" s="31">
        <v>2153268</v>
      </c>
      <c r="R17" s="31">
        <v>2153268</v>
      </c>
      <c r="S17" s="31">
        <v>490876</v>
      </c>
      <c r="T17" s="36">
        <f t="shared" si="5"/>
        <v>0.22796790738542533</v>
      </c>
      <c r="U17" s="36">
        <f t="shared" si="6"/>
        <v>1.6913273413244894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396907</v>
      </c>
      <c r="O18" s="36">
        <f t="shared" si="4"/>
        <v>0.15787867939538583</v>
      </c>
      <c r="P18" s="31">
        <v>0</v>
      </c>
      <c r="Q18" s="31">
        <v>2405000</v>
      </c>
      <c r="R18" s="31">
        <v>2405000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48448087</v>
      </c>
      <c r="E19" s="32">
        <f>SUM(E11:E18)</f>
        <v>48448087</v>
      </c>
      <c r="F19" s="32">
        <f>SUM(F11:F18)</f>
        <v>4987850</v>
      </c>
      <c r="G19" s="37">
        <f t="shared" si="0"/>
        <v>0.10295246538836508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4987850</v>
      </c>
      <c r="O19" s="37">
        <f t="shared" si="4"/>
        <v>0.10295246538836508</v>
      </c>
      <c r="P19" s="32">
        <f>SUM(P11:P18)</f>
        <v>5587674</v>
      </c>
      <c r="Q19" s="32">
        <f>SUM(Q11:Q18)</f>
        <v>38691619</v>
      </c>
      <c r="R19" s="32">
        <f>SUM(R11:R18)</f>
        <v>41504090</v>
      </c>
      <c r="S19" s="32">
        <f>SUM(S11:S18)</f>
        <v>5587674</v>
      </c>
      <c r="T19" s="37">
        <f t="shared" si="5"/>
        <v>0.14441561620877122</v>
      </c>
      <c r="U19" s="37">
        <f t="shared" si="6"/>
        <v>-0.10734770854563103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49782450</v>
      </c>
      <c r="E20" s="31">
        <v>49782450</v>
      </c>
      <c r="F20" s="31">
        <v>8630507</v>
      </c>
      <c r="G20" s="36">
        <f t="shared" si="0"/>
        <v>0.17336444871636492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8630507</v>
      </c>
      <c r="O20" s="36">
        <f t="shared" si="4"/>
        <v>0.17336444871636492</v>
      </c>
      <c r="P20" s="31">
        <v>22600919</v>
      </c>
      <c r="Q20" s="31">
        <v>4674350</v>
      </c>
      <c r="R20" s="31">
        <v>13947492</v>
      </c>
      <c r="S20" s="31">
        <v>22600919</v>
      </c>
      <c r="T20" s="36">
        <f t="shared" si="5"/>
        <v>4.8350934354509185</v>
      </c>
      <c r="U20" s="36">
        <f t="shared" si="6"/>
        <v>-0.61813468735497001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15081063</v>
      </c>
      <c r="E21" s="31">
        <v>15081063</v>
      </c>
      <c r="F21" s="31">
        <v>1375171</v>
      </c>
      <c r="G21" s="36">
        <f t="shared" si="0"/>
        <v>9.1185283159416541E-2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1375171</v>
      </c>
      <c r="O21" s="36">
        <f t="shared" si="4"/>
        <v>9.1185283159416541E-2</v>
      </c>
      <c r="P21" s="31">
        <v>1259470</v>
      </c>
      <c r="Q21" s="31">
        <v>15735184</v>
      </c>
      <c r="R21" s="31">
        <v>15458787</v>
      </c>
      <c r="S21" s="31">
        <v>1259470</v>
      </c>
      <c r="T21" s="36">
        <f t="shared" si="5"/>
        <v>8.0041644254048763E-2</v>
      </c>
      <c r="U21" s="36">
        <f t="shared" si="6"/>
        <v>9.1864832032521715E-2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1207003</v>
      </c>
      <c r="E22" s="31">
        <v>1207003</v>
      </c>
      <c r="F22" s="31">
        <v>415153</v>
      </c>
      <c r="G22" s="36">
        <f t="shared" si="0"/>
        <v>0.3439535775801717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415153</v>
      </c>
      <c r="O22" s="36">
        <f t="shared" si="4"/>
        <v>0.3439535775801717</v>
      </c>
      <c r="P22" s="31">
        <v>264907</v>
      </c>
      <c r="Q22" s="31">
        <v>1601000</v>
      </c>
      <c r="R22" s="31">
        <v>1601000</v>
      </c>
      <c r="S22" s="31">
        <v>264907</v>
      </c>
      <c r="T22" s="36">
        <f t="shared" si="5"/>
        <v>0.1654634603372892</v>
      </c>
      <c r="U22" s="36">
        <f t="shared" si="6"/>
        <v>0.56716508057544712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6323016</v>
      </c>
      <c r="E23" s="31">
        <v>6323016</v>
      </c>
      <c r="F23" s="31">
        <v>1285500</v>
      </c>
      <c r="G23" s="36">
        <f t="shared" si="0"/>
        <v>0.20330487855795398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1285500</v>
      </c>
      <c r="O23" s="36">
        <f t="shared" si="4"/>
        <v>0.20330487855795398</v>
      </c>
      <c r="P23" s="31">
        <v>1090809</v>
      </c>
      <c r="Q23" s="31">
        <v>5511556</v>
      </c>
      <c r="R23" s="31">
        <v>6182234</v>
      </c>
      <c r="S23" s="31">
        <v>1090809</v>
      </c>
      <c r="T23" s="36">
        <f t="shared" si="5"/>
        <v>0.19791307572670949</v>
      </c>
      <c r="U23" s="36">
        <f t="shared" si="6"/>
        <v>0.17848312582679471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3790671</v>
      </c>
      <c r="E24" s="31">
        <v>3790671</v>
      </c>
      <c r="F24" s="31">
        <v>658327</v>
      </c>
      <c r="G24" s="36">
        <f t="shared" si="0"/>
        <v>0.17367030797449845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658327</v>
      </c>
      <c r="O24" s="36">
        <f t="shared" si="4"/>
        <v>0.17367030797449845</v>
      </c>
      <c r="P24" s="31">
        <v>2764178</v>
      </c>
      <c r="Q24" s="31">
        <v>3613605</v>
      </c>
      <c r="R24" s="31">
        <v>30143605</v>
      </c>
      <c r="S24" s="31">
        <v>2764178</v>
      </c>
      <c r="T24" s="36">
        <f t="shared" si="5"/>
        <v>0.76493640007693153</v>
      </c>
      <c r="U24" s="36">
        <f t="shared" si="6"/>
        <v>-0.76183624932981886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84877112</v>
      </c>
      <c r="E25" s="31">
        <v>84877112</v>
      </c>
      <c r="F25" s="31">
        <v>4454561</v>
      </c>
      <c r="G25" s="36">
        <f t="shared" si="0"/>
        <v>5.2482476076707231E-2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4454561</v>
      </c>
      <c r="O25" s="36">
        <f t="shared" si="4"/>
        <v>5.2482476076707231E-2</v>
      </c>
      <c r="P25" s="31">
        <v>5612055</v>
      </c>
      <c r="Q25" s="31">
        <v>60319301</v>
      </c>
      <c r="R25" s="31">
        <v>124264407</v>
      </c>
      <c r="S25" s="31">
        <v>5612055</v>
      </c>
      <c r="T25" s="36">
        <f t="shared" si="5"/>
        <v>9.3039125237873693E-2</v>
      </c>
      <c r="U25" s="36">
        <f t="shared" si="6"/>
        <v>-0.20625136425070678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3297996</v>
      </c>
      <c r="E26" s="31">
        <v>3297996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320255</v>
      </c>
      <c r="Q26" s="31">
        <v>3116000</v>
      </c>
      <c r="R26" s="31">
        <v>3116004</v>
      </c>
      <c r="S26" s="31">
        <v>320255</v>
      </c>
      <c r="T26" s="36">
        <f t="shared" si="5"/>
        <v>0.10277759948652118</v>
      </c>
      <c r="U26" s="36">
        <f t="shared" si="6"/>
        <v>-1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164359311</v>
      </c>
      <c r="E27" s="32">
        <f>SUM(E20:E26)</f>
        <v>164359311</v>
      </c>
      <c r="F27" s="32">
        <f>SUM(F20:F26)</f>
        <v>16819219</v>
      </c>
      <c r="G27" s="37">
        <f t="shared" si="0"/>
        <v>0.10233201208783359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16819219</v>
      </c>
      <c r="O27" s="37">
        <f t="shared" si="4"/>
        <v>0.10233201208783359</v>
      </c>
      <c r="P27" s="32">
        <f>SUM(P20:P26)</f>
        <v>33912593</v>
      </c>
      <c r="Q27" s="32">
        <f>SUM(Q20:Q26)</f>
        <v>94570996</v>
      </c>
      <c r="R27" s="32">
        <f>SUM(R20:R26)</f>
        <v>194713529</v>
      </c>
      <c r="S27" s="32">
        <f>SUM(S20:S26)</f>
        <v>33912593</v>
      </c>
      <c r="T27" s="37">
        <f t="shared" si="5"/>
        <v>0.35859401332729962</v>
      </c>
      <c r="U27" s="37">
        <f t="shared" si="6"/>
        <v>-0.50404208253848359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1073598</v>
      </c>
      <c r="E28" s="31">
        <v>1073598</v>
      </c>
      <c r="F28" s="31">
        <v>164271</v>
      </c>
      <c r="G28" s="36">
        <f t="shared" si="0"/>
        <v>0.15300978578574104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164271</v>
      </c>
      <c r="O28" s="36">
        <f t="shared" si="4"/>
        <v>0.15300978578574104</v>
      </c>
      <c r="P28" s="31">
        <v>-10883</v>
      </c>
      <c r="Q28" s="31">
        <v>1691999</v>
      </c>
      <c r="R28" s="31">
        <v>1366330</v>
      </c>
      <c r="S28" s="31">
        <v>-10883</v>
      </c>
      <c r="T28" s="36">
        <f t="shared" si="5"/>
        <v>-6.432036898366961E-3</v>
      </c>
      <c r="U28" s="36">
        <f t="shared" si="6"/>
        <v>-16.094275475512269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3158300</v>
      </c>
      <c r="E29" s="31">
        <v>3158300</v>
      </c>
      <c r="F29" s="31">
        <v>435554</v>
      </c>
      <c r="G29" s="36">
        <f t="shared" si="0"/>
        <v>0.137907735173986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435554</v>
      </c>
      <c r="O29" s="36">
        <f t="shared" si="4"/>
        <v>0.137907735173986</v>
      </c>
      <c r="P29" s="31">
        <v>762518</v>
      </c>
      <c r="Q29" s="31">
        <v>2548400</v>
      </c>
      <c r="R29" s="31">
        <v>2656775</v>
      </c>
      <c r="S29" s="31">
        <v>762518</v>
      </c>
      <c r="T29" s="36">
        <f t="shared" si="5"/>
        <v>0.29921440904096686</v>
      </c>
      <c r="U29" s="36">
        <f t="shared" si="6"/>
        <v>-0.42879512352495286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32558622</v>
      </c>
      <c r="E31" s="31">
        <v>32558622</v>
      </c>
      <c r="F31" s="31">
        <v>2663258</v>
      </c>
      <c r="G31" s="36">
        <f t="shared" si="0"/>
        <v>8.1798855000681542E-2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2663258</v>
      </c>
      <c r="O31" s="36">
        <f t="shared" si="4"/>
        <v>8.1798855000681542E-2</v>
      </c>
      <c r="P31" s="31">
        <v>1284221</v>
      </c>
      <c r="Q31" s="31">
        <v>33072243</v>
      </c>
      <c r="R31" s="31">
        <v>33143992</v>
      </c>
      <c r="S31" s="31">
        <v>1284221</v>
      </c>
      <c r="T31" s="36">
        <f t="shared" si="5"/>
        <v>3.883078024069913E-2</v>
      </c>
      <c r="U31" s="36">
        <f t="shared" si="6"/>
        <v>1.0738315289969562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62337</v>
      </c>
      <c r="G33" s="36">
        <f t="shared" si="0"/>
        <v>0.20779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62337</v>
      </c>
      <c r="O33" s="36">
        <f t="shared" si="4"/>
        <v>0.20779</v>
      </c>
      <c r="P33" s="31">
        <v>10000030</v>
      </c>
      <c r="Q33" s="31">
        <v>180000</v>
      </c>
      <c r="R33" s="31">
        <v>180000</v>
      </c>
      <c r="S33" s="31">
        <v>10000030</v>
      </c>
      <c r="T33" s="36">
        <f t="shared" si="5"/>
        <v>55.555722222222222</v>
      </c>
      <c r="U33" s="36">
        <f t="shared" si="6"/>
        <v>-0.99376631870104393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37090520</v>
      </c>
      <c r="E35" s="32">
        <f>SUM(E28:E34)</f>
        <v>37090520</v>
      </c>
      <c r="F35" s="32">
        <f>SUM(F28:F34)</f>
        <v>3325420</v>
      </c>
      <c r="G35" s="37">
        <f t="shared" si="0"/>
        <v>8.9656871890714931E-2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3325420</v>
      </c>
      <c r="O35" s="37">
        <f t="shared" si="4"/>
        <v>8.9656871890714931E-2</v>
      </c>
      <c r="P35" s="32">
        <f>SUM(P28:P34)</f>
        <v>12035886</v>
      </c>
      <c r="Q35" s="32">
        <f>SUM(Q28:Q34)</f>
        <v>37520599</v>
      </c>
      <c r="R35" s="32">
        <f>SUM(R28:R34)</f>
        <v>37375054</v>
      </c>
      <c r="S35" s="32">
        <f>SUM(S28:S34)</f>
        <v>12035886</v>
      </c>
      <c r="T35" s="37">
        <f t="shared" si="5"/>
        <v>0.32078075299384212</v>
      </c>
      <c r="U35" s="37">
        <f t="shared" si="6"/>
        <v>-0.72370791813747659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148040959</v>
      </c>
      <c r="E36" s="31">
        <v>148040959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26182224</v>
      </c>
      <c r="R36" s="31">
        <v>54574978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2934746</v>
      </c>
      <c r="E37" s="31">
        <v>2934746</v>
      </c>
      <c r="F37" s="31">
        <v>405000</v>
      </c>
      <c r="G37" s="36">
        <f t="shared" si="0"/>
        <v>0.13800172144369563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405000</v>
      </c>
      <c r="O37" s="36">
        <f t="shared" si="4"/>
        <v>0.13800172144369563</v>
      </c>
      <c r="P37" s="31">
        <v>571447</v>
      </c>
      <c r="Q37" s="31">
        <v>1205634</v>
      </c>
      <c r="R37" s="31">
        <v>2598668</v>
      </c>
      <c r="S37" s="31">
        <v>571447</v>
      </c>
      <c r="T37" s="36">
        <f t="shared" si="5"/>
        <v>0.47398049490973215</v>
      </c>
      <c r="U37" s="36">
        <f t="shared" si="6"/>
        <v>-0.29127285645037948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2385000</v>
      </c>
      <c r="E38" s="31">
        <v>2385000</v>
      </c>
      <c r="F38" s="31">
        <v>738745</v>
      </c>
      <c r="G38" s="36">
        <f t="shared" si="0"/>
        <v>0.30974633123689727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738745</v>
      </c>
      <c r="O38" s="36">
        <f t="shared" si="4"/>
        <v>0.30974633123689727</v>
      </c>
      <c r="P38" s="31">
        <v>125277</v>
      </c>
      <c r="Q38" s="31">
        <v>2289600</v>
      </c>
      <c r="R38" s="31">
        <v>2216800</v>
      </c>
      <c r="S38" s="31">
        <v>125277</v>
      </c>
      <c r="T38" s="36">
        <f t="shared" si="5"/>
        <v>5.4715670859538781E-2</v>
      </c>
      <c r="U38" s="36">
        <f t="shared" si="6"/>
        <v>4.8968924862504686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29097000</v>
      </c>
      <c r="E39" s="31">
        <v>29097000</v>
      </c>
      <c r="F39" s="31">
        <v>4744364</v>
      </c>
      <c r="G39" s="36">
        <f t="shared" si="0"/>
        <v>0.16305337319998625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4744364</v>
      </c>
      <c r="O39" s="36">
        <f t="shared" si="4"/>
        <v>0.16305337319998625</v>
      </c>
      <c r="P39" s="31">
        <v>4876959</v>
      </c>
      <c r="Q39" s="31">
        <v>27133000</v>
      </c>
      <c r="R39" s="31">
        <v>25500000</v>
      </c>
      <c r="S39" s="31">
        <v>4876959</v>
      </c>
      <c r="T39" s="36">
        <f t="shared" si="5"/>
        <v>0.17974271182692661</v>
      </c>
      <c r="U39" s="36">
        <f t="shared" si="6"/>
        <v>-2.718804894607485E-2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182457705</v>
      </c>
      <c r="E40" s="32">
        <f>SUM(E36:E39)</f>
        <v>182457705</v>
      </c>
      <c r="F40" s="32">
        <f>SUM(F36:F39)</f>
        <v>5888109</v>
      </c>
      <c r="G40" s="37">
        <f t="shared" si="0"/>
        <v>3.2271089894504591E-2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5888109</v>
      </c>
      <c r="O40" s="37">
        <f t="shared" si="4"/>
        <v>3.2271089894504591E-2</v>
      </c>
      <c r="P40" s="32">
        <f>SUM(P36:P39)</f>
        <v>5573683</v>
      </c>
      <c r="Q40" s="32">
        <f>SUM(Q36:Q39)</f>
        <v>56810458</v>
      </c>
      <c r="R40" s="32">
        <f>SUM(R36:R39)</f>
        <v>84890446</v>
      </c>
      <c r="S40" s="32">
        <f>SUM(S36:S39)</f>
        <v>5573683</v>
      </c>
      <c r="T40" s="37">
        <f t="shared" si="5"/>
        <v>9.8110157816365437E-2</v>
      </c>
      <c r="U40" s="37">
        <f t="shared" si="6"/>
        <v>5.6412609041454287E-2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8113000</v>
      </c>
      <c r="E41" s="31">
        <v>8113000</v>
      </c>
      <c r="F41" s="31">
        <v>3465096</v>
      </c>
      <c r="G41" s="36">
        <f t="shared" si="0"/>
        <v>0.42710415382719091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3465096</v>
      </c>
      <c r="O41" s="36">
        <f t="shared" si="4"/>
        <v>0.42710415382719091</v>
      </c>
      <c r="P41" s="31">
        <v>577340</v>
      </c>
      <c r="Q41" s="31">
        <v>0</v>
      </c>
      <c r="R41" s="31">
        <v>15912382</v>
      </c>
      <c r="S41" s="31">
        <v>577340</v>
      </c>
      <c r="T41" s="36">
        <f t="shared" si="5"/>
        <v>0</v>
      </c>
      <c r="U41" s="36">
        <f t="shared" si="6"/>
        <v>5.0018290781861641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33335120</v>
      </c>
      <c r="E42" s="31">
        <v>33335120</v>
      </c>
      <c r="F42" s="31">
        <v>26691945</v>
      </c>
      <c r="G42" s="36">
        <f t="shared" si="0"/>
        <v>0.80071543165286341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26691945</v>
      </c>
      <c r="O42" s="36">
        <f t="shared" si="4"/>
        <v>0.80071543165286341</v>
      </c>
      <c r="P42" s="31">
        <v>9064979</v>
      </c>
      <c r="Q42" s="31">
        <v>67985349</v>
      </c>
      <c r="R42" s="31">
        <v>68071549</v>
      </c>
      <c r="S42" s="31">
        <v>9064979</v>
      </c>
      <c r="T42" s="36">
        <f t="shared" si="5"/>
        <v>0.13333724299922325</v>
      </c>
      <c r="U42" s="36">
        <f t="shared" si="6"/>
        <v>1.9445126127705317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5227950</v>
      </c>
      <c r="E43" s="31">
        <v>5227950</v>
      </c>
      <c r="F43" s="31">
        <v>33386096</v>
      </c>
      <c r="G43" s="36">
        <f t="shared" si="0"/>
        <v>6.3860779081666807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33386096</v>
      </c>
      <c r="O43" s="36">
        <f t="shared" si="4"/>
        <v>6.3860779081666807</v>
      </c>
      <c r="P43" s="31">
        <v>12203621</v>
      </c>
      <c r="Q43" s="31">
        <v>5332850</v>
      </c>
      <c r="R43" s="31">
        <v>9690350</v>
      </c>
      <c r="S43" s="31">
        <v>12203621</v>
      </c>
      <c r="T43" s="36">
        <f t="shared" si="5"/>
        <v>2.2883863225104775</v>
      </c>
      <c r="U43" s="36">
        <f t="shared" si="6"/>
        <v>1.7357532653627969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26140400</v>
      </c>
      <c r="E44" s="31">
        <v>26140400</v>
      </c>
      <c r="F44" s="31">
        <v>380440</v>
      </c>
      <c r="G44" s="36">
        <f t="shared" si="0"/>
        <v>1.4553717617174947E-2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380440</v>
      </c>
      <c r="O44" s="36">
        <f t="shared" si="4"/>
        <v>1.4553717617174947E-2</v>
      </c>
      <c r="P44" s="31">
        <v>650970</v>
      </c>
      <c r="Q44" s="31">
        <v>24673500</v>
      </c>
      <c r="R44" s="31">
        <v>24673500</v>
      </c>
      <c r="S44" s="31">
        <v>650970</v>
      </c>
      <c r="T44" s="36">
        <f t="shared" si="5"/>
        <v>2.6383366770016414E-2</v>
      </c>
      <c r="U44" s="36">
        <f t="shared" si="6"/>
        <v>-0.41557982702735918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22382265</v>
      </c>
      <c r="E45" s="31">
        <v>22382265</v>
      </c>
      <c r="F45" s="31">
        <v>4034586</v>
      </c>
      <c r="G45" s="36">
        <f t="shared" si="0"/>
        <v>0.18025816422064522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4034586</v>
      </c>
      <c r="O45" s="36">
        <f t="shared" si="4"/>
        <v>0.18025816422064522</v>
      </c>
      <c r="P45" s="31">
        <v>4054369</v>
      </c>
      <c r="Q45" s="31">
        <v>37244763</v>
      </c>
      <c r="R45" s="31">
        <v>37097443</v>
      </c>
      <c r="S45" s="31">
        <v>4054369</v>
      </c>
      <c r="T45" s="36">
        <f t="shared" si="5"/>
        <v>0.10885742513652188</v>
      </c>
      <c r="U45" s="36">
        <f t="shared" si="6"/>
        <v>-4.8794276002012138E-3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22944044</v>
      </c>
      <c r="E46" s="31">
        <v>22944044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22629481</v>
      </c>
      <c r="R46" s="31">
        <v>22629481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118142779</v>
      </c>
      <c r="E47" s="32">
        <f>SUM(E41:E46)</f>
        <v>118142779</v>
      </c>
      <c r="F47" s="32">
        <f>SUM(F41:F46)</f>
        <v>67958163</v>
      </c>
      <c r="G47" s="37">
        <f t="shared" si="0"/>
        <v>0.57522062351351999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67958163</v>
      </c>
      <c r="O47" s="37">
        <f t="shared" si="4"/>
        <v>0.57522062351351999</v>
      </c>
      <c r="P47" s="32">
        <f>SUM(P41:P46)</f>
        <v>26551279</v>
      </c>
      <c r="Q47" s="32">
        <f>SUM(Q41:Q46)</f>
        <v>157865943</v>
      </c>
      <c r="R47" s="32">
        <f>SUM(R41:R46)</f>
        <v>178074705</v>
      </c>
      <c r="S47" s="32">
        <f>SUM(S41:S46)</f>
        <v>26551279</v>
      </c>
      <c r="T47" s="37">
        <f t="shared" si="5"/>
        <v>0.16818877140587568</v>
      </c>
      <c r="U47" s="37">
        <f t="shared" si="6"/>
        <v>1.5595061917732851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2889192</v>
      </c>
      <c r="E48" s="31">
        <v>2889192</v>
      </c>
      <c r="F48" s="31">
        <v>15000</v>
      </c>
      <c r="G48" s="36">
        <f t="shared" si="0"/>
        <v>5.1917629565636347E-3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15000</v>
      </c>
      <c r="O48" s="36">
        <f t="shared" si="4"/>
        <v>5.1917629565636347E-3</v>
      </c>
      <c r="P48" s="31">
        <v>15624</v>
      </c>
      <c r="Q48" s="31">
        <v>2935296</v>
      </c>
      <c r="R48" s="31">
        <v>2739648</v>
      </c>
      <c r="S48" s="31">
        <v>15624</v>
      </c>
      <c r="T48" s="36">
        <f t="shared" si="5"/>
        <v>5.322802197802198E-3</v>
      </c>
      <c r="U48" s="36">
        <f t="shared" si="6"/>
        <v>-3.9938556067588338E-2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35777000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1236000</v>
      </c>
      <c r="E50" s="31">
        <v>1236000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2060000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4125192</v>
      </c>
      <c r="E53" s="32">
        <f>SUM(E48:E52)</f>
        <v>4125192</v>
      </c>
      <c r="F53" s="32">
        <f>SUM(F48:F52)</f>
        <v>15000</v>
      </c>
      <c r="G53" s="37">
        <f t="shared" si="0"/>
        <v>3.6361943880430293E-3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15000</v>
      </c>
      <c r="O53" s="37">
        <f t="shared" si="4"/>
        <v>3.6361943880430293E-3</v>
      </c>
      <c r="P53" s="32">
        <f>SUM(P48:P52)</f>
        <v>15624</v>
      </c>
      <c r="Q53" s="32">
        <f>SUM(Q48:Q52)</f>
        <v>2935296</v>
      </c>
      <c r="R53" s="32">
        <f>SUM(R48:R52)</f>
        <v>40576648</v>
      </c>
      <c r="S53" s="32">
        <f>SUM(S48:S52)</f>
        <v>15624</v>
      </c>
      <c r="T53" s="37">
        <f t="shared" si="5"/>
        <v>5.322802197802198E-3</v>
      </c>
      <c r="U53" s="37">
        <f t="shared" si="6"/>
        <v>-3.9938556067588338E-2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873018539</v>
      </c>
      <c r="E54" s="32">
        <f>SUM(E8:E9,E11:E18,E20:E26,E28:E34,E36:E39,E41:E46,E48:E52)</f>
        <v>873018539</v>
      </c>
      <c r="F54" s="32">
        <f>SUM(F8:F9,F11:F18,F20:F26,F28:F34,F36:F39,F41:F46,F48:F52)</f>
        <v>110619581</v>
      </c>
      <c r="G54" s="37">
        <f t="shared" si="0"/>
        <v>0.12670931493242896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110619581</v>
      </c>
      <c r="O54" s="37">
        <f t="shared" si="4"/>
        <v>0.12670931493242896</v>
      </c>
      <c r="P54" s="32">
        <f>SUM(P8:P9,P11:P18,P20:P26,P28:P34,P36:P39,P41:P46,P48:P52)</f>
        <v>97561479</v>
      </c>
      <c r="Q54" s="32">
        <f>SUM(Q8:Q9,Q11:Q18,Q20:Q26,Q28:Q34,Q36:Q39,Q41:Q46,Q48:Q52)</f>
        <v>585479314</v>
      </c>
      <c r="R54" s="32">
        <f>SUM(R8:R9,R11:R18,R20:R26,R28:R34,R36:R39,R41:R46,R48:R52)</f>
        <v>721752595</v>
      </c>
      <c r="S54" s="32">
        <f>SUM(S8:S9,S11:S18,S20:S26,S28:S34,S36:S39,S41:S46,S48:S52)</f>
        <v>97561479</v>
      </c>
      <c r="T54" s="37">
        <f t="shared" si="5"/>
        <v>0.16663522803813355</v>
      </c>
      <c r="U54" s="37">
        <f t="shared" si="6"/>
        <v>0.13384485489400988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19256880</v>
      </c>
      <c r="E57" s="31">
        <v>19256880</v>
      </c>
      <c r="F57" s="31">
        <v>3137743</v>
      </c>
      <c r="G57" s="36">
        <f t="shared" ref="G57:G85" si="7">IF(($D57      =0),0,($F57      /$D57      ))</f>
        <v>0.16294140068380755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3137743</v>
      </c>
      <c r="O57" s="36">
        <f t="shared" ref="O57:O85" si="11">IF(($D57      =0),0,($N57      /$D57      ))</f>
        <v>0.16294140068380755</v>
      </c>
      <c r="P57" s="31">
        <v>0</v>
      </c>
      <c r="Q57" s="31">
        <v>18696000</v>
      </c>
      <c r="R57" s="31">
        <v>18696000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19256880</v>
      </c>
      <c r="E58" s="32">
        <f>E57</f>
        <v>19256880</v>
      </c>
      <c r="F58" s="32">
        <f>F57</f>
        <v>3137743</v>
      </c>
      <c r="G58" s="37">
        <f t="shared" si="7"/>
        <v>0.16294140068380755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3137743</v>
      </c>
      <c r="O58" s="37">
        <f t="shared" si="11"/>
        <v>0.16294140068380755</v>
      </c>
      <c r="P58" s="32">
        <f>P57</f>
        <v>0</v>
      </c>
      <c r="Q58" s="32">
        <f>Q57</f>
        <v>18696000</v>
      </c>
      <c r="R58" s="32">
        <f>R57</f>
        <v>18696000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3759545</v>
      </c>
      <c r="E65" s="31">
        <v>3759545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3342099</v>
      </c>
      <c r="R65" s="31">
        <v>3342099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66466</v>
      </c>
      <c r="E66" s="31">
        <v>66466</v>
      </c>
      <c r="F66" s="31">
        <v>20481</v>
      </c>
      <c r="G66" s="36">
        <f t="shared" si="7"/>
        <v>0.30814250895194534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20481</v>
      </c>
      <c r="O66" s="36">
        <f t="shared" si="11"/>
        <v>0.30814250895194534</v>
      </c>
      <c r="P66" s="31">
        <v>5004</v>
      </c>
      <c r="Q66" s="31">
        <v>360000</v>
      </c>
      <c r="R66" s="31">
        <v>60000</v>
      </c>
      <c r="S66" s="31">
        <v>5004</v>
      </c>
      <c r="T66" s="36">
        <f t="shared" si="12"/>
        <v>1.3899999999999999E-2</v>
      </c>
      <c r="U66" s="36">
        <f t="shared" si="13"/>
        <v>3.0929256594724217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50000000</v>
      </c>
      <c r="E67" s="31">
        <v>50000000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4952530</v>
      </c>
      <c r="E68" s="31">
        <v>4952530</v>
      </c>
      <c r="F68" s="31">
        <v>11181</v>
      </c>
      <c r="G68" s="36">
        <f t="shared" si="7"/>
        <v>2.2576339769774236E-3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11181</v>
      </c>
      <c r="O68" s="36">
        <f t="shared" si="11"/>
        <v>2.2576339769774236E-3</v>
      </c>
      <c r="P68" s="31">
        <v>61580</v>
      </c>
      <c r="Q68" s="31">
        <v>5505661</v>
      </c>
      <c r="R68" s="31">
        <v>3074353</v>
      </c>
      <c r="S68" s="31">
        <v>61580</v>
      </c>
      <c r="T68" s="36">
        <f t="shared" si="12"/>
        <v>1.1184851373885897E-2</v>
      </c>
      <c r="U68" s="36">
        <f t="shared" si="13"/>
        <v>-0.81843130886651516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58778541</v>
      </c>
      <c r="E70" s="32">
        <f>SUM(E64:E69)</f>
        <v>58778541</v>
      </c>
      <c r="F70" s="32">
        <f>SUM(F64:F69)</f>
        <v>31662</v>
      </c>
      <c r="G70" s="37">
        <f t="shared" si="7"/>
        <v>5.3866597335241789E-4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31662</v>
      </c>
      <c r="O70" s="37">
        <f t="shared" si="11"/>
        <v>5.3866597335241789E-4</v>
      </c>
      <c r="P70" s="32">
        <f>SUM(P64:P69)</f>
        <v>66584</v>
      </c>
      <c r="Q70" s="32">
        <f>SUM(Q64:Q69)</f>
        <v>9207760</v>
      </c>
      <c r="R70" s="32">
        <f>SUM(R64:R69)</f>
        <v>6476452</v>
      </c>
      <c r="S70" s="32">
        <f>SUM(S64:S69)</f>
        <v>66584</v>
      </c>
      <c r="T70" s="37">
        <f t="shared" si="12"/>
        <v>7.231291866860127E-3</v>
      </c>
      <c r="U70" s="37">
        <f t="shared" si="13"/>
        <v>-0.52448035564099482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62428662</v>
      </c>
      <c r="E71" s="31">
        <v>62428662</v>
      </c>
      <c r="F71" s="31">
        <v>25429725</v>
      </c>
      <c r="G71" s="36">
        <f t="shared" si="7"/>
        <v>0.40734054175308132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25429725</v>
      </c>
      <c r="O71" s="36">
        <f t="shared" si="11"/>
        <v>0.40734054175308132</v>
      </c>
      <c r="P71" s="31">
        <v>25169095</v>
      </c>
      <c r="Q71" s="31">
        <v>59875008</v>
      </c>
      <c r="R71" s="31">
        <v>59878244</v>
      </c>
      <c r="S71" s="31">
        <v>25169095</v>
      </c>
      <c r="T71" s="36">
        <f t="shared" si="12"/>
        <v>0.42036061189336293</v>
      </c>
      <c r="U71" s="36">
        <f t="shared" si="13"/>
        <v>1.035515977034529E-2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1552000</v>
      </c>
      <c r="E72" s="31">
        <v>1552000</v>
      </c>
      <c r="F72" s="31">
        <v>388000</v>
      </c>
      <c r="G72" s="36">
        <f t="shared" si="7"/>
        <v>0.25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388000</v>
      </c>
      <c r="O72" s="36">
        <f t="shared" si="11"/>
        <v>0.25</v>
      </c>
      <c r="P72" s="31">
        <v>0</v>
      </c>
      <c r="Q72" s="31">
        <v>4305000</v>
      </c>
      <c r="R72" s="31">
        <v>4305000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9193587</v>
      </c>
      <c r="E73" s="31">
        <v>9193587</v>
      </c>
      <c r="F73" s="31">
        <v>3820435</v>
      </c>
      <c r="G73" s="36">
        <f t="shared" si="7"/>
        <v>0.41555434239106021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3820435</v>
      </c>
      <c r="O73" s="36">
        <f t="shared" si="11"/>
        <v>0.41555434239106021</v>
      </c>
      <c r="P73" s="31">
        <v>0</v>
      </c>
      <c r="Q73" s="31">
        <v>9772024</v>
      </c>
      <c r="R73" s="31">
        <v>9772024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100000</v>
      </c>
      <c r="E74" s="31">
        <v>100000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57075</v>
      </c>
      <c r="E75" s="31">
        <v>57075</v>
      </c>
      <c r="F75" s="31">
        <v>304</v>
      </c>
      <c r="G75" s="36">
        <f t="shared" si="7"/>
        <v>5.3263250109505033E-3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304</v>
      </c>
      <c r="O75" s="36">
        <f t="shared" si="11"/>
        <v>5.3263250109505033E-3</v>
      </c>
      <c r="P75" s="31">
        <v>10607</v>
      </c>
      <c r="Q75" s="31">
        <v>52650</v>
      </c>
      <c r="R75" s="31">
        <v>54410</v>
      </c>
      <c r="S75" s="31">
        <v>10607</v>
      </c>
      <c r="T75" s="36">
        <f t="shared" si="12"/>
        <v>0.20146248812915479</v>
      </c>
      <c r="U75" s="36">
        <f t="shared" si="13"/>
        <v>-0.9713396813425097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2304900</v>
      </c>
      <c r="E76" s="31">
        <v>2304900</v>
      </c>
      <c r="F76" s="31">
        <v>694397</v>
      </c>
      <c r="G76" s="36">
        <f t="shared" si="7"/>
        <v>0.30126990324959868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694397</v>
      </c>
      <c r="O76" s="36">
        <f t="shared" si="11"/>
        <v>0.30126990324959868</v>
      </c>
      <c r="P76" s="31">
        <v>5000</v>
      </c>
      <c r="Q76" s="31">
        <v>2804889</v>
      </c>
      <c r="R76" s="31">
        <v>2804889</v>
      </c>
      <c r="S76" s="31">
        <v>5000</v>
      </c>
      <c r="T76" s="36">
        <f t="shared" si="12"/>
        <v>1.7826017357549621E-3</v>
      </c>
      <c r="U76" s="36">
        <f t="shared" si="13"/>
        <v>137.8794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1913004</v>
      </c>
      <c r="E77" s="31">
        <v>1913004</v>
      </c>
      <c r="F77" s="31">
        <v>453342</v>
      </c>
      <c r="G77" s="36">
        <f t="shared" si="7"/>
        <v>0.23697911765997354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453342</v>
      </c>
      <c r="O77" s="36">
        <f t="shared" si="11"/>
        <v>0.23697911765997354</v>
      </c>
      <c r="P77" s="31">
        <v>0</v>
      </c>
      <c r="Q77" s="31">
        <v>10167000</v>
      </c>
      <c r="R77" s="31">
        <v>10167000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77549228</v>
      </c>
      <c r="E78" s="32">
        <f>SUM(E71:E77)</f>
        <v>77549228</v>
      </c>
      <c r="F78" s="32">
        <f>SUM(F71:F77)</f>
        <v>30786203</v>
      </c>
      <c r="G78" s="37">
        <f t="shared" si="7"/>
        <v>0.39698916151686253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30786203</v>
      </c>
      <c r="O78" s="37">
        <f t="shared" si="11"/>
        <v>0.39698916151686253</v>
      </c>
      <c r="P78" s="32">
        <f>SUM(P71:P77)</f>
        <v>25184702</v>
      </c>
      <c r="Q78" s="32">
        <f>SUM(Q71:Q77)</f>
        <v>86976571</v>
      </c>
      <c r="R78" s="32">
        <f>SUM(R71:R77)</f>
        <v>86981567</v>
      </c>
      <c r="S78" s="32">
        <f>SUM(S71:S77)</f>
        <v>25184702</v>
      </c>
      <c r="T78" s="37">
        <f t="shared" si="12"/>
        <v>0.28955731078430302</v>
      </c>
      <c r="U78" s="37">
        <f t="shared" si="13"/>
        <v>0.22241680683773835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106998</v>
      </c>
      <c r="E79" s="31">
        <v>106998</v>
      </c>
      <c r="F79" s="31">
        <v>107904</v>
      </c>
      <c r="G79" s="36">
        <f t="shared" si="7"/>
        <v>1.008467447989682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107904</v>
      </c>
      <c r="O79" s="36">
        <f t="shared" si="11"/>
        <v>1.008467447989682</v>
      </c>
      <c r="P79" s="31">
        <v>0</v>
      </c>
      <c r="Q79" s="31">
        <v>1263000</v>
      </c>
      <c r="R79" s="31">
        <v>1365000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2593350</v>
      </c>
      <c r="E80" s="31">
        <v>2593350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2484950</v>
      </c>
      <c r="R80" s="31">
        <v>2484950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11813</v>
      </c>
      <c r="G81" s="36">
        <f t="shared" si="7"/>
        <v>3.9376666666666669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11813</v>
      </c>
      <c r="O81" s="36">
        <f t="shared" si="11"/>
        <v>3.9376666666666669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2703348</v>
      </c>
      <c r="E84" s="32">
        <f>SUM(E79:E83)</f>
        <v>2703348</v>
      </c>
      <c r="F84" s="32">
        <f>SUM(F79:F83)</f>
        <v>119717</v>
      </c>
      <c r="G84" s="37">
        <f t="shared" si="7"/>
        <v>4.4284716581069104E-2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119717</v>
      </c>
      <c r="O84" s="37">
        <f t="shared" si="11"/>
        <v>4.4284716581069104E-2</v>
      </c>
      <c r="P84" s="32">
        <f>SUM(P79:P83)</f>
        <v>0</v>
      </c>
      <c r="Q84" s="32">
        <f>SUM(Q79:Q83)</f>
        <v>3750950</v>
      </c>
      <c r="R84" s="32">
        <f>SUM(R79:R83)</f>
        <v>3852950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158287997</v>
      </c>
      <c r="E85" s="32">
        <f>SUM(E57,E59:E62,E64:E69,E71:E77,E79:E83)</f>
        <v>158287997</v>
      </c>
      <c r="F85" s="32">
        <f>SUM(F57,F59:F62,F64:F69,F71:F77,F79:F83)</f>
        <v>34075325</v>
      </c>
      <c r="G85" s="37">
        <f t="shared" si="7"/>
        <v>0.21527421943433905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34075325</v>
      </c>
      <c r="O85" s="37">
        <f t="shared" si="11"/>
        <v>0.21527421943433905</v>
      </c>
      <c r="P85" s="32">
        <f>SUM(P57,P59:P62,P64:P69,P71:P77,P79:P83)</f>
        <v>25251286</v>
      </c>
      <c r="Q85" s="32">
        <f>SUM(Q57,Q59:Q62,Q64:Q69,Q71:Q77,Q79:Q83)</f>
        <v>118631281</v>
      </c>
      <c r="R85" s="32">
        <f>SUM(R57,R59:R62,R64:R69,R71:R77,R79:R83)</f>
        <v>116006969</v>
      </c>
      <c r="S85" s="32">
        <f>SUM(S57,S59:S62,S64:S69,S71:S77,S79:S83)</f>
        <v>25251286</v>
      </c>
      <c r="T85" s="37">
        <f t="shared" si="12"/>
        <v>0.21285520806270314</v>
      </c>
      <c r="U85" s="37">
        <f t="shared" si="13"/>
        <v>0.34944909340458929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447260410</v>
      </c>
      <c r="E88" s="31">
        <v>447260410</v>
      </c>
      <c r="F88" s="31">
        <v>54761450</v>
      </c>
      <c r="G88" s="36">
        <f t="shared" ref="G88:G99" si="14">IF(($D88      =0),0,($F88      /$D88      ))</f>
        <v>0.12243750793860785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54761450</v>
      </c>
      <c r="O88" s="36">
        <f t="shared" ref="O88:O99" si="18">IF(($D88      =0),0,($N88      /$D88      ))</f>
        <v>0.12243750793860785</v>
      </c>
      <c r="P88" s="31">
        <v>37730565</v>
      </c>
      <c r="Q88" s="31">
        <v>515735959</v>
      </c>
      <c r="R88" s="31">
        <v>407564791</v>
      </c>
      <c r="S88" s="31">
        <v>37730565</v>
      </c>
      <c r="T88" s="36">
        <f t="shared" ref="T88:T99" si="19">IF(($Q88      =0),0,($S88      /$Q88      ))</f>
        <v>7.3158685838308979E-2</v>
      </c>
      <c r="U88" s="36">
        <f t="shared" ref="U88:U99" si="20">IF(($P88      =0),0,(($F88      /$P88      )-1))</f>
        <v>0.45138165834516397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823243076</v>
      </c>
      <c r="E89" s="31">
        <v>823243076</v>
      </c>
      <c r="F89" s="31">
        <v>51167621</v>
      </c>
      <c r="G89" s="36">
        <f t="shared" si="14"/>
        <v>6.2153721654866372E-2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51167621</v>
      </c>
      <c r="O89" s="36">
        <f t="shared" si="18"/>
        <v>6.2153721654866372E-2</v>
      </c>
      <c r="P89" s="31">
        <v>72517241</v>
      </c>
      <c r="Q89" s="31">
        <v>936293200</v>
      </c>
      <c r="R89" s="31">
        <v>971051376</v>
      </c>
      <c r="S89" s="31">
        <v>72517241</v>
      </c>
      <c r="T89" s="36">
        <f t="shared" si="19"/>
        <v>7.7451423336194258E-2</v>
      </c>
      <c r="U89" s="36">
        <f t="shared" si="20"/>
        <v>-0.29440750510626845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890530128</v>
      </c>
      <c r="E90" s="31">
        <v>890530128</v>
      </c>
      <c r="F90" s="31">
        <v>106516148</v>
      </c>
      <c r="G90" s="36">
        <f t="shared" si="14"/>
        <v>0.11960981964666331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106516148</v>
      </c>
      <c r="O90" s="36">
        <f t="shared" si="18"/>
        <v>0.11960981964666331</v>
      </c>
      <c r="P90" s="31">
        <v>16310</v>
      </c>
      <c r="Q90" s="31">
        <v>941185529</v>
      </c>
      <c r="R90" s="31">
        <v>887735097</v>
      </c>
      <c r="S90" s="31">
        <v>16310</v>
      </c>
      <c r="T90" s="36">
        <f t="shared" si="19"/>
        <v>1.7329208213952471E-5</v>
      </c>
      <c r="U90" s="36">
        <f t="shared" si="20"/>
        <v>6529.7264255058244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2161033614</v>
      </c>
      <c r="E91" s="32">
        <f>SUM(E88:E90)</f>
        <v>2161033614</v>
      </c>
      <c r="F91" s="32">
        <f>SUM(F88:F90)</f>
        <v>212445219</v>
      </c>
      <c r="G91" s="37">
        <f t="shared" si="14"/>
        <v>9.8307225590429897E-2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212445219</v>
      </c>
      <c r="O91" s="37">
        <f t="shared" si="18"/>
        <v>9.8307225590429897E-2</v>
      </c>
      <c r="P91" s="32">
        <f>SUM(P88:P90)</f>
        <v>110264116</v>
      </c>
      <c r="Q91" s="32">
        <f>SUM(Q88:Q90)</f>
        <v>2393214688</v>
      </c>
      <c r="R91" s="32">
        <f>SUM(R88:R90)</f>
        <v>2266351264</v>
      </c>
      <c r="S91" s="32">
        <f>SUM(S88:S90)</f>
        <v>110264116</v>
      </c>
      <c r="T91" s="37">
        <f t="shared" si="19"/>
        <v>4.6073641680741684E-2</v>
      </c>
      <c r="U91" s="37">
        <f t="shared" si="20"/>
        <v>0.92669407516040847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1209938</v>
      </c>
      <c r="E92" s="31">
        <v>1209938</v>
      </c>
      <c r="F92" s="31">
        <v>150097</v>
      </c>
      <c r="G92" s="36">
        <f t="shared" si="14"/>
        <v>0.12405346389649717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150097</v>
      </c>
      <c r="O92" s="36">
        <f t="shared" si="18"/>
        <v>0.12405346389649717</v>
      </c>
      <c r="P92" s="31">
        <v>2902550</v>
      </c>
      <c r="Q92" s="31">
        <v>1500000</v>
      </c>
      <c r="R92" s="31">
        <v>1500000</v>
      </c>
      <c r="S92" s="31">
        <v>2902550</v>
      </c>
      <c r="T92" s="36">
        <f t="shared" si="19"/>
        <v>1.9350333333333334</v>
      </c>
      <c r="U92" s="36">
        <f t="shared" si="20"/>
        <v>-0.94828788479095971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118950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118950</v>
      </c>
      <c r="O94" s="36">
        <f t="shared" si="18"/>
        <v>0</v>
      </c>
      <c r="P94" s="31">
        <v>19435</v>
      </c>
      <c r="Q94" s="31">
        <v>0</v>
      </c>
      <c r="R94" s="31">
        <v>0</v>
      </c>
      <c r="S94" s="31">
        <v>19435</v>
      </c>
      <c r="T94" s="36">
        <f t="shared" si="19"/>
        <v>0</v>
      </c>
      <c r="U94" s="36">
        <f t="shared" si="20"/>
        <v>5.1204013377926421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74446316</v>
      </c>
      <c r="E95" s="31">
        <v>74446316</v>
      </c>
      <c r="F95" s="31">
        <v>15067987</v>
      </c>
      <c r="G95" s="36">
        <f t="shared" si="14"/>
        <v>0.20240070710819325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15067987</v>
      </c>
      <c r="O95" s="36">
        <f t="shared" si="18"/>
        <v>0.20240070710819325</v>
      </c>
      <c r="P95" s="31">
        <v>13781436</v>
      </c>
      <c r="Q95" s="31">
        <v>75238691</v>
      </c>
      <c r="R95" s="31">
        <v>76836147</v>
      </c>
      <c r="S95" s="31">
        <v>13781436</v>
      </c>
      <c r="T95" s="36">
        <f t="shared" si="19"/>
        <v>0.1831695344088323</v>
      </c>
      <c r="U95" s="36">
        <f t="shared" si="20"/>
        <v>9.335391464285725E-2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75656254</v>
      </c>
      <c r="E96" s="32">
        <f>SUM(E92:E95)</f>
        <v>75656254</v>
      </c>
      <c r="F96" s="32">
        <f>SUM(F92:F95)</f>
        <v>15337034</v>
      </c>
      <c r="G96" s="37">
        <f t="shared" si="14"/>
        <v>0.20271997606437137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15337034</v>
      </c>
      <c r="O96" s="37">
        <f t="shared" si="18"/>
        <v>0.20271997606437137</v>
      </c>
      <c r="P96" s="32">
        <f>SUM(P92:P95)</f>
        <v>16703421</v>
      </c>
      <c r="Q96" s="32">
        <f>SUM(Q92:Q95)</f>
        <v>76738691</v>
      </c>
      <c r="R96" s="32">
        <f>SUM(R92:R95)</f>
        <v>78336147</v>
      </c>
      <c r="S96" s="32">
        <f>SUM(S92:S95)</f>
        <v>16703421</v>
      </c>
      <c r="T96" s="37">
        <f t="shared" si="19"/>
        <v>0.21766622263598423</v>
      </c>
      <c r="U96" s="37">
        <f t="shared" si="20"/>
        <v>-8.1802823505436439E-2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73103848</v>
      </c>
      <c r="E97" s="31">
        <v>73103848</v>
      </c>
      <c r="F97" s="31">
        <v>22860292</v>
      </c>
      <c r="G97" s="36">
        <f t="shared" si="14"/>
        <v>0.31270983163567534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22860292</v>
      </c>
      <c r="O97" s="36">
        <f t="shared" si="18"/>
        <v>0.31270983163567534</v>
      </c>
      <c r="P97" s="31">
        <v>7289021</v>
      </c>
      <c r="Q97" s="31">
        <v>33144743</v>
      </c>
      <c r="R97" s="31">
        <v>63856569</v>
      </c>
      <c r="S97" s="31">
        <v>7289021</v>
      </c>
      <c r="T97" s="36">
        <f t="shared" si="19"/>
        <v>0.21991484441439174</v>
      </c>
      <c r="U97" s="36">
        <f t="shared" si="20"/>
        <v>2.1362637040008527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2841133</v>
      </c>
      <c r="E98" s="31">
        <v>2841133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135826</v>
      </c>
      <c r="Q98" s="31">
        <v>24359203</v>
      </c>
      <c r="R98" s="31">
        <v>2757443</v>
      </c>
      <c r="S98" s="31">
        <v>135826</v>
      </c>
      <c r="T98" s="36">
        <f t="shared" si="19"/>
        <v>5.5759623990981975E-3</v>
      </c>
      <c r="U98" s="36">
        <f t="shared" si="20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85341018</v>
      </c>
      <c r="E99" s="31">
        <v>85341018</v>
      </c>
      <c r="F99" s="31">
        <v>35558742</v>
      </c>
      <c r="G99" s="36">
        <f t="shared" si="14"/>
        <v>0.41666648504239778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35558742</v>
      </c>
      <c r="O99" s="36">
        <f t="shared" si="18"/>
        <v>0.41666648504239778</v>
      </c>
      <c r="P99" s="31">
        <v>36045251</v>
      </c>
      <c r="Q99" s="31">
        <v>86508526</v>
      </c>
      <c r="R99" s="31">
        <v>86508526</v>
      </c>
      <c r="S99" s="31">
        <v>36045251</v>
      </c>
      <c r="T99" s="36">
        <f t="shared" si="19"/>
        <v>0.41666703464581051</v>
      </c>
      <c r="U99" s="36">
        <f t="shared" si="20"/>
        <v>-1.3497173316950994E-2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161285999</v>
      </c>
      <c r="E101" s="32">
        <f>SUM(E97:E100)</f>
        <v>161285999</v>
      </c>
      <c r="F101" s="32">
        <f>SUM(F97:F100)</f>
        <v>58419034</v>
      </c>
      <c r="G101" s="37">
        <f>IF(($D101     =0),0,($F101     /$D101     ))</f>
        <v>0.36220772021258957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58419034</v>
      </c>
      <c r="O101" s="37">
        <f>IF(($D101     =0),0,($N101     /$D101     ))</f>
        <v>0.36220772021258957</v>
      </c>
      <c r="P101" s="32">
        <f>SUM(P97:P100)</f>
        <v>43470098</v>
      </c>
      <c r="Q101" s="32">
        <f>SUM(Q97:Q100)</f>
        <v>144012472</v>
      </c>
      <c r="R101" s="32">
        <f>SUM(R97:R100)</f>
        <v>153122538</v>
      </c>
      <c r="S101" s="32">
        <f>SUM(S97:S100)</f>
        <v>43470098</v>
      </c>
      <c r="T101" s="37">
        <f>IF(($Q101     =0),0,($S101     /$Q101     ))</f>
        <v>0.30184953703176487</v>
      </c>
      <c r="U101" s="37">
        <f>IF(($P101     =0),0,(($F101     /$P101     )-1))</f>
        <v>0.3438900919892105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2397975867</v>
      </c>
      <c r="E102" s="32">
        <f>SUM(E88:E90,E92:E95,E97:E100)</f>
        <v>2397975867</v>
      </c>
      <c r="F102" s="32">
        <f>SUM(F88:F90,F92:F95,F97:F100)</f>
        <v>286201287</v>
      </c>
      <c r="G102" s="37">
        <f>IF(($D102     =0),0,($F102     /$D102     ))</f>
        <v>0.11935119570575728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286201287</v>
      </c>
      <c r="O102" s="37">
        <f>IF(($D102     =0),0,($N102     /$D102     ))</f>
        <v>0.11935119570575728</v>
      </c>
      <c r="P102" s="32">
        <f>SUM(P88:P90,P92:P95,P97:P100)</f>
        <v>170437635</v>
      </c>
      <c r="Q102" s="32">
        <f>SUM(Q88:Q90,Q92:Q95,Q97:Q100)</f>
        <v>2613965851</v>
      </c>
      <c r="R102" s="32">
        <f>SUM(R88:R90,R92:R95,R97:R100)</f>
        <v>2497809949</v>
      </c>
      <c r="S102" s="32">
        <f>SUM(S88:S90,S92:S95,S97:S100)</f>
        <v>170437635</v>
      </c>
      <c r="T102" s="37">
        <f>IF(($Q102     =0),0,($S102     /$Q102     ))</f>
        <v>6.5202701456408579E-2</v>
      </c>
      <c r="U102" s="37">
        <f>IF(($P102     =0),0,(($F102     /$P102     )-1))</f>
        <v>0.67921414187658735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619247110</v>
      </c>
      <c r="E105" s="31">
        <v>619247110</v>
      </c>
      <c r="F105" s="31">
        <v>68841700</v>
      </c>
      <c r="G105" s="36">
        <f t="shared" ref="G105:G136" si="21">IF(($D105     =0),0,($F105     /$D105     ))</f>
        <v>0.11116999803196498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68841700</v>
      </c>
      <c r="O105" s="36">
        <f t="shared" ref="O105:O136" si="25">IF(($D105     =0),0,($N105     /$D105     ))</f>
        <v>0.11116999803196498</v>
      </c>
      <c r="P105" s="31">
        <v>36113379</v>
      </c>
      <c r="Q105" s="31">
        <v>556298190</v>
      </c>
      <c r="R105" s="31">
        <v>538934650</v>
      </c>
      <c r="S105" s="31">
        <v>36113379</v>
      </c>
      <c r="T105" s="36">
        <f t="shared" ref="T105:T136" si="26">IF(($Q105     =0),0,($S105     /$Q105     ))</f>
        <v>6.4917304512531304E-2</v>
      </c>
      <c r="U105" s="36">
        <f t="shared" ref="U105:U136" si="27">IF(($P105     =0),0,(($F105     /$P105     )-1))</f>
        <v>0.90626581910266557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619247110</v>
      </c>
      <c r="E106" s="32">
        <f>E105</f>
        <v>619247110</v>
      </c>
      <c r="F106" s="32">
        <f>F105</f>
        <v>68841700</v>
      </c>
      <c r="G106" s="37">
        <f t="shared" si="21"/>
        <v>0.11116999803196498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68841700</v>
      </c>
      <c r="O106" s="37">
        <f t="shared" si="25"/>
        <v>0.11116999803196498</v>
      </c>
      <c r="P106" s="32">
        <f>P105</f>
        <v>36113379</v>
      </c>
      <c r="Q106" s="32">
        <f>Q105</f>
        <v>556298190</v>
      </c>
      <c r="R106" s="32">
        <f>R105</f>
        <v>538934650</v>
      </c>
      <c r="S106" s="32">
        <f>S105</f>
        <v>36113379</v>
      </c>
      <c r="T106" s="37">
        <f t="shared" si="26"/>
        <v>6.4917304512531304E-2</v>
      </c>
      <c r="U106" s="37">
        <f t="shared" si="27"/>
        <v>0.90626581910266557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28879785</v>
      </c>
      <c r="E107" s="31">
        <v>28879785</v>
      </c>
      <c r="F107" s="31">
        <v>4797390</v>
      </c>
      <c r="G107" s="36">
        <f t="shared" si="21"/>
        <v>0.16611584885413794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4797390</v>
      </c>
      <c r="O107" s="36">
        <f t="shared" si="25"/>
        <v>0.16611584885413794</v>
      </c>
      <c r="P107" s="31">
        <v>2637435</v>
      </c>
      <c r="Q107" s="31">
        <v>14153814</v>
      </c>
      <c r="R107" s="31">
        <v>23173789</v>
      </c>
      <c r="S107" s="31">
        <v>2637435</v>
      </c>
      <c r="T107" s="36">
        <f t="shared" si="26"/>
        <v>0.18634093962235196</v>
      </c>
      <c r="U107" s="36">
        <f t="shared" si="27"/>
        <v>0.8189604672721793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23365455</v>
      </c>
      <c r="E108" s="31">
        <v>23365455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22251475</v>
      </c>
      <c r="R108" s="31">
        <v>22251474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16719480</v>
      </c>
      <c r="E109" s="31">
        <v>16719480</v>
      </c>
      <c r="F109" s="31">
        <v>6637131</v>
      </c>
      <c r="G109" s="36">
        <f t="shared" si="21"/>
        <v>0.39696994164890298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6637131</v>
      </c>
      <c r="O109" s="36">
        <f t="shared" si="25"/>
        <v>0.39696994164890298</v>
      </c>
      <c r="P109" s="31">
        <v>7163736</v>
      </c>
      <c r="Q109" s="31">
        <v>16452330</v>
      </c>
      <c r="R109" s="31">
        <v>15887244</v>
      </c>
      <c r="S109" s="31">
        <v>7163736</v>
      </c>
      <c r="T109" s="36">
        <f t="shared" si="26"/>
        <v>0.43542379711566692</v>
      </c>
      <c r="U109" s="36">
        <f t="shared" si="27"/>
        <v>-7.3509827832851427E-2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51433108</v>
      </c>
      <c r="E110" s="31">
        <v>51433108</v>
      </c>
      <c r="F110" s="31">
        <v>4443005</v>
      </c>
      <c r="G110" s="36">
        <f t="shared" si="21"/>
        <v>8.6384143847577713E-2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4443005</v>
      </c>
      <c r="O110" s="36">
        <f t="shared" si="25"/>
        <v>8.6384143847577713E-2</v>
      </c>
      <c r="P110" s="31">
        <v>9301173</v>
      </c>
      <c r="Q110" s="31">
        <v>129171720</v>
      </c>
      <c r="R110" s="31">
        <v>130048592</v>
      </c>
      <c r="S110" s="31">
        <v>9301173</v>
      </c>
      <c r="T110" s="36">
        <f t="shared" si="26"/>
        <v>7.20062642194437E-2</v>
      </c>
      <c r="U110" s="36">
        <f t="shared" si="27"/>
        <v>-0.52231777647830002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120397828</v>
      </c>
      <c r="E112" s="32">
        <f>SUM(E107:E111)</f>
        <v>120397828</v>
      </c>
      <c r="F112" s="32">
        <f>SUM(F107:F111)</f>
        <v>15877526</v>
      </c>
      <c r="G112" s="37">
        <f t="shared" si="21"/>
        <v>0.13187551855171339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15877526</v>
      </c>
      <c r="O112" s="37">
        <f t="shared" si="25"/>
        <v>0.13187551855171339</v>
      </c>
      <c r="P112" s="32">
        <f>SUM(P107:P111)</f>
        <v>19102344</v>
      </c>
      <c r="Q112" s="32">
        <f>SUM(Q107:Q111)</f>
        <v>182029339</v>
      </c>
      <c r="R112" s="32">
        <f>SUM(R107:R111)</f>
        <v>191361099</v>
      </c>
      <c r="S112" s="32">
        <f>SUM(S107:S111)</f>
        <v>19102344</v>
      </c>
      <c r="T112" s="37">
        <f t="shared" si="26"/>
        <v>0.10494101722799752</v>
      </c>
      <c r="U112" s="37">
        <f t="shared" si="27"/>
        <v>-0.16881792098393789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4615305</v>
      </c>
      <c r="E114" s="31">
        <v>4615305</v>
      </c>
      <c r="F114" s="31">
        <v>1140218</v>
      </c>
      <c r="G114" s="36">
        <f t="shared" si="21"/>
        <v>0.2470514949716216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1140218</v>
      </c>
      <c r="O114" s="36">
        <f t="shared" si="25"/>
        <v>0.2470514949716216</v>
      </c>
      <c r="P114" s="31">
        <v>882807</v>
      </c>
      <c r="Q114" s="31">
        <v>5310815</v>
      </c>
      <c r="R114" s="31">
        <v>3878965</v>
      </c>
      <c r="S114" s="31">
        <v>882807</v>
      </c>
      <c r="T114" s="36">
        <f t="shared" si="26"/>
        <v>0.16622815895488735</v>
      </c>
      <c r="U114" s="36">
        <f t="shared" si="27"/>
        <v>0.29158241835418153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21607623</v>
      </c>
      <c r="E115" s="31">
        <v>21607623</v>
      </c>
      <c r="F115" s="31">
        <v>3071180</v>
      </c>
      <c r="G115" s="36">
        <f t="shared" si="21"/>
        <v>0.14213409776725555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3071180</v>
      </c>
      <c r="O115" s="36">
        <f t="shared" si="25"/>
        <v>0.14213409776725555</v>
      </c>
      <c r="P115" s="31">
        <v>5169175</v>
      </c>
      <c r="Q115" s="31">
        <v>26914248</v>
      </c>
      <c r="R115" s="31">
        <v>12866484</v>
      </c>
      <c r="S115" s="31">
        <v>5169175</v>
      </c>
      <c r="T115" s="36">
        <f t="shared" si="26"/>
        <v>0.19206091138047029</v>
      </c>
      <c r="U115" s="36">
        <f t="shared" si="27"/>
        <v>-0.40586650674430635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40704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40704</v>
      </c>
      <c r="O116" s="36">
        <f t="shared" si="25"/>
        <v>0</v>
      </c>
      <c r="P116" s="31">
        <v>9954</v>
      </c>
      <c r="Q116" s="31">
        <v>220000</v>
      </c>
      <c r="R116" s="31">
        <v>185000</v>
      </c>
      <c r="S116" s="31">
        <v>9954</v>
      </c>
      <c r="T116" s="36">
        <f t="shared" si="26"/>
        <v>4.5245454545454547E-2</v>
      </c>
      <c r="U116" s="36">
        <f t="shared" si="27"/>
        <v>3.08921036769138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30000000</v>
      </c>
      <c r="E117" s="31">
        <v>30000000</v>
      </c>
      <c r="F117" s="31">
        <v>7605170</v>
      </c>
      <c r="G117" s="36">
        <f t="shared" si="21"/>
        <v>0.25350566666666668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7605170</v>
      </c>
      <c r="O117" s="36">
        <f t="shared" si="25"/>
        <v>0.25350566666666668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65122971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6054468</v>
      </c>
      <c r="E119" s="31">
        <v>6054468</v>
      </c>
      <c r="F119" s="31">
        <v>717964</v>
      </c>
      <c r="G119" s="36">
        <f t="shared" si="21"/>
        <v>0.11858415966522574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717964</v>
      </c>
      <c r="O119" s="36">
        <f t="shared" si="25"/>
        <v>0.11858415966522574</v>
      </c>
      <c r="P119" s="31">
        <v>546933</v>
      </c>
      <c r="Q119" s="31">
        <v>3149868</v>
      </c>
      <c r="R119" s="31">
        <v>13854383</v>
      </c>
      <c r="S119" s="31">
        <v>546933</v>
      </c>
      <c r="T119" s="36">
        <f t="shared" si="26"/>
        <v>0.17363680001828649</v>
      </c>
      <c r="U119" s="36">
        <f t="shared" si="27"/>
        <v>0.31270923495199598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2840000</v>
      </c>
      <c r="E120" s="31">
        <v>2840000</v>
      </c>
      <c r="F120" s="31">
        <v>703314</v>
      </c>
      <c r="G120" s="36">
        <f t="shared" si="21"/>
        <v>0.24764577464788731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703314</v>
      </c>
      <c r="O120" s="36">
        <f t="shared" si="25"/>
        <v>0.24764577464788731</v>
      </c>
      <c r="P120" s="31">
        <v>736484</v>
      </c>
      <c r="Q120" s="31">
        <v>2718000</v>
      </c>
      <c r="R120" s="31">
        <v>2718000</v>
      </c>
      <c r="S120" s="31">
        <v>736484</v>
      </c>
      <c r="T120" s="36">
        <f t="shared" si="26"/>
        <v>0.27096541574687272</v>
      </c>
      <c r="U120" s="36">
        <f t="shared" si="27"/>
        <v>-4.5038317193584643E-2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65117396</v>
      </c>
      <c r="E121" s="32">
        <f>SUM(E113:E120)</f>
        <v>65117396</v>
      </c>
      <c r="F121" s="32">
        <f>SUM(F113:F120)</f>
        <v>13278550</v>
      </c>
      <c r="G121" s="37">
        <f t="shared" si="21"/>
        <v>0.20391709152497436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13278550</v>
      </c>
      <c r="O121" s="37">
        <f t="shared" si="25"/>
        <v>0.20391709152497436</v>
      </c>
      <c r="P121" s="32">
        <f>SUM(P113:P120)</f>
        <v>7345353</v>
      </c>
      <c r="Q121" s="32">
        <f>SUM(Q113:Q120)</f>
        <v>38312931</v>
      </c>
      <c r="R121" s="32">
        <f>SUM(R113:R120)</f>
        <v>98625803</v>
      </c>
      <c r="S121" s="32">
        <f>SUM(S113:S120)</f>
        <v>7345353</v>
      </c>
      <c r="T121" s="37">
        <f t="shared" si="26"/>
        <v>0.19171994437074</v>
      </c>
      <c r="U121" s="37">
        <f t="shared" si="27"/>
        <v>0.80774838186810083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6724956</v>
      </c>
      <c r="E123" s="31">
        <v>6724956</v>
      </c>
      <c r="F123" s="31">
        <v>5689243</v>
      </c>
      <c r="G123" s="36">
        <f t="shared" si="21"/>
        <v>0.84598962431873159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5689243</v>
      </c>
      <c r="O123" s="36">
        <f t="shared" si="25"/>
        <v>0.84598962431873159</v>
      </c>
      <c r="P123" s="31">
        <v>2870056</v>
      </c>
      <c r="Q123" s="31">
        <v>7032092</v>
      </c>
      <c r="R123" s="31">
        <v>5584075</v>
      </c>
      <c r="S123" s="31">
        <v>2870056</v>
      </c>
      <c r="T123" s="36">
        <f t="shared" si="26"/>
        <v>0.40813686737886817</v>
      </c>
      <c r="U123" s="36">
        <f t="shared" si="27"/>
        <v>0.98227595559111047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17247812</v>
      </c>
      <c r="E124" s="31">
        <v>17247812</v>
      </c>
      <c r="F124" s="31">
        <v>3271358</v>
      </c>
      <c r="G124" s="36">
        <f t="shared" si="21"/>
        <v>0.18966799962801079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3271358</v>
      </c>
      <c r="O124" s="36">
        <f t="shared" si="25"/>
        <v>0.18966799962801079</v>
      </c>
      <c r="P124" s="31">
        <v>2044292</v>
      </c>
      <c r="Q124" s="31">
        <v>13415620</v>
      </c>
      <c r="R124" s="31">
        <v>15987732</v>
      </c>
      <c r="S124" s="31">
        <v>2044292</v>
      </c>
      <c r="T124" s="36">
        <f t="shared" si="26"/>
        <v>0.15238147771031083</v>
      </c>
      <c r="U124" s="36">
        <f t="shared" si="27"/>
        <v>0.60024008311924137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23972768</v>
      </c>
      <c r="E126" s="32">
        <f>SUM(E122:E125)</f>
        <v>23972768</v>
      </c>
      <c r="F126" s="32">
        <f>SUM(F122:F125)</f>
        <v>8960601</v>
      </c>
      <c r="G126" s="37">
        <f t="shared" si="21"/>
        <v>0.37378249353599885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8960601</v>
      </c>
      <c r="O126" s="37">
        <f t="shared" si="25"/>
        <v>0.37378249353599885</v>
      </c>
      <c r="P126" s="32">
        <f>SUM(P122:P125)</f>
        <v>4914348</v>
      </c>
      <c r="Q126" s="32">
        <f>SUM(Q122:Q125)</f>
        <v>20447712</v>
      </c>
      <c r="R126" s="32">
        <f>SUM(R122:R125)</f>
        <v>21571807</v>
      </c>
      <c r="S126" s="32">
        <f>SUM(S122:S125)</f>
        <v>4914348</v>
      </c>
      <c r="T126" s="37">
        <f t="shared" si="26"/>
        <v>0.24033730522026131</v>
      </c>
      <c r="U126" s="37">
        <f t="shared" si="27"/>
        <v>0.82335500050057497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10662516</v>
      </c>
      <c r="E127" s="31">
        <v>10662516</v>
      </c>
      <c r="F127" s="31">
        <v>827366</v>
      </c>
      <c r="G127" s="36">
        <f t="shared" si="21"/>
        <v>7.7595756948922748E-2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827366</v>
      </c>
      <c r="O127" s="36">
        <f t="shared" si="25"/>
        <v>7.7595756948922748E-2</v>
      </c>
      <c r="P127" s="31">
        <v>752444</v>
      </c>
      <c r="Q127" s="31">
        <v>9650823</v>
      </c>
      <c r="R127" s="31">
        <v>7487933</v>
      </c>
      <c r="S127" s="31">
        <v>752444</v>
      </c>
      <c r="T127" s="36">
        <f t="shared" si="26"/>
        <v>7.7966822104187386E-2</v>
      </c>
      <c r="U127" s="36">
        <f t="shared" si="27"/>
        <v>9.9571529575622986E-2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165600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165600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2115000</v>
      </c>
      <c r="E130" s="31">
        <v>2115000</v>
      </c>
      <c r="F130" s="31">
        <v>416517</v>
      </c>
      <c r="G130" s="36">
        <f t="shared" si="21"/>
        <v>0.19693475177304964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416517</v>
      </c>
      <c r="O130" s="36">
        <f t="shared" si="25"/>
        <v>0.19693475177304964</v>
      </c>
      <c r="P130" s="31">
        <v>144774</v>
      </c>
      <c r="Q130" s="31">
        <v>2967000</v>
      </c>
      <c r="R130" s="31">
        <v>2801000</v>
      </c>
      <c r="S130" s="31">
        <v>144774</v>
      </c>
      <c r="T130" s="36">
        <f t="shared" si="26"/>
        <v>4.8794742163801821E-2</v>
      </c>
      <c r="U130" s="36">
        <f t="shared" si="27"/>
        <v>1.8770152099133823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12777516</v>
      </c>
      <c r="E132" s="32">
        <f>SUM(E127:E131)</f>
        <v>12777516</v>
      </c>
      <c r="F132" s="32">
        <f>SUM(F127:F131)</f>
        <v>1409483</v>
      </c>
      <c r="G132" s="37">
        <f t="shared" si="21"/>
        <v>0.11030962512588519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1409483</v>
      </c>
      <c r="O132" s="37">
        <f t="shared" si="25"/>
        <v>0.11030962512588519</v>
      </c>
      <c r="P132" s="32">
        <f>SUM(P127:P131)</f>
        <v>897218</v>
      </c>
      <c r="Q132" s="32">
        <f>SUM(Q127:Q131)</f>
        <v>12617823</v>
      </c>
      <c r="R132" s="32">
        <f>SUM(R127:R131)</f>
        <v>10288933</v>
      </c>
      <c r="S132" s="32">
        <f>SUM(S127:S131)</f>
        <v>897218</v>
      </c>
      <c r="T132" s="37">
        <f t="shared" si="26"/>
        <v>7.1107194957481967E-2</v>
      </c>
      <c r="U132" s="37">
        <f t="shared" si="27"/>
        <v>0.57094819765096116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29446627</v>
      </c>
      <c r="E133" s="31">
        <v>29446627</v>
      </c>
      <c r="F133" s="31">
        <v>20963287</v>
      </c>
      <c r="G133" s="36">
        <f t="shared" si="21"/>
        <v>0.71190792072721942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20963287</v>
      </c>
      <c r="O133" s="36">
        <f t="shared" si="25"/>
        <v>0.71190792072721942</v>
      </c>
      <c r="P133" s="31">
        <v>8287183</v>
      </c>
      <c r="Q133" s="31">
        <v>11120010</v>
      </c>
      <c r="R133" s="31">
        <v>33220001</v>
      </c>
      <c r="S133" s="31">
        <v>8287183</v>
      </c>
      <c r="T133" s="36">
        <f t="shared" si="26"/>
        <v>0.74524959959568382</v>
      </c>
      <c r="U133" s="36">
        <f t="shared" si="27"/>
        <v>1.5296034852856515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78337</v>
      </c>
      <c r="E134" s="31">
        <v>78337</v>
      </c>
      <c r="F134" s="31">
        <v>27984</v>
      </c>
      <c r="G134" s="36">
        <f t="shared" si="21"/>
        <v>0.35722583198233276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27984</v>
      </c>
      <c r="O134" s="36">
        <f t="shared" si="25"/>
        <v>0.35722583198233276</v>
      </c>
      <c r="P134" s="31">
        <v>8630613</v>
      </c>
      <c r="Q134" s="31">
        <v>82000</v>
      </c>
      <c r="R134" s="31">
        <v>82000</v>
      </c>
      <c r="S134" s="31">
        <v>8630613</v>
      </c>
      <c r="T134" s="36">
        <f t="shared" si="26"/>
        <v>105.25137804878048</v>
      </c>
      <c r="U134" s="36">
        <f t="shared" si="27"/>
        <v>-0.99675758836597117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29524964</v>
      </c>
      <c r="E137" s="32">
        <f>SUM(E133:E136)</f>
        <v>29524964</v>
      </c>
      <c r="F137" s="32">
        <f>SUM(F133:F136)</f>
        <v>20991271</v>
      </c>
      <c r="G137" s="37">
        <f t="shared" ref="G137:G170" si="28">IF(($D137     =0),0,($F137     /$D137     ))</f>
        <v>0.71096686180548774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20991271</v>
      </c>
      <c r="O137" s="37">
        <f t="shared" ref="O137:O170" si="32">IF(($D137     =0),0,($N137     /$D137     ))</f>
        <v>0.71096686180548774</v>
      </c>
      <c r="P137" s="32">
        <f>SUM(P133:P136)</f>
        <v>16917796</v>
      </c>
      <c r="Q137" s="32">
        <f>SUM(Q133:Q136)</f>
        <v>11202010</v>
      </c>
      <c r="R137" s="32">
        <f>SUM(R133:R136)</f>
        <v>33302001</v>
      </c>
      <c r="S137" s="32">
        <f>SUM(S133:S136)</f>
        <v>16917796</v>
      </c>
      <c r="T137" s="37">
        <f t="shared" ref="T137:T170" si="33">IF(($Q137     =0),0,($S137     /$Q137     ))</f>
        <v>1.5102464646969607</v>
      </c>
      <c r="U137" s="37">
        <f t="shared" ref="U137:U170" si="34">IF(($P137     =0),0,(($F137     /$P137     )-1))</f>
        <v>0.24078047755156762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1939110</v>
      </c>
      <c r="E138" s="31">
        <v>1939110</v>
      </c>
      <c r="F138" s="31">
        <v>283881</v>
      </c>
      <c r="G138" s="36">
        <f t="shared" si="28"/>
        <v>0.14639757414483964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283881</v>
      </c>
      <c r="O138" s="36">
        <f t="shared" si="32"/>
        <v>0.14639757414483964</v>
      </c>
      <c r="P138" s="31">
        <v>239262</v>
      </c>
      <c r="Q138" s="31">
        <v>1634869</v>
      </c>
      <c r="R138" s="31">
        <v>1859002</v>
      </c>
      <c r="S138" s="31">
        <v>239262</v>
      </c>
      <c r="T138" s="36">
        <f t="shared" si="33"/>
        <v>0.14634934052820134</v>
      </c>
      <c r="U138" s="36">
        <f t="shared" si="34"/>
        <v>0.18648594427865683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13942880</v>
      </c>
      <c r="E139" s="31">
        <v>13942880</v>
      </c>
      <c r="F139" s="31">
        <v>5509643</v>
      </c>
      <c r="G139" s="36">
        <f t="shared" si="28"/>
        <v>0.39515817392102637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5509643</v>
      </c>
      <c r="O139" s="36">
        <f t="shared" si="32"/>
        <v>0.39515817392102637</v>
      </c>
      <c r="P139" s="31">
        <v>5393003</v>
      </c>
      <c r="Q139" s="31">
        <v>13957639</v>
      </c>
      <c r="R139" s="31">
        <v>13623220</v>
      </c>
      <c r="S139" s="31">
        <v>5393003</v>
      </c>
      <c r="T139" s="36">
        <f t="shared" si="33"/>
        <v>0.38638361401953442</v>
      </c>
      <c r="U139" s="36">
        <f t="shared" si="34"/>
        <v>2.1628024312243088E-2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3500000</v>
      </c>
      <c r="E140" s="31">
        <v>3500000</v>
      </c>
      <c r="F140" s="31">
        <v>823325</v>
      </c>
      <c r="G140" s="36">
        <f t="shared" si="28"/>
        <v>0.2352357142857143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823325</v>
      </c>
      <c r="O140" s="36">
        <f t="shared" si="32"/>
        <v>0.2352357142857143</v>
      </c>
      <c r="P140" s="31">
        <v>664495</v>
      </c>
      <c r="Q140" s="31">
        <v>2632500</v>
      </c>
      <c r="R140" s="31">
        <v>2632500</v>
      </c>
      <c r="S140" s="31">
        <v>664495</v>
      </c>
      <c r="T140" s="36">
        <f t="shared" si="33"/>
        <v>0.25241975308641973</v>
      </c>
      <c r="U140" s="36">
        <f t="shared" si="34"/>
        <v>0.2390236194403268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2307000</v>
      </c>
      <c r="E141" s="31">
        <v>2307000</v>
      </c>
      <c r="F141" s="31">
        <v>798722</v>
      </c>
      <c r="G141" s="36">
        <f t="shared" si="28"/>
        <v>0.34621673168617251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798722</v>
      </c>
      <c r="O141" s="36">
        <f t="shared" si="32"/>
        <v>0.34621673168617251</v>
      </c>
      <c r="P141" s="31">
        <v>630212</v>
      </c>
      <c r="Q141" s="31">
        <v>3177901</v>
      </c>
      <c r="R141" s="31">
        <v>3670786</v>
      </c>
      <c r="S141" s="31">
        <v>630212</v>
      </c>
      <c r="T141" s="36">
        <f t="shared" si="33"/>
        <v>0.19831077179559717</v>
      </c>
      <c r="U141" s="36">
        <f t="shared" si="34"/>
        <v>0.267386212893439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21688990</v>
      </c>
      <c r="E144" s="32">
        <f>SUM(E138:E143)</f>
        <v>21688990</v>
      </c>
      <c r="F144" s="32">
        <f>SUM(F138:F143)</f>
        <v>7415571</v>
      </c>
      <c r="G144" s="37">
        <f t="shared" si="28"/>
        <v>0.34190485587387887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7415571</v>
      </c>
      <c r="O144" s="37">
        <f t="shared" si="32"/>
        <v>0.34190485587387887</v>
      </c>
      <c r="P144" s="32">
        <f>SUM(P138:P143)</f>
        <v>6926972</v>
      </c>
      <c r="Q144" s="32">
        <f>SUM(Q138:Q143)</f>
        <v>21402909</v>
      </c>
      <c r="R144" s="32">
        <f>SUM(R138:R143)</f>
        <v>21785508</v>
      </c>
      <c r="S144" s="32">
        <f>SUM(S138:S143)</f>
        <v>6926972</v>
      </c>
      <c r="T144" s="37">
        <f t="shared" si="33"/>
        <v>0.32364628565210457</v>
      </c>
      <c r="U144" s="37">
        <f t="shared" si="34"/>
        <v>7.0535726144121957E-2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4424977</v>
      </c>
      <c r="E145" s="31">
        <v>4424977</v>
      </c>
      <c r="F145" s="31">
        <v>1171252</v>
      </c>
      <c r="G145" s="36">
        <f t="shared" si="28"/>
        <v>0.26469109330963753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1171252</v>
      </c>
      <c r="O145" s="36">
        <f t="shared" si="32"/>
        <v>0.26469109330963753</v>
      </c>
      <c r="P145" s="31">
        <v>1084571</v>
      </c>
      <c r="Q145" s="31">
        <v>3689504</v>
      </c>
      <c r="R145" s="31">
        <v>4419977</v>
      </c>
      <c r="S145" s="31">
        <v>1084571</v>
      </c>
      <c r="T145" s="36">
        <f t="shared" si="33"/>
        <v>0.29396119369974932</v>
      </c>
      <c r="U145" s="36">
        <f t="shared" si="34"/>
        <v>7.992192304607082E-2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200000</v>
      </c>
      <c r="F146" s="31">
        <v>137422</v>
      </c>
      <c r="G146" s="36">
        <f t="shared" si="28"/>
        <v>0.68711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137422</v>
      </c>
      <c r="O146" s="36">
        <f t="shared" si="32"/>
        <v>0.68711</v>
      </c>
      <c r="P146" s="31">
        <v>158356</v>
      </c>
      <c r="Q146" s="31">
        <v>200000</v>
      </c>
      <c r="R146" s="31">
        <v>300000</v>
      </c>
      <c r="S146" s="31">
        <v>158356</v>
      </c>
      <c r="T146" s="36">
        <f t="shared" si="33"/>
        <v>0.79178000000000004</v>
      </c>
      <c r="U146" s="36">
        <f t="shared" si="34"/>
        <v>-0.13219581196797092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29534777</v>
      </c>
      <c r="E147" s="31">
        <v>29534777</v>
      </c>
      <c r="F147" s="31">
        <v>8568250</v>
      </c>
      <c r="G147" s="36">
        <f t="shared" si="28"/>
        <v>0.29010715063127107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8568250</v>
      </c>
      <c r="O147" s="36">
        <f t="shared" si="32"/>
        <v>0.29010715063127107</v>
      </c>
      <c r="P147" s="31">
        <v>266702</v>
      </c>
      <c r="Q147" s="31">
        <v>25327060</v>
      </c>
      <c r="R147" s="31">
        <v>33778562</v>
      </c>
      <c r="S147" s="31">
        <v>266702</v>
      </c>
      <c r="T147" s="36">
        <f t="shared" si="33"/>
        <v>1.0530318165629963E-2</v>
      </c>
      <c r="U147" s="36">
        <f t="shared" si="34"/>
        <v>31.126680714805289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1560000</v>
      </c>
      <c r="E148" s="31">
        <v>1560000</v>
      </c>
      <c r="F148" s="31">
        <v>332082</v>
      </c>
      <c r="G148" s="36">
        <f t="shared" si="28"/>
        <v>0.21287307692307691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332082</v>
      </c>
      <c r="O148" s="36">
        <f t="shared" si="32"/>
        <v>0.21287307692307691</v>
      </c>
      <c r="P148" s="31">
        <v>391447</v>
      </c>
      <c r="Q148" s="31">
        <v>2573516</v>
      </c>
      <c r="R148" s="31">
        <v>1273516</v>
      </c>
      <c r="S148" s="31">
        <v>391447</v>
      </c>
      <c r="T148" s="36">
        <f t="shared" si="33"/>
        <v>0.15210591268909926</v>
      </c>
      <c r="U148" s="36">
        <f t="shared" si="34"/>
        <v>-0.15165526878479074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462097</v>
      </c>
      <c r="G149" s="36">
        <f t="shared" si="28"/>
        <v>0.15690899830220714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462097</v>
      </c>
      <c r="O149" s="36">
        <f t="shared" si="32"/>
        <v>0.15690899830220714</v>
      </c>
      <c r="P149" s="31">
        <v>635223</v>
      </c>
      <c r="Q149" s="31">
        <v>2819000</v>
      </c>
      <c r="R149" s="31">
        <v>2819000</v>
      </c>
      <c r="S149" s="31">
        <v>635223</v>
      </c>
      <c r="T149" s="36">
        <f t="shared" si="33"/>
        <v>0.22533628946434905</v>
      </c>
      <c r="U149" s="36">
        <f t="shared" si="34"/>
        <v>-0.27254365789651824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38664754</v>
      </c>
      <c r="E150" s="32">
        <f>SUM(E145:E149)</f>
        <v>38664754</v>
      </c>
      <c r="F150" s="32">
        <f>SUM(F145:F149)</f>
        <v>10671103</v>
      </c>
      <c r="G150" s="37">
        <f t="shared" si="28"/>
        <v>0.27599045373468561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10671103</v>
      </c>
      <c r="O150" s="37">
        <f t="shared" si="32"/>
        <v>0.27599045373468561</v>
      </c>
      <c r="P150" s="32">
        <f>SUM(P145:P149)</f>
        <v>2536299</v>
      </c>
      <c r="Q150" s="32">
        <f>SUM(Q145:Q149)</f>
        <v>34609080</v>
      </c>
      <c r="R150" s="32">
        <f>SUM(R145:R149)</f>
        <v>42591055</v>
      </c>
      <c r="S150" s="32">
        <f>SUM(S145:S149)</f>
        <v>2536299</v>
      </c>
      <c r="T150" s="37">
        <f t="shared" si="33"/>
        <v>7.3284207496992118E-2</v>
      </c>
      <c r="U150" s="37">
        <f t="shared" si="34"/>
        <v>3.2073521300130627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414335</v>
      </c>
      <c r="E151" s="31">
        <v>414335</v>
      </c>
      <c r="F151" s="31">
        <v>110540</v>
      </c>
      <c r="G151" s="36">
        <f t="shared" si="28"/>
        <v>0.26678895096962602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110540</v>
      </c>
      <c r="O151" s="36">
        <f t="shared" si="32"/>
        <v>0.26678895096962602</v>
      </c>
      <c r="P151" s="31">
        <v>59422</v>
      </c>
      <c r="Q151" s="31">
        <v>450500</v>
      </c>
      <c r="R151" s="31">
        <v>395000</v>
      </c>
      <c r="S151" s="31">
        <v>59422</v>
      </c>
      <c r="T151" s="36">
        <f t="shared" si="33"/>
        <v>0.13190233074361821</v>
      </c>
      <c r="U151" s="36">
        <f t="shared" si="34"/>
        <v>0.86025377806199721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15899700</v>
      </c>
      <c r="E152" s="31">
        <v>15899700</v>
      </c>
      <c r="F152" s="31">
        <v>3188714</v>
      </c>
      <c r="G152" s="36">
        <f t="shared" si="28"/>
        <v>0.20055183431133922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3188714</v>
      </c>
      <c r="O152" s="36">
        <f t="shared" si="32"/>
        <v>0.20055183431133922</v>
      </c>
      <c r="P152" s="31">
        <v>9477619</v>
      </c>
      <c r="Q152" s="31">
        <v>12699500</v>
      </c>
      <c r="R152" s="31">
        <v>28869300</v>
      </c>
      <c r="S152" s="31">
        <v>9477619</v>
      </c>
      <c r="T152" s="36">
        <f t="shared" si="33"/>
        <v>0.74629859443285174</v>
      </c>
      <c r="U152" s="36">
        <f t="shared" si="34"/>
        <v>-0.66355326163670436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5701950</v>
      </c>
      <c r="E153" s="31">
        <v>5701950</v>
      </c>
      <c r="F153" s="31">
        <v>1314205</v>
      </c>
      <c r="G153" s="36">
        <f t="shared" si="28"/>
        <v>0.23048343110690203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1314205</v>
      </c>
      <c r="O153" s="36">
        <f t="shared" si="32"/>
        <v>0.23048343110690203</v>
      </c>
      <c r="P153" s="31">
        <v>1241425</v>
      </c>
      <c r="Q153" s="31">
        <v>12273600</v>
      </c>
      <c r="R153" s="31">
        <v>23635600</v>
      </c>
      <c r="S153" s="31">
        <v>1241425</v>
      </c>
      <c r="T153" s="36">
        <f t="shared" si="33"/>
        <v>0.10114595554686481</v>
      </c>
      <c r="U153" s="36">
        <f t="shared" si="34"/>
        <v>5.8626175564371552E-2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4509392</v>
      </c>
      <c r="E154" s="31">
        <v>4509392</v>
      </c>
      <c r="F154" s="31">
        <v>1178331</v>
      </c>
      <c r="G154" s="36">
        <f t="shared" si="28"/>
        <v>0.26130595876339868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1178331</v>
      </c>
      <c r="O154" s="36">
        <f t="shared" si="32"/>
        <v>0.26130595876339868</v>
      </c>
      <c r="P154" s="31">
        <v>948954</v>
      </c>
      <c r="Q154" s="31">
        <v>4459668</v>
      </c>
      <c r="R154" s="31">
        <v>4335668</v>
      </c>
      <c r="S154" s="31">
        <v>948954</v>
      </c>
      <c r="T154" s="36">
        <f t="shared" si="33"/>
        <v>0.21278579481701329</v>
      </c>
      <c r="U154" s="36">
        <f t="shared" si="34"/>
        <v>0.2417156152985287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1303751</v>
      </c>
      <c r="E155" s="31">
        <v>1303751</v>
      </c>
      <c r="F155" s="31">
        <v>219874</v>
      </c>
      <c r="G155" s="36">
        <f t="shared" si="28"/>
        <v>0.16864723401937948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219874</v>
      </c>
      <c r="O155" s="36">
        <f t="shared" si="32"/>
        <v>0.16864723401937948</v>
      </c>
      <c r="P155" s="31">
        <v>0</v>
      </c>
      <c r="Q155" s="31">
        <v>1328100</v>
      </c>
      <c r="R155" s="31">
        <v>1328100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27829128</v>
      </c>
      <c r="E157" s="32">
        <f>SUM(E151:E156)</f>
        <v>27829128</v>
      </c>
      <c r="F157" s="32">
        <f>SUM(F151:F156)</f>
        <v>6011664</v>
      </c>
      <c r="G157" s="37">
        <f t="shared" si="28"/>
        <v>0.21602056665232197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6011664</v>
      </c>
      <c r="O157" s="37">
        <f t="shared" si="32"/>
        <v>0.21602056665232197</v>
      </c>
      <c r="P157" s="32">
        <f>SUM(P151:P156)</f>
        <v>11727420</v>
      </c>
      <c r="Q157" s="32">
        <f>SUM(Q151:Q156)</f>
        <v>31211368</v>
      </c>
      <c r="R157" s="32">
        <f>SUM(R151:R156)</f>
        <v>58563668</v>
      </c>
      <c r="S157" s="32">
        <f>SUM(S151:S156)</f>
        <v>11727420</v>
      </c>
      <c r="T157" s="37">
        <f t="shared" si="33"/>
        <v>0.37574194120552484</v>
      </c>
      <c r="U157" s="37">
        <f t="shared" si="34"/>
        <v>-0.48738392587627966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3984565</v>
      </c>
      <c r="E158" s="31">
        <v>3984565</v>
      </c>
      <c r="F158" s="31">
        <v>749606</v>
      </c>
      <c r="G158" s="36">
        <f t="shared" si="28"/>
        <v>0.18812743674654572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749606</v>
      </c>
      <c r="O158" s="36">
        <f t="shared" si="32"/>
        <v>0.18812743674654572</v>
      </c>
      <c r="P158" s="31">
        <v>1116142</v>
      </c>
      <c r="Q158" s="31">
        <v>4470304</v>
      </c>
      <c r="R158" s="31">
        <v>4327304</v>
      </c>
      <c r="S158" s="31">
        <v>1116142</v>
      </c>
      <c r="T158" s="36">
        <f t="shared" si="33"/>
        <v>0.24967921644702462</v>
      </c>
      <c r="U158" s="36">
        <f t="shared" si="34"/>
        <v>-0.3283954908963197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32833414</v>
      </c>
      <c r="E159" s="31">
        <v>32833414</v>
      </c>
      <c r="F159" s="31">
        <v>10169953</v>
      </c>
      <c r="G159" s="36">
        <f t="shared" si="28"/>
        <v>0.30974400042590761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10169953</v>
      </c>
      <c r="O159" s="36">
        <f t="shared" si="32"/>
        <v>0.30974400042590761</v>
      </c>
      <c r="P159" s="31">
        <v>10015860</v>
      </c>
      <c r="Q159" s="31">
        <v>32840496</v>
      </c>
      <c r="R159" s="31">
        <v>33422537</v>
      </c>
      <c r="S159" s="31">
        <v>10015860</v>
      </c>
      <c r="T159" s="36">
        <f t="shared" si="33"/>
        <v>0.30498504042082675</v>
      </c>
      <c r="U159" s="36">
        <f t="shared" si="34"/>
        <v>1.5384899549314879E-2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18801174</v>
      </c>
      <c r="E160" s="31">
        <v>18801174</v>
      </c>
      <c r="F160" s="31">
        <v>7833861</v>
      </c>
      <c r="G160" s="36">
        <f t="shared" si="28"/>
        <v>0.41666871441113201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7833861</v>
      </c>
      <c r="O160" s="36">
        <f t="shared" si="32"/>
        <v>0.41666871441113201</v>
      </c>
      <c r="P160" s="31">
        <v>905583</v>
      </c>
      <c r="Q160" s="31">
        <v>1760000</v>
      </c>
      <c r="R160" s="31">
        <v>1760000</v>
      </c>
      <c r="S160" s="31">
        <v>905583</v>
      </c>
      <c r="T160" s="36">
        <f t="shared" si="33"/>
        <v>0.51453579545454542</v>
      </c>
      <c r="U160" s="36">
        <f t="shared" si="34"/>
        <v>7.6506272754678477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55619153</v>
      </c>
      <c r="E163" s="32">
        <f>SUM(E158:E162)</f>
        <v>55619153</v>
      </c>
      <c r="F163" s="32">
        <f>SUM(F158:F162)</f>
        <v>18753420</v>
      </c>
      <c r="G163" s="37">
        <f t="shared" si="28"/>
        <v>0.3371755769096304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18753420</v>
      </c>
      <c r="O163" s="37">
        <f t="shared" si="32"/>
        <v>0.3371755769096304</v>
      </c>
      <c r="P163" s="32">
        <f>SUM(P158:P162)</f>
        <v>12037585</v>
      </c>
      <c r="Q163" s="32">
        <f>SUM(Q158:Q162)</f>
        <v>39070800</v>
      </c>
      <c r="R163" s="32">
        <f>SUM(R158:R162)</f>
        <v>39509841</v>
      </c>
      <c r="S163" s="32">
        <f>SUM(S158:S162)</f>
        <v>12037585</v>
      </c>
      <c r="T163" s="37">
        <f t="shared" si="33"/>
        <v>0.30809671161071694</v>
      </c>
      <c r="U163" s="37">
        <f t="shared" si="34"/>
        <v>0.55790551011685485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1104</v>
      </c>
      <c r="E164" s="31">
        <v>1104</v>
      </c>
      <c r="F164" s="31">
        <v>1777461</v>
      </c>
      <c r="G164" s="36">
        <f t="shared" si="28"/>
        <v>1610.0190217391305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1777461</v>
      </c>
      <c r="O164" s="36">
        <f t="shared" si="32"/>
        <v>1610.0190217391305</v>
      </c>
      <c r="P164" s="31">
        <v>0</v>
      </c>
      <c r="Q164" s="31">
        <v>1056</v>
      </c>
      <c r="R164" s="31">
        <v>1056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80000</v>
      </c>
      <c r="E165" s="31">
        <v>80000</v>
      </c>
      <c r="F165" s="31">
        <v>3266</v>
      </c>
      <c r="G165" s="36">
        <f t="shared" si="28"/>
        <v>4.0825E-2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3266</v>
      </c>
      <c r="O165" s="36">
        <f t="shared" si="32"/>
        <v>4.0825E-2</v>
      </c>
      <c r="P165" s="31">
        <v>6936547</v>
      </c>
      <c r="Q165" s="31">
        <v>262200</v>
      </c>
      <c r="R165" s="31">
        <v>21765200</v>
      </c>
      <c r="S165" s="31">
        <v>6936547</v>
      </c>
      <c r="T165" s="36">
        <f t="shared" si="33"/>
        <v>26.455175438596491</v>
      </c>
      <c r="U165" s="36">
        <f t="shared" si="34"/>
        <v>-0.99952916054630636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67029249</v>
      </c>
      <c r="E166" s="31">
        <v>67029249</v>
      </c>
      <c r="F166" s="31">
        <v>26808128</v>
      </c>
      <c r="G166" s="36">
        <f t="shared" si="28"/>
        <v>0.39994671579865082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26808128</v>
      </c>
      <c r="O166" s="36">
        <f t="shared" si="32"/>
        <v>0.39994671579865082</v>
      </c>
      <c r="P166" s="31">
        <v>25647883</v>
      </c>
      <c r="Q166" s="31">
        <v>63142549</v>
      </c>
      <c r="R166" s="31">
        <v>62988549</v>
      </c>
      <c r="S166" s="31">
        <v>25647883</v>
      </c>
      <c r="T166" s="36">
        <f t="shared" si="33"/>
        <v>0.40619017455250339</v>
      </c>
      <c r="U166" s="36">
        <f t="shared" si="34"/>
        <v>4.5237456830257594E-2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1832000</v>
      </c>
      <c r="E167" s="31">
        <v>1832000</v>
      </c>
      <c r="F167" s="31">
        <v>367787</v>
      </c>
      <c r="G167" s="36">
        <f t="shared" si="28"/>
        <v>0.200757096069869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367787</v>
      </c>
      <c r="O167" s="36">
        <f t="shared" si="32"/>
        <v>0.200757096069869</v>
      </c>
      <c r="P167" s="31">
        <v>0</v>
      </c>
      <c r="Q167" s="31">
        <v>2178000</v>
      </c>
      <c r="R167" s="31">
        <v>2178000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68942353</v>
      </c>
      <c r="E169" s="32">
        <f>SUM(E164:E168)</f>
        <v>68942353</v>
      </c>
      <c r="F169" s="32">
        <f>SUM(F164:F168)</f>
        <v>28956642</v>
      </c>
      <c r="G169" s="37">
        <f t="shared" si="28"/>
        <v>0.42001238338935137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28956642</v>
      </c>
      <c r="O169" s="37">
        <f t="shared" si="32"/>
        <v>0.42001238338935137</v>
      </c>
      <c r="P169" s="32">
        <f>SUM(P164:P168)</f>
        <v>32584430</v>
      </c>
      <c r="Q169" s="32">
        <f>SUM(Q164:Q168)</f>
        <v>65583805</v>
      </c>
      <c r="R169" s="32">
        <f>SUM(R164:R168)</f>
        <v>86932805</v>
      </c>
      <c r="S169" s="32">
        <f>SUM(S164:S168)</f>
        <v>32584430</v>
      </c>
      <c r="T169" s="37">
        <f t="shared" si="33"/>
        <v>0.49683652846918536</v>
      </c>
      <c r="U169" s="37">
        <f t="shared" si="34"/>
        <v>-0.11133501491356457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1083781960</v>
      </c>
      <c r="E170" s="32">
        <f>SUM(E105,E107:E111,E113:E120,E122:E125,E127:E131,E133:E136,E138:E143,E145:E149,E151:E156,E158:E162,E164:E168)</f>
        <v>1083781960</v>
      </c>
      <c r="F170" s="32">
        <f>SUM(F105,F107:F111,F113:F120,F122:F125,F127:F131,F133:F136,F138:F143,F145:F149,F151:F156,F158:F162,F164:F168)</f>
        <v>201167531</v>
      </c>
      <c r="G170" s="37">
        <f t="shared" si="28"/>
        <v>0.18561623871281269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201167531</v>
      </c>
      <c r="O170" s="37">
        <f t="shared" si="32"/>
        <v>0.18561623871281269</v>
      </c>
      <c r="P170" s="32">
        <f>SUM(P105,P107:P111,P113:P120,P122:P125,P127:P131,P133:P136,P138:P143,P145:P149,P151:P156,P158:P162,P164:P168)</f>
        <v>151103144</v>
      </c>
      <c r="Q170" s="32">
        <f>SUM(Q105,Q107:Q111,Q113:Q120,Q122:Q125,Q127:Q131,Q133:Q136,Q138:Q143,Q145:Q149,Q151:Q156,Q158:Q162,Q164:Q168)</f>
        <v>1012785967</v>
      </c>
      <c r="R170" s="32">
        <f>SUM(R105,R107:R111,R113:R120,R122:R125,R127:R131,R133:R136,R138:R143,R145:R149,R151:R156,R158:R162,R164:R168)</f>
        <v>1143467170</v>
      </c>
      <c r="S170" s="32">
        <f>SUM(S105,S107:S111,S113:S120,S122:S125,S127:S131,S133:S136,S138:S143,S145:S149,S151:S156,S158:S162,S164:S168)</f>
        <v>151103144</v>
      </c>
      <c r="T170" s="37">
        <f t="shared" si="33"/>
        <v>0.14919553481530418</v>
      </c>
      <c r="U170" s="37">
        <f t="shared" si="34"/>
        <v>0.33132591205382189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8850000</v>
      </c>
      <c r="E173" s="31">
        <v>8850000</v>
      </c>
      <c r="F173" s="31">
        <v>-2141288</v>
      </c>
      <c r="G173" s="36">
        <f t="shared" ref="G173:G205" si="35">IF(($D173     =0),0,($F173     /$D173     ))</f>
        <v>-0.24195344632768362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-2141288</v>
      </c>
      <c r="O173" s="36">
        <f t="shared" ref="O173:O205" si="39">IF(($D173     =0),0,($N173     /$D173     ))</f>
        <v>-0.24195344632768362</v>
      </c>
      <c r="P173" s="31">
        <v>-2803892</v>
      </c>
      <c r="Q173" s="31">
        <v>8750000</v>
      </c>
      <c r="R173" s="31">
        <v>8225000</v>
      </c>
      <c r="S173" s="31">
        <v>-2803892</v>
      </c>
      <c r="T173" s="36">
        <f t="shared" ref="T173:T205" si="40">IF(($Q173     =0),0,($S173     /$Q173     ))</f>
        <v>-0.32044479999999997</v>
      </c>
      <c r="U173" s="36">
        <f t="shared" ref="U173:U205" si="41">IF(($P173     =0),0,(($F173     /$P173     )-1))</f>
        <v>-0.23631580674291308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29622234</v>
      </c>
      <c r="E174" s="31">
        <v>29622234</v>
      </c>
      <c r="F174" s="31">
        <v>7435220</v>
      </c>
      <c r="G174" s="36">
        <f t="shared" si="35"/>
        <v>0.25100132555836269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7435220</v>
      </c>
      <c r="O174" s="36">
        <f t="shared" si="39"/>
        <v>0.25100132555836269</v>
      </c>
      <c r="P174" s="31">
        <v>6452262</v>
      </c>
      <c r="Q174" s="31">
        <v>25455518</v>
      </c>
      <c r="R174" s="31">
        <v>28016081</v>
      </c>
      <c r="S174" s="31">
        <v>6452262</v>
      </c>
      <c r="T174" s="36">
        <f t="shared" si="40"/>
        <v>0.25347203698624399</v>
      </c>
      <c r="U174" s="36">
        <f t="shared" si="41"/>
        <v>0.15234316275439519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23190491</v>
      </c>
      <c r="E175" s="31">
        <v>23190491</v>
      </c>
      <c r="F175" s="31">
        <v>-289560</v>
      </c>
      <c r="G175" s="36">
        <f t="shared" si="35"/>
        <v>-1.2486152190568109E-2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-289560</v>
      </c>
      <c r="O175" s="36">
        <f t="shared" si="39"/>
        <v>-1.2486152190568109E-2</v>
      </c>
      <c r="P175" s="31">
        <v>36615031</v>
      </c>
      <c r="Q175" s="31">
        <v>21323285</v>
      </c>
      <c r="R175" s="31">
        <v>21323285</v>
      </c>
      <c r="S175" s="31">
        <v>36615031</v>
      </c>
      <c r="T175" s="36">
        <f t="shared" si="40"/>
        <v>1.7171383771309159</v>
      </c>
      <c r="U175" s="36">
        <f t="shared" si="41"/>
        <v>-1.0079082276347111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5172556</v>
      </c>
      <c r="E176" s="31">
        <v>5172556</v>
      </c>
      <c r="F176" s="31">
        <v>801799</v>
      </c>
      <c r="G176" s="36">
        <f t="shared" si="35"/>
        <v>0.15501021158591613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801799</v>
      </c>
      <c r="O176" s="36">
        <f t="shared" si="39"/>
        <v>0.15501021158591613</v>
      </c>
      <c r="P176" s="31">
        <v>1080473</v>
      </c>
      <c r="Q176" s="31">
        <v>4779933</v>
      </c>
      <c r="R176" s="31">
        <v>4819933</v>
      </c>
      <c r="S176" s="31">
        <v>1080473</v>
      </c>
      <c r="T176" s="36">
        <f t="shared" si="40"/>
        <v>0.22604354496182269</v>
      </c>
      <c r="U176" s="36">
        <f t="shared" si="41"/>
        <v>-0.25791852272106752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8842000</v>
      </c>
      <c r="E177" s="31">
        <v>8842000</v>
      </c>
      <c r="F177" s="31">
        <v>5612</v>
      </c>
      <c r="G177" s="36">
        <f t="shared" si="35"/>
        <v>6.3469803211943E-4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5612</v>
      </c>
      <c r="O177" s="36">
        <f t="shared" si="39"/>
        <v>6.3469803211943E-4</v>
      </c>
      <c r="P177" s="31">
        <v>8260</v>
      </c>
      <c r="Q177" s="31">
        <v>17917956</v>
      </c>
      <c r="R177" s="31">
        <v>8379081</v>
      </c>
      <c r="S177" s="31">
        <v>8260</v>
      </c>
      <c r="T177" s="36">
        <f t="shared" si="40"/>
        <v>4.6099008168119175E-4</v>
      </c>
      <c r="U177" s="36">
        <f t="shared" si="41"/>
        <v>-0.32058111380145282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75677281</v>
      </c>
      <c r="E179" s="32">
        <f>SUM(E173:E178)</f>
        <v>75677281</v>
      </c>
      <c r="F179" s="32">
        <f>SUM(F173:F178)</f>
        <v>5811783</v>
      </c>
      <c r="G179" s="37">
        <f t="shared" si="35"/>
        <v>7.679693196165438E-2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5811783</v>
      </c>
      <c r="O179" s="37">
        <f t="shared" si="39"/>
        <v>7.679693196165438E-2</v>
      </c>
      <c r="P179" s="32">
        <f>SUM(P173:P178)</f>
        <v>41352134</v>
      </c>
      <c r="Q179" s="32">
        <f>SUM(Q173:Q178)</f>
        <v>78226692</v>
      </c>
      <c r="R179" s="32">
        <f>SUM(R173:R178)</f>
        <v>70763380</v>
      </c>
      <c r="S179" s="32">
        <f>SUM(S173:S178)</f>
        <v>41352134</v>
      </c>
      <c r="T179" s="37">
        <f t="shared" si="40"/>
        <v>0.52861923395661414</v>
      </c>
      <c r="U179" s="37">
        <f t="shared" si="41"/>
        <v>-0.85945627376812039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26963000</v>
      </c>
      <c r="E181" s="31">
        <v>26963000</v>
      </c>
      <c r="F181" s="31">
        <v>3720258</v>
      </c>
      <c r="G181" s="36">
        <f t="shared" si="35"/>
        <v>0.13797641212031303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3720258</v>
      </c>
      <c r="O181" s="36">
        <f t="shared" si="39"/>
        <v>0.13797641212031303</v>
      </c>
      <c r="P181" s="31">
        <v>4808072</v>
      </c>
      <c r="Q181" s="31">
        <v>27805526</v>
      </c>
      <c r="R181" s="31">
        <v>24272400</v>
      </c>
      <c r="S181" s="31">
        <v>4808072</v>
      </c>
      <c r="T181" s="36">
        <f t="shared" si="40"/>
        <v>0.17291785812647456</v>
      </c>
      <c r="U181" s="36">
        <f t="shared" si="41"/>
        <v>-0.22624744388187201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38306772</v>
      </c>
      <c r="E182" s="31">
        <v>38306772</v>
      </c>
      <c r="F182" s="31">
        <v>2318963</v>
      </c>
      <c r="G182" s="36">
        <f t="shared" si="35"/>
        <v>6.0536633052766756E-2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2318963</v>
      </c>
      <c r="O182" s="36">
        <f t="shared" si="39"/>
        <v>6.0536633052766756E-2</v>
      </c>
      <c r="P182" s="31">
        <v>2120588</v>
      </c>
      <c r="Q182" s="31">
        <v>42077948</v>
      </c>
      <c r="R182" s="31">
        <v>59291953</v>
      </c>
      <c r="S182" s="31">
        <v>2120588</v>
      </c>
      <c r="T182" s="36">
        <f t="shared" si="40"/>
        <v>5.0396659076626077E-2</v>
      </c>
      <c r="U182" s="36">
        <f t="shared" si="41"/>
        <v>9.354716710648181E-2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13345551</v>
      </c>
      <c r="E183" s="31">
        <v>13345551</v>
      </c>
      <c r="F183" s="31">
        <v>1108120</v>
      </c>
      <c r="G183" s="36">
        <f t="shared" si="35"/>
        <v>8.3032914864286989E-2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1108120</v>
      </c>
      <c r="O183" s="36">
        <f t="shared" si="39"/>
        <v>8.3032914864286989E-2</v>
      </c>
      <c r="P183" s="31">
        <v>2696388</v>
      </c>
      <c r="Q183" s="31">
        <v>12012165</v>
      </c>
      <c r="R183" s="31">
        <v>12722165</v>
      </c>
      <c r="S183" s="31">
        <v>2696388</v>
      </c>
      <c r="T183" s="36">
        <f t="shared" si="40"/>
        <v>0.22447144207559586</v>
      </c>
      <c r="U183" s="36">
        <f t="shared" si="41"/>
        <v>-0.58903540588372294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3924000</v>
      </c>
      <c r="E184" s="31">
        <v>3924000</v>
      </c>
      <c r="F184" s="31">
        <v>1239642</v>
      </c>
      <c r="G184" s="36">
        <f t="shared" si="35"/>
        <v>0.31591284403669723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1239642</v>
      </c>
      <c r="O184" s="36">
        <f t="shared" si="39"/>
        <v>0.31591284403669723</v>
      </c>
      <c r="P184" s="31">
        <v>534554</v>
      </c>
      <c r="Q184" s="31">
        <v>2416000</v>
      </c>
      <c r="R184" s="31">
        <v>2416000</v>
      </c>
      <c r="S184" s="31">
        <v>534554</v>
      </c>
      <c r="T184" s="36">
        <f t="shared" si="40"/>
        <v>0.22125579470198675</v>
      </c>
      <c r="U184" s="36">
        <f t="shared" si="41"/>
        <v>1.3190210904791657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82539323</v>
      </c>
      <c r="E185" s="32">
        <f>SUM(E180:E184)</f>
        <v>82539323</v>
      </c>
      <c r="F185" s="32">
        <f>SUM(F180:F184)</f>
        <v>8386983</v>
      </c>
      <c r="G185" s="37">
        <f t="shared" si="35"/>
        <v>0.10161196742551426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8386983</v>
      </c>
      <c r="O185" s="37">
        <f t="shared" si="39"/>
        <v>0.10161196742551426</v>
      </c>
      <c r="P185" s="32">
        <f>SUM(P180:P184)</f>
        <v>10159602</v>
      </c>
      <c r="Q185" s="32">
        <f>SUM(Q180:Q184)</f>
        <v>84311639</v>
      </c>
      <c r="R185" s="32">
        <f>SUM(R180:R184)</f>
        <v>98702518</v>
      </c>
      <c r="S185" s="32">
        <f>SUM(S180:S184)</f>
        <v>10159602</v>
      </c>
      <c r="T185" s="37">
        <f t="shared" si="40"/>
        <v>0.12050058711348263</v>
      </c>
      <c r="U185" s="37">
        <f t="shared" si="41"/>
        <v>-0.17447720885129159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4000000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282074921</v>
      </c>
      <c r="E188" s="31">
        <v>316574921</v>
      </c>
      <c r="F188" s="31">
        <v>88402893</v>
      </c>
      <c r="G188" s="36">
        <f t="shared" si="35"/>
        <v>0.31340217232569922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88402893</v>
      </c>
      <c r="O188" s="36">
        <f t="shared" si="39"/>
        <v>0.31340217232569922</v>
      </c>
      <c r="P188" s="31">
        <v>37897368</v>
      </c>
      <c r="Q188" s="31">
        <v>84045808</v>
      </c>
      <c r="R188" s="31">
        <v>83521612</v>
      </c>
      <c r="S188" s="31">
        <v>37897368</v>
      </c>
      <c r="T188" s="36">
        <f t="shared" si="40"/>
        <v>0.45091324483429324</v>
      </c>
      <c r="U188" s="36">
        <f t="shared" si="41"/>
        <v>1.3326921542414238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11205753</v>
      </c>
      <c r="E189" s="31">
        <v>11205753</v>
      </c>
      <c r="F189" s="31">
        <v>11828461</v>
      </c>
      <c r="G189" s="36">
        <f t="shared" si="35"/>
        <v>1.0555703842481625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11828461</v>
      </c>
      <c r="O189" s="36">
        <f t="shared" si="39"/>
        <v>1.0555703842481625</v>
      </c>
      <c r="P189" s="31">
        <v>3724750</v>
      </c>
      <c r="Q189" s="31">
        <v>10682320</v>
      </c>
      <c r="R189" s="31">
        <v>10682320</v>
      </c>
      <c r="S189" s="31">
        <v>3724750</v>
      </c>
      <c r="T189" s="36">
        <f t="shared" si="40"/>
        <v>0.34868361928869385</v>
      </c>
      <c r="U189" s="36">
        <f t="shared" si="41"/>
        <v>2.1756389019397275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3181423</v>
      </c>
      <c r="G190" s="36">
        <f t="shared" si="35"/>
        <v>0.34956850895505986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3181423</v>
      </c>
      <c r="O190" s="36">
        <f t="shared" si="39"/>
        <v>0.34956850895505986</v>
      </c>
      <c r="P190" s="31">
        <v>2965817</v>
      </c>
      <c r="Q190" s="31">
        <v>7617000</v>
      </c>
      <c r="R190" s="31">
        <v>7692000</v>
      </c>
      <c r="S190" s="31">
        <v>2965817</v>
      </c>
      <c r="T190" s="36">
        <f t="shared" si="40"/>
        <v>0.38936812393330705</v>
      </c>
      <c r="U190" s="36">
        <f t="shared" si="41"/>
        <v>7.2697000522958799E-2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302381674</v>
      </c>
      <c r="E191" s="32">
        <f>SUM(E186:E190)</f>
        <v>336881674</v>
      </c>
      <c r="F191" s="32">
        <f>SUM(F186:F190)</f>
        <v>103412777</v>
      </c>
      <c r="G191" s="37">
        <f t="shared" si="35"/>
        <v>0.34199419439684697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103412777</v>
      </c>
      <c r="O191" s="37">
        <f t="shared" si="39"/>
        <v>0.34199419439684697</v>
      </c>
      <c r="P191" s="32">
        <f>SUM(P186:P190)</f>
        <v>44587935</v>
      </c>
      <c r="Q191" s="32">
        <f>SUM(Q186:Q190)</f>
        <v>102345128</v>
      </c>
      <c r="R191" s="32">
        <f>SUM(R186:R190)</f>
        <v>105895932</v>
      </c>
      <c r="S191" s="32">
        <f>SUM(S186:S190)</f>
        <v>44587935</v>
      </c>
      <c r="T191" s="37">
        <f t="shared" si="40"/>
        <v>0.43566250657285804</v>
      </c>
      <c r="U191" s="37">
        <f t="shared" si="41"/>
        <v>1.319299536971156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1360000</v>
      </c>
      <c r="E192" s="31">
        <v>1360000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343000</v>
      </c>
      <c r="Q192" s="31">
        <v>1370000</v>
      </c>
      <c r="R192" s="31">
        <v>1370000</v>
      </c>
      <c r="S192" s="31">
        <v>343000</v>
      </c>
      <c r="T192" s="36">
        <f t="shared" si="40"/>
        <v>0.25036496350364962</v>
      </c>
      <c r="U192" s="36">
        <f t="shared" si="41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1249954</v>
      </c>
      <c r="E193" s="31">
        <v>1249954</v>
      </c>
      <c r="F193" s="31">
        <v>42057</v>
      </c>
      <c r="G193" s="36">
        <f t="shared" si="35"/>
        <v>3.3646838203645897E-2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42057</v>
      </c>
      <c r="O193" s="36">
        <f t="shared" si="39"/>
        <v>3.3646838203645897E-2</v>
      </c>
      <c r="P193" s="31">
        <v>46424</v>
      </c>
      <c r="Q193" s="31">
        <v>729728</v>
      </c>
      <c r="R193" s="31">
        <v>729728</v>
      </c>
      <c r="S193" s="31">
        <v>46424</v>
      </c>
      <c r="T193" s="36">
        <f t="shared" si="40"/>
        <v>6.3618224872829324E-2</v>
      </c>
      <c r="U193" s="36">
        <f t="shared" si="41"/>
        <v>-9.4067723591245933E-2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15963362</v>
      </c>
      <c r="E195" s="31">
        <v>15963362</v>
      </c>
      <c r="F195" s="31">
        <v>647723</v>
      </c>
      <c r="G195" s="36">
        <f t="shared" si="35"/>
        <v>4.0575600553317027E-2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647723</v>
      </c>
      <c r="O195" s="36">
        <f t="shared" si="39"/>
        <v>4.0575600553317027E-2</v>
      </c>
      <c r="P195" s="31">
        <v>1985133</v>
      </c>
      <c r="Q195" s="31">
        <v>16199843</v>
      </c>
      <c r="R195" s="31">
        <v>15217695</v>
      </c>
      <c r="S195" s="31">
        <v>1985133</v>
      </c>
      <c r="T195" s="36">
        <f t="shared" si="40"/>
        <v>0.12254026165562222</v>
      </c>
      <c r="U195" s="36">
        <f t="shared" si="41"/>
        <v>-0.67371304592689762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797544</v>
      </c>
      <c r="E196" s="31">
        <v>797544</v>
      </c>
      <c r="F196" s="31">
        <v>17138</v>
      </c>
      <c r="G196" s="36">
        <f t="shared" si="35"/>
        <v>2.1488469601677149E-2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17138</v>
      </c>
      <c r="O196" s="36">
        <f t="shared" si="39"/>
        <v>2.1488469601677149E-2</v>
      </c>
      <c r="P196" s="31">
        <v>9512</v>
      </c>
      <c r="Q196" s="31">
        <v>580290</v>
      </c>
      <c r="R196" s="31">
        <v>580290</v>
      </c>
      <c r="S196" s="31">
        <v>9512</v>
      </c>
      <c r="T196" s="36">
        <f t="shared" si="40"/>
        <v>1.6391804097951025E-2</v>
      </c>
      <c r="U196" s="36">
        <f t="shared" si="41"/>
        <v>0.80172413793103448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2393000</v>
      </c>
      <c r="E197" s="31">
        <v>2393000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360750</v>
      </c>
      <c r="Q197" s="31">
        <v>2290000</v>
      </c>
      <c r="R197" s="31">
        <v>2290000</v>
      </c>
      <c r="S197" s="31">
        <v>360750</v>
      </c>
      <c r="T197" s="36">
        <f t="shared" si="40"/>
        <v>0.15753275109170306</v>
      </c>
      <c r="U197" s="36">
        <f t="shared" si="41"/>
        <v>-1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21763860</v>
      </c>
      <c r="E198" s="32">
        <f>SUM(E192:E197)</f>
        <v>21763860</v>
      </c>
      <c r="F198" s="32">
        <f>SUM(F192:F197)</f>
        <v>706918</v>
      </c>
      <c r="G198" s="37">
        <f t="shared" si="35"/>
        <v>3.2481278596719516E-2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706918</v>
      </c>
      <c r="O198" s="37">
        <f t="shared" si="39"/>
        <v>3.2481278596719516E-2</v>
      </c>
      <c r="P198" s="32">
        <f>SUM(P192:P197)</f>
        <v>2744819</v>
      </c>
      <c r="Q198" s="32">
        <f>SUM(Q192:Q197)</f>
        <v>21169861</v>
      </c>
      <c r="R198" s="32">
        <f>SUM(R192:R197)</f>
        <v>20187713</v>
      </c>
      <c r="S198" s="32">
        <f>SUM(S192:S197)</f>
        <v>2744819</v>
      </c>
      <c r="T198" s="37">
        <f t="shared" si="40"/>
        <v>0.12965692122399858</v>
      </c>
      <c r="U198" s="37">
        <f t="shared" si="41"/>
        <v>-0.74245369184634757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162037422</v>
      </c>
      <c r="E200" s="31">
        <v>162037422</v>
      </c>
      <c r="F200" s="31">
        <v>14900188</v>
      </c>
      <c r="G200" s="36">
        <f t="shared" si="35"/>
        <v>9.1955227478254992E-2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14900188</v>
      </c>
      <c r="O200" s="36">
        <f t="shared" si="39"/>
        <v>9.1955227478254992E-2</v>
      </c>
      <c r="P200" s="31">
        <v>18658312</v>
      </c>
      <c r="Q200" s="31">
        <v>41636056</v>
      </c>
      <c r="R200" s="31">
        <v>46931225</v>
      </c>
      <c r="S200" s="31">
        <v>18658312</v>
      </c>
      <c r="T200" s="36">
        <f t="shared" si="40"/>
        <v>0.44812870844443098</v>
      </c>
      <c r="U200" s="36">
        <f t="shared" si="41"/>
        <v>-0.20141822046924718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2500000</v>
      </c>
      <c r="E201" s="31">
        <v>2500000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3000000</v>
      </c>
      <c r="R201" s="31">
        <v>3000000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5465200</v>
      </c>
      <c r="E202" s="31">
        <v>5465200</v>
      </c>
      <c r="F202" s="31">
        <v>1197314</v>
      </c>
      <c r="G202" s="36">
        <f t="shared" si="35"/>
        <v>0.21907963112054454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1197314</v>
      </c>
      <c r="O202" s="36">
        <f t="shared" si="39"/>
        <v>0.21907963112054454</v>
      </c>
      <c r="P202" s="31">
        <v>817758</v>
      </c>
      <c r="Q202" s="31">
        <v>4900000</v>
      </c>
      <c r="R202" s="31">
        <v>4710400</v>
      </c>
      <c r="S202" s="31">
        <v>817758</v>
      </c>
      <c r="T202" s="36">
        <f t="shared" si="40"/>
        <v>0.16688938775510204</v>
      </c>
      <c r="U202" s="36">
        <f t="shared" si="41"/>
        <v>0.46414220343915935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170002622</v>
      </c>
      <c r="E204" s="32">
        <f>SUM(E199:E203)</f>
        <v>170002622</v>
      </c>
      <c r="F204" s="32">
        <f>SUM(F199:F203)</f>
        <v>16097502</v>
      </c>
      <c r="G204" s="37">
        <f t="shared" si="35"/>
        <v>9.4689727785492631E-2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16097502</v>
      </c>
      <c r="O204" s="37">
        <f t="shared" si="39"/>
        <v>9.4689727785492631E-2</v>
      </c>
      <c r="P204" s="32">
        <f>SUM(P199:P203)</f>
        <v>19476070</v>
      </c>
      <c r="Q204" s="32">
        <f>SUM(Q199:Q203)</f>
        <v>49536056</v>
      </c>
      <c r="R204" s="32">
        <f>SUM(R199:R203)</f>
        <v>54641625</v>
      </c>
      <c r="S204" s="32">
        <f>SUM(S199:S203)</f>
        <v>19476070</v>
      </c>
      <c r="T204" s="37">
        <f t="shared" si="40"/>
        <v>0.39316957329021107</v>
      </c>
      <c r="U204" s="37">
        <f t="shared" si="41"/>
        <v>-0.17347277967269581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652364760</v>
      </c>
      <c r="E205" s="32">
        <f>SUM(E173:E178,E180:E184,E186:E190,E192:E197,E199:E203)</f>
        <v>686864760</v>
      </c>
      <c r="F205" s="32">
        <f>SUM(F173:F178,F180:F184,F186:F190,F192:F197,F199:F203)</f>
        <v>134415963</v>
      </c>
      <c r="G205" s="37">
        <f t="shared" si="35"/>
        <v>0.2060441814790854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134415963</v>
      </c>
      <c r="O205" s="37">
        <f t="shared" si="39"/>
        <v>0.2060441814790854</v>
      </c>
      <c r="P205" s="32">
        <f>SUM(P173:P178,P180:P184,P186:P190,P192:P197,P199:P203)</f>
        <v>118320560</v>
      </c>
      <c r="Q205" s="32">
        <f>SUM(Q173:Q178,Q180:Q184,Q186:Q190,Q192:Q197,Q199:Q203)</f>
        <v>335589376</v>
      </c>
      <c r="R205" s="32">
        <f>SUM(R173:R178,R180:R184,R186:R190,R192:R197,R199:R203)</f>
        <v>350191168</v>
      </c>
      <c r="S205" s="32">
        <f>SUM(S173:S178,S180:S184,S186:S190,S192:S197,S199:S203)</f>
        <v>118320560</v>
      </c>
      <c r="T205" s="37">
        <f t="shared" si="40"/>
        <v>0.35257540453247244</v>
      </c>
      <c r="U205" s="37">
        <f t="shared" si="41"/>
        <v>0.13603217395184752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12000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12000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431080</v>
      </c>
      <c r="E209" s="31">
        <v>431080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126524</v>
      </c>
      <c r="Q209" s="31">
        <v>12736418</v>
      </c>
      <c r="R209" s="31">
        <v>410944</v>
      </c>
      <c r="S209" s="31">
        <v>126524</v>
      </c>
      <c r="T209" s="36">
        <f t="shared" si="47"/>
        <v>9.9340332580165006E-3</v>
      </c>
      <c r="U209" s="36">
        <f t="shared" si="48"/>
        <v>-1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2053844</v>
      </c>
      <c r="E210" s="31">
        <v>2053844</v>
      </c>
      <c r="F210" s="31">
        <v>15547</v>
      </c>
      <c r="G210" s="36">
        <f t="shared" si="42"/>
        <v>7.5697083128027252E-3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15547</v>
      </c>
      <c r="O210" s="36">
        <f t="shared" si="46"/>
        <v>7.5697083128027252E-3</v>
      </c>
      <c r="P210" s="31">
        <v>4867</v>
      </c>
      <c r="Q210" s="31">
        <v>2262000</v>
      </c>
      <c r="R210" s="31">
        <v>2183516</v>
      </c>
      <c r="S210" s="31">
        <v>4867</v>
      </c>
      <c r="T210" s="36">
        <f t="shared" si="47"/>
        <v>2.1516357206012378E-3</v>
      </c>
      <c r="U210" s="36">
        <f t="shared" si="48"/>
        <v>2.1943702486131085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16408619</v>
      </c>
      <c r="E211" s="31">
        <v>16408619</v>
      </c>
      <c r="F211" s="31">
        <v>-9770</v>
      </c>
      <c r="G211" s="36">
        <f t="shared" si="42"/>
        <v>-5.9541878570036882E-4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-9770</v>
      </c>
      <c r="O211" s="36">
        <f t="shared" si="46"/>
        <v>-5.9541878570036882E-4</v>
      </c>
      <c r="P211" s="31">
        <v>4578</v>
      </c>
      <c r="Q211" s="31">
        <v>15466236</v>
      </c>
      <c r="R211" s="31">
        <v>15466236</v>
      </c>
      <c r="S211" s="31">
        <v>4578</v>
      </c>
      <c r="T211" s="36">
        <f t="shared" si="47"/>
        <v>2.9599962136876744E-4</v>
      </c>
      <c r="U211" s="36">
        <f t="shared" si="48"/>
        <v>-3.1341197029270425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3960000</v>
      </c>
      <c r="E212" s="31">
        <v>3960000</v>
      </c>
      <c r="F212" s="31">
        <v>947963</v>
      </c>
      <c r="G212" s="36">
        <f t="shared" si="42"/>
        <v>0.23938459595959596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947963</v>
      </c>
      <c r="O212" s="36">
        <f t="shared" si="46"/>
        <v>0.23938459595959596</v>
      </c>
      <c r="P212" s="31">
        <v>821386</v>
      </c>
      <c r="Q212" s="31">
        <v>5534400</v>
      </c>
      <c r="R212" s="31">
        <v>3843000</v>
      </c>
      <c r="S212" s="31">
        <v>821386</v>
      </c>
      <c r="T212" s="36">
        <f t="shared" si="47"/>
        <v>0.14841464296039317</v>
      </c>
      <c r="U212" s="36">
        <f t="shared" si="48"/>
        <v>0.1541017256198669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1597000</v>
      </c>
      <c r="E214" s="31">
        <v>1597000</v>
      </c>
      <c r="F214" s="31">
        <v>4264857</v>
      </c>
      <c r="G214" s="36">
        <f t="shared" si="42"/>
        <v>2.670542892924233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4264857</v>
      </c>
      <c r="O214" s="36">
        <f t="shared" si="46"/>
        <v>2.670542892924233</v>
      </c>
      <c r="P214" s="31">
        <v>5579200</v>
      </c>
      <c r="Q214" s="31">
        <v>2713000</v>
      </c>
      <c r="R214" s="31">
        <v>2561000</v>
      </c>
      <c r="S214" s="31">
        <v>5579200</v>
      </c>
      <c r="T214" s="36">
        <f t="shared" si="47"/>
        <v>2.0564688536675266</v>
      </c>
      <c r="U214" s="36">
        <f t="shared" si="48"/>
        <v>-0.23557911528534559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24450543</v>
      </c>
      <c r="E216" s="32">
        <f>SUM(E208:E215)</f>
        <v>24450543</v>
      </c>
      <c r="F216" s="32">
        <f>SUM(F208:F215)</f>
        <v>5230597</v>
      </c>
      <c r="G216" s="37">
        <f t="shared" si="42"/>
        <v>0.21392559666261809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5230597</v>
      </c>
      <c r="O216" s="37">
        <f t="shared" si="46"/>
        <v>0.21392559666261809</v>
      </c>
      <c r="P216" s="32">
        <f>SUM(P208:P215)</f>
        <v>6536555</v>
      </c>
      <c r="Q216" s="32">
        <f>SUM(Q208:Q215)</f>
        <v>38712054</v>
      </c>
      <c r="R216" s="32">
        <f>SUM(R208:R215)</f>
        <v>24464696</v>
      </c>
      <c r="S216" s="32">
        <f>SUM(S208:S215)</f>
        <v>6536555</v>
      </c>
      <c r="T216" s="37">
        <f t="shared" si="47"/>
        <v>0.16885063758177232</v>
      </c>
      <c r="U216" s="37">
        <f t="shared" si="48"/>
        <v>-0.19979301023245422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150508</v>
      </c>
      <c r="E218" s="31">
        <v>150508</v>
      </c>
      <c r="F218" s="31">
        <v>47826</v>
      </c>
      <c r="G218" s="36">
        <f t="shared" si="42"/>
        <v>0.31776383979589123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47826</v>
      </c>
      <c r="O218" s="36">
        <f t="shared" si="46"/>
        <v>0.31776383979589123</v>
      </c>
      <c r="P218" s="31">
        <v>69565</v>
      </c>
      <c r="Q218" s="31">
        <v>256383</v>
      </c>
      <c r="R218" s="31">
        <v>163975</v>
      </c>
      <c r="S218" s="31">
        <v>69565</v>
      </c>
      <c r="T218" s="36">
        <f t="shared" si="47"/>
        <v>0.27133234262802136</v>
      </c>
      <c r="U218" s="36">
        <f t="shared" si="48"/>
        <v>-0.3124991015596924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659856</v>
      </c>
      <c r="E219" s="31">
        <v>659856</v>
      </c>
      <c r="F219" s="31">
        <v>201953</v>
      </c>
      <c r="G219" s="36">
        <f t="shared" si="42"/>
        <v>0.30605616983099343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201953</v>
      </c>
      <c r="O219" s="36">
        <f t="shared" si="46"/>
        <v>0.30605616983099343</v>
      </c>
      <c r="P219" s="31">
        <v>688248</v>
      </c>
      <c r="Q219" s="31">
        <v>1088580</v>
      </c>
      <c r="R219" s="31">
        <v>1088580</v>
      </c>
      <c r="S219" s="31">
        <v>688248</v>
      </c>
      <c r="T219" s="36">
        <f t="shared" si="47"/>
        <v>0.63224384059968031</v>
      </c>
      <c r="U219" s="36">
        <f t="shared" si="48"/>
        <v>-0.70656943427369212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19020</v>
      </c>
      <c r="E220" s="31">
        <v>19020</v>
      </c>
      <c r="F220" s="31">
        <v>14190</v>
      </c>
      <c r="G220" s="36">
        <f t="shared" si="42"/>
        <v>0.74605678233438488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14190</v>
      </c>
      <c r="O220" s="36">
        <f t="shared" si="46"/>
        <v>0.74605678233438488</v>
      </c>
      <c r="P220" s="31">
        <v>0</v>
      </c>
      <c r="Q220" s="31">
        <v>1519589</v>
      </c>
      <c r="R220" s="31">
        <v>18126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3345109</v>
      </c>
      <c r="E221" s="31">
        <v>3345109</v>
      </c>
      <c r="F221" s="31">
        <v>49041</v>
      </c>
      <c r="G221" s="36">
        <f t="shared" si="42"/>
        <v>1.4660508820489856E-2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49041</v>
      </c>
      <c r="O221" s="36">
        <f t="shared" si="46"/>
        <v>1.4660508820489856E-2</v>
      </c>
      <c r="P221" s="31">
        <v>38944</v>
      </c>
      <c r="Q221" s="31">
        <v>15117348</v>
      </c>
      <c r="R221" s="31">
        <v>14650025</v>
      </c>
      <c r="S221" s="31">
        <v>38944</v>
      </c>
      <c r="T221" s="36">
        <f t="shared" si="47"/>
        <v>2.5761132177416304E-3</v>
      </c>
      <c r="U221" s="36">
        <f t="shared" si="48"/>
        <v>0.2592697206244865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3839</v>
      </c>
      <c r="E222" s="31">
        <v>3839</v>
      </c>
      <c r="F222" s="31">
        <v>1584</v>
      </c>
      <c r="G222" s="36">
        <f t="shared" si="42"/>
        <v>0.41260744985673353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1584</v>
      </c>
      <c r="O222" s="36">
        <f t="shared" si="46"/>
        <v>0.41260744985673353</v>
      </c>
      <c r="P222" s="31">
        <v>0</v>
      </c>
      <c r="Q222" s="31">
        <v>3660</v>
      </c>
      <c r="R222" s="31">
        <v>3660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4178332</v>
      </c>
      <c r="E224" s="32">
        <f>SUM(E217:E223)</f>
        <v>4178332</v>
      </c>
      <c r="F224" s="32">
        <f>SUM(F217:F223)</f>
        <v>314594</v>
      </c>
      <c r="G224" s="37">
        <f t="shared" si="42"/>
        <v>7.5291767145358485E-2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314594</v>
      </c>
      <c r="O224" s="37">
        <f t="shared" si="46"/>
        <v>7.5291767145358485E-2</v>
      </c>
      <c r="P224" s="32">
        <f>SUM(P217:P223)</f>
        <v>796757</v>
      </c>
      <c r="Q224" s="32">
        <f>SUM(Q217:Q223)</f>
        <v>17985560</v>
      </c>
      <c r="R224" s="32">
        <f>SUM(R217:R223)</f>
        <v>15924366</v>
      </c>
      <c r="S224" s="32">
        <f>SUM(S217:S223)</f>
        <v>796757</v>
      </c>
      <c r="T224" s="37">
        <f t="shared" si="47"/>
        <v>4.4299816074673239E-2</v>
      </c>
      <c r="U224" s="37">
        <f t="shared" si="48"/>
        <v>-0.60515690480284445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411000</v>
      </c>
      <c r="R225" s="31">
        <v>411000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3078000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17232992</v>
      </c>
      <c r="F227" s="31">
        <v>12560295</v>
      </c>
      <c r="G227" s="36">
        <f t="shared" si="42"/>
        <v>0.728851670098843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12560295</v>
      </c>
      <c r="O227" s="36">
        <f t="shared" si="46"/>
        <v>0.728851670098843</v>
      </c>
      <c r="P227" s="31">
        <v>3896484</v>
      </c>
      <c r="Q227" s="31">
        <v>20579125</v>
      </c>
      <c r="R227" s="31">
        <v>25232992</v>
      </c>
      <c r="S227" s="31">
        <v>3896484</v>
      </c>
      <c r="T227" s="36">
        <f t="shared" si="47"/>
        <v>0.18934157793395007</v>
      </c>
      <c r="U227" s="36">
        <f t="shared" si="48"/>
        <v>2.2234945658701539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371390</v>
      </c>
      <c r="E228" s="31">
        <v>371390</v>
      </c>
      <c r="F228" s="31">
        <v>1944837</v>
      </c>
      <c r="G228" s="36">
        <f t="shared" si="42"/>
        <v>5.2366434206629151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1944837</v>
      </c>
      <c r="O228" s="36">
        <f t="shared" si="46"/>
        <v>5.2366434206629151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17604382</v>
      </c>
      <c r="E230" s="32">
        <f>SUM(E225:E229)</f>
        <v>17604382</v>
      </c>
      <c r="F230" s="32">
        <f>SUM(F225:F229)</f>
        <v>14505132</v>
      </c>
      <c r="G230" s="37">
        <f t="shared" si="42"/>
        <v>0.82395008242834089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14505132</v>
      </c>
      <c r="O230" s="37">
        <f t="shared" si="46"/>
        <v>0.82395008242834089</v>
      </c>
      <c r="P230" s="32">
        <f>SUM(P225:P229)</f>
        <v>3896484</v>
      </c>
      <c r="Q230" s="32">
        <f>SUM(Q225:Q229)</f>
        <v>20990125</v>
      </c>
      <c r="R230" s="32">
        <f>SUM(R225:R229)</f>
        <v>28721992</v>
      </c>
      <c r="S230" s="32">
        <f>SUM(S225:S229)</f>
        <v>3896484</v>
      </c>
      <c r="T230" s="37">
        <f t="shared" si="47"/>
        <v>0.18563414939167822</v>
      </c>
      <c r="U230" s="37">
        <f t="shared" si="48"/>
        <v>2.7226207011243981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46233257</v>
      </c>
      <c r="E231" s="32">
        <f>SUM(E208:E215,E217:E223,E225:E229)</f>
        <v>46233257</v>
      </c>
      <c r="F231" s="32">
        <f>SUM(F208:F215,F217:F223,F225:F229)</f>
        <v>20050323</v>
      </c>
      <c r="G231" s="37">
        <f t="shared" si="42"/>
        <v>0.43367749323825489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20050323</v>
      </c>
      <c r="O231" s="37">
        <f t="shared" si="46"/>
        <v>0.43367749323825489</v>
      </c>
      <c r="P231" s="32">
        <f>SUM(P208:P215,P217:P223,P225:P229)</f>
        <v>11229796</v>
      </c>
      <c r="Q231" s="32">
        <f>SUM(Q208:Q215,Q217:Q223,Q225:Q229)</f>
        <v>77687739</v>
      </c>
      <c r="R231" s="32">
        <f>SUM(R208:R215,R217:R223,R225:R229)</f>
        <v>69111054</v>
      </c>
      <c r="S231" s="32">
        <f>SUM(S208:S215,S217:S223,S225:S229)</f>
        <v>11229796</v>
      </c>
      <c r="T231" s="37">
        <f t="shared" si="47"/>
        <v>0.1445504289936923</v>
      </c>
      <c r="U231" s="37">
        <f t="shared" si="48"/>
        <v>0.7854574562173704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1149850</v>
      </c>
      <c r="E234" s="31">
        <v>1149850</v>
      </c>
      <c r="F234" s="31">
        <v>265187</v>
      </c>
      <c r="G234" s="36">
        <f t="shared" ref="G234:G260" si="49">IF(($D234     =0),0,($F234     /$D234     ))</f>
        <v>0.23062747314867157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265187</v>
      </c>
      <c r="O234" s="36">
        <f t="shared" ref="O234:O260" si="53">IF(($D234     =0),0,($N234     /$D234     ))</f>
        <v>0.23062747314867157</v>
      </c>
      <c r="P234" s="31">
        <v>77030</v>
      </c>
      <c r="Q234" s="31">
        <v>1096140</v>
      </c>
      <c r="R234" s="31">
        <v>1096140</v>
      </c>
      <c r="S234" s="31">
        <v>77030</v>
      </c>
      <c r="T234" s="36">
        <f t="shared" ref="T234:T260" si="54">IF(($Q234     =0),0,($S234     /$Q234     ))</f>
        <v>7.0273870126078788E-2</v>
      </c>
      <c r="U234" s="36">
        <f t="shared" ref="U234:U260" si="55">IF(($P234     =0),0,(($F234     /$P234     )-1))</f>
        <v>2.4426457224458002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20357500</v>
      </c>
      <c r="E235" s="31">
        <v>20357500</v>
      </c>
      <c r="F235" s="31">
        <v>7145171</v>
      </c>
      <c r="G235" s="36">
        <f t="shared" si="49"/>
        <v>0.35098469851406117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7145171</v>
      </c>
      <c r="O235" s="36">
        <f t="shared" si="53"/>
        <v>0.35098469851406117</v>
      </c>
      <c r="P235" s="31">
        <v>0</v>
      </c>
      <c r="Q235" s="31">
        <v>14500000</v>
      </c>
      <c r="R235" s="31">
        <v>14500000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249472532</v>
      </c>
      <c r="E236" s="31">
        <v>249472532</v>
      </c>
      <c r="F236" s="31">
        <v>42670637</v>
      </c>
      <c r="G236" s="36">
        <f t="shared" si="49"/>
        <v>0.17104342773897047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42670637</v>
      </c>
      <c r="O236" s="36">
        <f t="shared" si="53"/>
        <v>0.17104342773897047</v>
      </c>
      <c r="P236" s="31">
        <v>26625604</v>
      </c>
      <c r="Q236" s="31">
        <v>178744611</v>
      </c>
      <c r="R236" s="31">
        <v>210444611</v>
      </c>
      <c r="S236" s="31">
        <v>26625604</v>
      </c>
      <c r="T236" s="36">
        <f t="shared" si="54"/>
        <v>0.14895891882301279</v>
      </c>
      <c r="U236" s="36">
        <f t="shared" si="55"/>
        <v>0.60261667678975472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13559441</v>
      </c>
      <c r="E237" s="31">
        <v>13559441</v>
      </c>
      <c r="F237" s="31">
        <v>1333984</v>
      </c>
      <c r="G237" s="36">
        <f t="shared" si="49"/>
        <v>9.8380456834466848E-2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1333984</v>
      </c>
      <c r="O237" s="36">
        <f t="shared" si="53"/>
        <v>9.8380456834466848E-2</v>
      </c>
      <c r="P237" s="31">
        <v>935463</v>
      </c>
      <c r="Q237" s="31">
        <v>22796043</v>
      </c>
      <c r="R237" s="31">
        <v>22796043</v>
      </c>
      <c r="S237" s="31">
        <v>935463</v>
      </c>
      <c r="T237" s="36">
        <f t="shared" si="54"/>
        <v>4.1036200888022539E-2</v>
      </c>
      <c r="U237" s="36">
        <f t="shared" si="55"/>
        <v>0.42601471143166547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284539323</v>
      </c>
      <c r="E240" s="32">
        <f>SUM(E234:E239)</f>
        <v>284539323</v>
      </c>
      <c r="F240" s="32">
        <f>SUM(F234:F239)</f>
        <v>51414979</v>
      </c>
      <c r="G240" s="37">
        <f t="shared" si="49"/>
        <v>0.18069551321734184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51414979</v>
      </c>
      <c r="O240" s="37">
        <f t="shared" si="53"/>
        <v>0.18069551321734184</v>
      </c>
      <c r="P240" s="32">
        <f>SUM(P234:P239)</f>
        <v>27638097</v>
      </c>
      <c r="Q240" s="32">
        <f>SUM(Q234:Q239)</f>
        <v>217136794</v>
      </c>
      <c r="R240" s="32">
        <f>SUM(R234:R239)</f>
        <v>248836794</v>
      </c>
      <c r="S240" s="32">
        <f>SUM(S234:S239)</f>
        <v>27638097</v>
      </c>
      <c r="T240" s="37">
        <f t="shared" si="54"/>
        <v>0.12728426394653317</v>
      </c>
      <c r="U240" s="37">
        <f t="shared" si="55"/>
        <v>0.86029374598403074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8258664</v>
      </c>
      <c r="E243" s="31">
        <v>8258664</v>
      </c>
      <c r="F243" s="31">
        <v>1214204</v>
      </c>
      <c r="G243" s="36">
        <f t="shared" si="49"/>
        <v>0.14702184275810229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1214204</v>
      </c>
      <c r="O243" s="36">
        <f t="shared" si="53"/>
        <v>0.14702184275810229</v>
      </c>
      <c r="P243" s="31">
        <v>1209659</v>
      </c>
      <c r="Q243" s="31">
        <v>4037229</v>
      </c>
      <c r="R243" s="31">
        <v>4037229</v>
      </c>
      <c r="S243" s="31">
        <v>1209659</v>
      </c>
      <c r="T243" s="36">
        <f t="shared" si="54"/>
        <v>0.29962605539591636</v>
      </c>
      <c r="U243" s="36">
        <f t="shared" si="55"/>
        <v>3.7572572105031288E-3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12000000</v>
      </c>
      <c r="E244" s="31">
        <v>12000000</v>
      </c>
      <c r="F244" s="31">
        <v>9021</v>
      </c>
      <c r="G244" s="36">
        <f t="shared" si="49"/>
        <v>7.5175000000000003E-4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9021</v>
      </c>
      <c r="O244" s="36">
        <f t="shared" si="53"/>
        <v>7.5175000000000003E-4</v>
      </c>
      <c r="P244" s="31">
        <v>0</v>
      </c>
      <c r="Q244" s="31">
        <v>7776000</v>
      </c>
      <c r="R244" s="31">
        <v>7776000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22092135</v>
      </c>
      <c r="E245" s="31">
        <v>22092135</v>
      </c>
      <c r="F245" s="31">
        <v>1960</v>
      </c>
      <c r="G245" s="36">
        <f t="shared" si="49"/>
        <v>8.8719356458757831E-5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1960</v>
      </c>
      <c r="O245" s="36">
        <f t="shared" si="53"/>
        <v>8.8719356458757831E-5</v>
      </c>
      <c r="P245" s="31">
        <v>32915717</v>
      </c>
      <c r="Q245" s="31">
        <v>91431072</v>
      </c>
      <c r="R245" s="31">
        <v>67522452</v>
      </c>
      <c r="S245" s="31">
        <v>32915717</v>
      </c>
      <c r="T245" s="36">
        <f t="shared" si="54"/>
        <v>0.36000580852863673</v>
      </c>
      <c r="U245" s="36">
        <f t="shared" si="55"/>
        <v>-0.99994045397826214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42350799</v>
      </c>
      <c r="E247" s="32">
        <f>SUM(E241:E246)</f>
        <v>42350799</v>
      </c>
      <c r="F247" s="32">
        <f>SUM(F241:F246)</f>
        <v>1225185</v>
      </c>
      <c r="G247" s="37">
        <f t="shared" si="49"/>
        <v>2.8929442393755073E-2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1225185</v>
      </c>
      <c r="O247" s="37">
        <f t="shared" si="53"/>
        <v>2.8929442393755073E-2</v>
      </c>
      <c r="P247" s="32">
        <f>SUM(P241:P246)</f>
        <v>34125376</v>
      </c>
      <c r="Q247" s="32">
        <f>SUM(Q241:Q246)</f>
        <v>103244301</v>
      </c>
      <c r="R247" s="32">
        <f>SUM(R241:R246)</f>
        <v>79335681</v>
      </c>
      <c r="S247" s="32">
        <f>SUM(S241:S246)</f>
        <v>34125376</v>
      </c>
      <c r="T247" s="37">
        <f t="shared" si="54"/>
        <v>0.33053036021813931</v>
      </c>
      <c r="U247" s="37">
        <f t="shared" si="55"/>
        <v>-0.96409753844177426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9282902</v>
      </c>
      <c r="E248" s="31">
        <v>9282902</v>
      </c>
      <c r="F248" s="31">
        <v>792223</v>
      </c>
      <c r="G248" s="36">
        <f t="shared" si="49"/>
        <v>8.5342169937806092E-2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792223</v>
      </c>
      <c r="O248" s="36">
        <f t="shared" si="53"/>
        <v>8.5342169937806092E-2</v>
      </c>
      <c r="P248" s="31">
        <v>33500</v>
      </c>
      <c r="Q248" s="31">
        <v>8849286</v>
      </c>
      <c r="R248" s="31">
        <v>8849286</v>
      </c>
      <c r="S248" s="31">
        <v>33500</v>
      </c>
      <c r="T248" s="36">
        <f t="shared" si="54"/>
        <v>3.7856161502747227E-3</v>
      </c>
      <c r="U248" s="36">
        <f t="shared" si="55"/>
        <v>22.648447761194031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1715000</v>
      </c>
      <c r="E250" s="31">
        <v>1715000</v>
      </c>
      <c r="F250" s="31">
        <v>150219</v>
      </c>
      <c r="G250" s="36">
        <f t="shared" si="49"/>
        <v>8.7591253644314873E-2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150219</v>
      </c>
      <c r="O250" s="36">
        <f t="shared" si="53"/>
        <v>8.7591253644314873E-2</v>
      </c>
      <c r="P250" s="31">
        <v>0</v>
      </c>
      <c r="Q250" s="31">
        <v>3229000</v>
      </c>
      <c r="R250" s="31">
        <v>3049000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3476105</v>
      </c>
      <c r="E251" s="31">
        <v>3476105</v>
      </c>
      <c r="F251" s="31">
        <v>201342</v>
      </c>
      <c r="G251" s="36">
        <f t="shared" si="49"/>
        <v>5.7921725609554373E-2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201342</v>
      </c>
      <c r="O251" s="36">
        <f t="shared" si="53"/>
        <v>5.7921725609554373E-2</v>
      </c>
      <c r="P251" s="31">
        <v>67766</v>
      </c>
      <c r="Q251" s="31">
        <v>3313732</v>
      </c>
      <c r="R251" s="31">
        <v>3313732</v>
      </c>
      <c r="S251" s="31">
        <v>67766</v>
      </c>
      <c r="T251" s="36">
        <f t="shared" si="54"/>
        <v>2.0450054500484649E-2</v>
      </c>
      <c r="U251" s="36">
        <f t="shared" si="55"/>
        <v>1.9711359678895022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14474007</v>
      </c>
      <c r="E254" s="32">
        <f>SUM(E248:E253)</f>
        <v>14474007</v>
      </c>
      <c r="F254" s="32">
        <f>SUM(F248:F253)</f>
        <v>1143784</v>
      </c>
      <c r="G254" s="37">
        <f t="shared" si="49"/>
        <v>7.9023314000055411E-2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1143784</v>
      </c>
      <c r="O254" s="37">
        <f t="shared" si="53"/>
        <v>7.9023314000055411E-2</v>
      </c>
      <c r="P254" s="32">
        <f>SUM(P248:P253)</f>
        <v>101266</v>
      </c>
      <c r="Q254" s="32">
        <f>SUM(Q248:Q253)</f>
        <v>15392018</v>
      </c>
      <c r="R254" s="32">
        <f>SUM(R248:R253)</f>
        <v>15212018</v>
      </c>
      <c r="S254" s="32">
        <f>SUM(S248:S253)</f>
        <v>101266</v>
      </c>
      <c r="T254" s="37">
        <f t="shared" si="54"/>
        <v>6.5791243227496226E-3</v>
      </c>
      <c r="U254" s="37">
        <f t="shared" si="55"/>
        <v>10.29484723401734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1407104</v>
      </c>
      <c r="E255" s="31">
        <v>1407104</v>
      </c>
      <c r="F255" s="31">
        <v>125348</v>
      </c>
      <c r="G255" s="36">
        <f t="shared" si="49"/>
        <v>8.9082256890748654E-2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125348</v>
      </c>
      <c r="O255" s="36">
        <f t="shared" si="53"/>
        <v>8.9082256890748654E-2</v>
      </c>
      <c r="P255" s="31">
        <v>27763</v>
      </c>
      <c r="Q255" s="31">
        <v>3967600</v>
      </c>
      <c r="R255" s="31">
        <v>3463896</v>
      </c>
      <c r="S255" s="31">
        <v>27763</v>
      </c>
      <c r="T255" s="36">
        <f t="shared" si="54"/>
        <v>6.9974291763282587E-3</v>
      </c>
      <c r="U255" s="36">
        <f t="shared" si="55"/>
        <v>3.5149299427295322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24621898</v>
      </c>
      <c r="E256" s="31">
        <v>24621898</v>
      </c>
      <c r="F256" s="31">
        <v>48312</v>
      </c>
      <c r="G256" s="36">
        <f t="shared" si="49"/>
        <v>1.9621558013114991E-3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48312</v>
      </c>
      <c r="O256" s="36">
        <f t="shared" si="53"/>
        <v>1.9621558013114991E-3</v>
      </c>
      <c r="P256" s="31">
        <v>29977</v>
      </c>
      <c r="Q256" s="31">
        <v>19013160</v>
      </c>
      <c r="R256" s="31">
        <v>19013160</v>
      </c>
      <c r="S256" s="31">
        <v>29977</v>
      </c>
      <c r="T256" s="36">
        <f t="shared" si="54"/>
        <v>1.5766448081223742E-3</v>
      </c>
      <c r="U256" s="36">
        <f t="shared" si="55"/>
        <v>0.61163558728358414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16211713</v>
      </c>
      <c r="E257" s="31">
        <v>16211713</v>
      </c>
      <c r="F257" s="31">
        <v>3415623</v>
      </c>
      <c r="G257" s="36">
        <f t="shared" si="49"/>
        <v>0.21068859287109265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3415623</v>
      </c>
      <c r="O257" s="36">
        <f t="shared" si="53"/>
        <v>0.21068859287109265</v>
      </c>
      <c r="P257" s="31">
        <v>2828975</v>
      </c>
      <c r="Q257" s="31">
        <v>13597079</v>
      </c>
      <c r="R257" s="31">
        <v>12497079</v>
      </c>
      <c r="S257" s="31">
        <v>2828975</v>
      </c>
      <c r="T257" s="36">
        <f t="shared" si="54"/>
        <v>0.20805755412614724</v>
      </c>
      <c r="U257" s="36">
        <f t="shared" si="55"/>
        <v>0.20737122102528294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42240715</v>
      </c>
      <c r="E259" s="32">
        <f>SUM(E255:E258)</f>
        <v>42240715</v>
      </c>
      <c r="F259" s="32">
        <f>SUM(F255:F258)</f>
        <v>3589283</v>
      </c>
      <c r="G259" s="37">
        <f t="shared" si="49"/>
        <v>8.49721175410975E-2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3589283</v>
      </c>
      <c r="O259" s="37">
        <f t="shared" si="53"/>
        <v>8.49721175410975E-2</v>
      </c>
      <c r="P259" s="32">
        <f>SUM(P255:P258)</f>
        <v>2886715</v>
      </c>
      <c r="Q259" s="32">
        <f>SUM(Q255:Q258)</f>
        <v>36577839</v>
      </c>
      <c r="R259" s="32">
        <f>SUM(R255:R258)</f>
        <v>34974135</v>
      </c>
      <c r="S259" s="32">
        <f>SUM(S255:S258)</f>
        <v>2886715</v>
      </c>
      <c r="T259" s="37">
        <f t="shared" si="54"/>
        <v>7.8919779815313854E-2</v>
      </c>
      <c r="U259" s="37">
        <f t="shared" si="55"/>
        <v>0.24337975865300177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383604844</v>
      </c>
      <c r="E260" s="32">
        <f>SUM(E234:E239,E241:E246,E248:E253,E255:E258)</f>
        <v>383604844</v>
      </c>
      <c r="F260" s="32">
        <f>SUM(F234:F239,F241:F246,F248:F253,F255:F258)</f>
        <v>57373231</v>
      </c>
      <c r="G260" s="37">
        <f t="shared" si="49"/>
        <v>0.14956336422070832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57373231</v>
      </c>
      <c r="O260" s="37">
        <f t="shared" si="53"/>
        <v>0.14956336422070832</v>
      </c>
      <c r="P260" s="32">
        <f>SUM(P234:P239,P241:P246,P248:P253,P255:P258)</f>
        <v>64751454</v>
      </c>
      <c r="Q260" s="32">
        <f>SUM(Q234:Q239,Q241:Q246,Q248:Q253,Q255:Q258)</f>
        <v>372350952</v>
      </c>
      <c r="R260" s="32">
        <f>SUM(R234:R239,R241:R246,R248:R253,R255:R258)</f>
        <v>378358628</v>
      </c>
      <c r="S260" s="32">
        <f>SUM(S234:S239,S241:S246,S248:S253,S255:S258)</f>
        <v>64751454</v>
      </c>
      <c r="T260" s="37">
        <f t="shared" si="54"/>
        <v>0.17389898871535583</v>
      </c>
      <c r="U260" s="37">
        <f t="shared" si="55"/>
        <v>-0.11394683121710292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2307800</v>
      </c>
      <c r="E264" s="31">
        <v>2307800</v>
      </c>
      <c r="F264" s="31">
        <v>961579</v>
      </c>
      <c r="G264" s="36">
        <f t="shared" si="56"/>
        <v>0.41666478897651443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961579</v>
      </c>
      <c r="O264" s="36">
        <f t="shared" si="60"/>
        <v>0.41666478897651443</v>
      </c>
      <c r="P264" s="31">
        <v>916667</v>
      </c>
      <c r="Q264" s="31">
        <v>2200000</v>
      </c>
      <c r="R264" s="31">
        <v>2200000</v>
      </c>
      <c r="S264" s="31">
        <v>916667</v>
      </c>
      <c r="T264" s="36">
        <f t="shared" si="61"/>
        <v>0.41666681818181817</v>
      </c>
      <c r="U264" s="36">
        <f t="shared" si="62"/>
        <v>4.8994891274585006E-2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3720211</v>
      </c>
      <c r="E265" s="31">
        <v>3720211</v>
      </c>
      <c r="F265" s="31">
        <v>502784</v>
      </c>
      <c r="G265" s="36">
        <f t="shared" si="56"/>
        <v>0.13514932351955306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502784</v>
      </c>
      <c r="O265" s="36">
        <f t="shared" si="60"/>
        <v>0.13514932351955306</v>
      </c>
      <c r="P265" s="31">
        <v>634724</v>
      </c>
      <c r="Q265" s="31">
        <v>3314943</v>
      </c>
      <c r="R265" s="31">
        <v>3314943</v>
      </c>
      <c r="S265" s="31">
        <v>634724</v>
      </c>
      <c r="T265" s="36">
        <f t="shared" si="61"/>
        <v>0.19147357888205016</v>
      </c>
      <c r="U265" s="36">
        <f t="shared" si="62"/>
        <v>-0.20786987730100015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6028011</v>
      </c>
      <c r="E267" s="32">
        <f>SUM(E263:E266)</f>
        <v>6028011</v>
      </c>
      <c r="F267" s="32">
        <f>SUM(F263:F266)</f>
        <v>1464363</v>
      </c>
      <c r="G267" s="37">
        <f t="shared" si="56"/>
        <v>0.24292639811042149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1464363</v>
      </c>
      <c r="O267" s="37">
        <f t="shared" si="60"/>
        <v>0.24292639811042149</v>
      </c>
      <c r="P267" s="32">
        <f>SUM(P263:P266)</f>
        <v>1551391</v>
      </c>
      <c r="Q267" s="32">
        <f>SUM(Q263:Q266)</f>
        <v>5514943</v>
      </c>
      <c r="R267" s="32">
        <f>SUM(R263:R266)</f>
        <v>5514943</v>
      </c>
      <c r="S267" s="32">
        <f>SUM(S263:S266)</f>
        <v>1551391</v>
      </c>
      <c r="T267" s="37">
        <f t="shared" si="61"/>
        <v>0.28130680589083151</v>
      </c>
      <c r="U267" s="37">
        <f t="shared" si="62"/>
        <v>-5.6096754460996601E-2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20980</v>
      </c>
      <c r="E268" s="31">
        <v>20980</v>
      </c>
      <c r="F268" s="31">
        <v>98288</v>
      </c>
      <c r="G268" s="36">
        <f t="shared" si="56"/>
        <v>4.6848427073403238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98288</v>
      </c>
      <c r="O268" s="36">
        <f t="shared" si="60"/>
        <v>4.6848427073403238</v>
      </c>
      <c r="P268" s="31">
        <v>-222</v>
      </c>
      <c r="Q268" s="31">
        <v>165890</v>
      </c>
      <c r="R268" s="31">
        <v>0</v>
      </c>
      <c r="S268" s="31">
        <v>-222</v>
      </c>
      <c r="T268" s="36">
        <f t="shared" si="61"/>
        <v>-1.3382361806016036E-3</v>
      </c>
      <c r="U268" s="36">
        <f t="shared" si="62"/>
        <v>-443.73873873873873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1677438</v>
      </c>
      <c r="E269" s="31">
        <v>1677438</v>
      </c>
      <c r="F269" s="31">
        <v>681052</v>
      </c>
      <c r="G269" s="36">
        <f t="shared" si="56"/>
        <v>0.40600725630395879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681052</v>
      </c>
      <c r="O269" s="36">
        <f t="shared" si="60"/>
        <v>0.40600725630395879</v>
      </c>
      <c r="P269" s="31">
        <v>288863</v>
      </c>
      <c r="Q269" s="31">
        <v>1902485</v>
      </c>
      <c r="R269" s="31">
        <v>1599083</v>
      </c>
      <c r="S269" s="31">
        <v>288863</v>
      </c>
      <c r="T269" s="36">
        <f t="shared" si="61"/>
        <v>0.15183457425419911</v>
      </c>
      <c r="U269" s="36">
        <f t="shared" si="62"/>
        <v>1.3576989784084499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15204</v>
      </c>
      <c r="E270" s="31">
        <v>15204</v>
      </c>
      <c r="F270" s="31">
        <v>261</v>
      </c>
      <c r="G270" s="36">
        <f t="shared" si="56"/>
        <v>1.7166535122336228E-2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261</v>
      </c>
      <c r="O270" s="36">
        <f t="shared" si="60"/>
        <v>1.7166535122336228E-2</v>
      </c>
      <c r="P270" s="31">
        <v>10709</v>
      </c>
      <c r="Q270" s="31">
        <v>960260</v>
      </c>
      <c r="R270" s="31">
        <v>960260</v>
      </c>
      <c r="S270" s="31">
        <v>10709</v>
      </c>
      <c r="T270" s="36">
        <f t="shared" si="61"/>
        <v>1.115218794909712E-2</v>
      </c>
      <c r="U270" s="36">
        <f t="shared" si="62"/>
        <v>-0.97562797646839106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758090</v>
      </c>
      <c r="E271" s="31">
        <v>758090</v>
      </c>
      <c r="F271" s="31">
        <v>-17968</v>
      </c>
      <c r="G271" s="36">
        <f t="shared" si="56"/>
        <v>-2.3701671305517813E-2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-17968</v>
      </c>
      <c r="O271" s="36">
        <f t="shared" si="60"/>
        <v>-2.3701671305517813E-2</v>
      </c>
      <c r="P271" s="31">
        <v>-12527</v>
      </c>
      <c r="Q271" s="31">
        <v>811153</v>
      </c>
      <c r="R271" s="31">
        <v>811153</v>
      </c>
      <c r="S271" s="31">
        <v>-12527</v>
      </c>
      <c r="T271" s="36">
        <f t="shared" si="61"/>
        <v>-1.5443449016400112E-2</v>
      </c>
      <c r="U271" s="36">
        <f t="shared" si="62"/>
        <v>0.43434182166520308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1200000</v>
      </c>
      <c r="E272" s="31">
        <v>1200000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950000</v>
      </c>
      <c r="R272" s="31">
        <v>950000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171825</v>
      </c>
      <c r="E273" s="31">
        <v>171825</v>
      </c>
      <c r="F273" s="31">
        <v>11165</v>
      </c>
      <c r="G273" s="36">
        <f t="shared" si="56"/>
        <v>6.4978902953586493E-2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11165</v>
      </c>
      <c r="O273" s="36">
        <f t="shared" si="60"/>
        <v>6.4978902953586493E-2</v>
      </c>
      <c r="P273" s="31">
        <v>5819</v>
      </c>
      <c r="Q273" s="31">
        <v>163750</v>
      </c>
      <c r="R273" s="31">
        <v>163750</v>
      </c>
      <c r="S273" s="31">
        <v>5819</v>
      </c>
      <c r="T273" s="36">
        <f t="shared" si="61"/>
        <v>3.5535877862595419E-2</v>
      </c>
      <c r="U273" s="36">
        <f t="shared" si="62"/>
        <v>0.91871455576559535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856076</v>
      </c>
      <c r="E274" s="31">
        <v>856076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816866</v>
      </c>
      <c r="R274" s="31">
        <v>816866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4699613</v>
      </c>
      <c r="E275" s="32">
        <f>SUM(E268:E274)</f>
        <v>4699613</v>
      </c>
      <c r="F275" s="32">
        <f>SUM(F268:F274)</f>
        <v>772798</v>
      </c>
      <c r="G275" s="37">
        <f t="shared" si="56"/>
        <v>0.16443864633109151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772798</v>
      </c>
      <c r="O275" s="37">
        <f t="shared" si="60"/>
        <v>0.16443864633109151</v>
      </c>
      <c r="P275" s="32">
        <f>SUM(P268:P274)</f>
        <v>292642</v>
      </c>
      <c r="Q275" s="32">
        <f>SUM(Q268:Q274)</f>
        <v>5770404</v>
      </c>
      <c r="R275" s="32">
        <f>SUM(R268:R274)</f>
        <v>5301112</v>
      </c>
      <c r="S275" s="32">
        <f>SUM(S268:S274)</f>
        <v>292642</v>
      </c>
      <c r="T275" s="37">
        <f t="shared" si="61"/>
        <v>5.0714300073270435E-2</v>
      </c>
      <c r="U275" s="37">
        <f t="shared" si="62"/>
        <v>1.6407624332802535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21647592</v>
      </c>
      <c r="E276" s="31">
        <v>21647592</v>
      </c>
      <c r="F276" s="31">
        <v>179512</v>
      </c>
      <c r="G276" s="36">
        <f t="shared" si="56"/>
        <v>8.2924696659101849E-3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179512</v>
      </c>
      <c r="O276" s="36">
        <f t="shared" si="60"/>
        <v>8.2924696659101849E-3</v>
      </c>
      <c r="P276" s="31">
        <v>70002</v>
      </c>
      <c r="Q276" s="31">
        <v>20154717</v>
      </c>
      <c r="R276" s="31">
        <v>20422268</v>
      </c>
      <c r="S276" s="31">
        <v>70002</v>
      </c>
      <c r="T276" s="36">
        <f t="shared" si="61"/>
        <v>3.4732316013169522E-3</v>
      </c>
      <c r="U276" s="36">
        <f t="shared" si="62"/>
        <v>1.564383874746436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28264900</v>
      </c>
      <c r="E277" s="31">
        <v>28264900</v>
      </c>
      <c r="F277" s="31">
        <v>1229371</v>
      </c>
      <c r="G277" s="36">
        <f t="shared" si="56"/>
        <v>4.3494616998468065E-2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1229371</v>
      </c>
      <c r="O277" s="36">
        <f t="shared" si="60"/>
        <v>4.3494616998468065E-2</v>
      </c>
      <c r="P277" s="31">
        <v>1383909</v>
      </c>
      <c r="Q277" s="31">
        <v>26960300</v>
      </c>
      <c r="R277" s="31">
        <v>27497400</v>
      </c>
      <c r="S277" s="31">
        <v>1383909</v>
      </c>
      <c r="T277" s="36">
        <f t="shared" si="61"/>
        <v>5.1331365007065942E-2</v>
      </c>
      <c r="U277" s="36">
        <f t="shared" si="62"/>
        <v>-0.11166774694000836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24475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23500</v>
      </c>
      <c r="R278" s="31">
        <v>23500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1206600</v>
      </c>
      <c r="E279" s="31">
        <v>1206600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15279</v>
      </c>
      <c r="Q279" s="31">
        <v>955200</v>
      </c>
      <c r="R279" s="31">
        <v>955200</v>
      </c>
      <c r="S279" s="31">
        <v>15279</v>
      </c>
      <c r="T279" s="36">
        <f t="shared" si="61"/>
        <v>1.5995603015075376E-2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1200000</v>
      </c>
      <c r="E280" s="31">
        <v>1200000</v>
      </c>
      <c r="F280" s="31">
        <v>300000</v>
      </c>
      <c r="G280" s="36">
        <f t="shared" si="56"/>
        <v>0.25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300000</v>
      </c>
      <c r="O280" s="36">
        <f t="shared" si="60"/>
        <v>0.25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2742324</v>
      </c>
      <c r="E281" s="31">
        <v>2742324</v>
      </c>
      <c r="F281" s="31">
        <v>428063</v>
      </c>
      <c r="G281" s="36">
        <f t="shared" si="56"/>
        <v>0.15609497637770009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428063</v>
      </c>
      <c r="O281" s="36">
        <f t="shared" si="60"/>
        <v>0.15609497637770009</v>
      </c>
      <c r="P281" s="31">
        <v>594337</v>
      </c>
      <c r="Q281" s="31">
        <v>10999</v>
      </c>
      <c r="R281" s="31">
        <v>2730792</v>
      </c>
      <c r="S281" s="31">
        <v>594337</v>
      </c>
      <c r="T281" s="36">
        <f t="shared" si="61"/>
        <v>54.035548686244205</v>
      </c>
      <c r="U281" s="36">
        <f t="shared" si="62"/>
        <v>-0.27976383768804569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1201762</v>
      </c>
      <c r="E282" s="31">
        <v>1201762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951680</v>
      </c>
      <c r="R282" s="31">
        <v>951680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1200000</v>
      </c>
      <c r="E283" s="31">
        <v>1200000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900000</v>
      </c>
      <c r="R283" s="31">
        <v>900000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57463178</v>
      </c>
      <c r="E285" s="32">
        <f>SUM(E276:E284)</f>
        <v>57487653</v>
      </c>
      <c r="F285" s="32">
        <f>SUM(F276:F284)</f>
        <v>2136946</v>
      </c>
      <c r="G285" s="37">
        <f t="shared" si="56"/>
        <v>3.71880928687933E-2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2136946</v>
      </c>
      <c r="O285" s="37">
        <f t="shared" si="60"/>
        <v>3.71880928687933E-2</v>
      </c>
      <c r="P285" s="32">
        <f>SUM(P276:P284)</f>
        <v>2063527</v>
      </c>
      <c r="Q285" s="32">
        <f>SUM(Q276:Q284)</f>
        <v>49956396</v>
      </c>
      <c r="R285" s="32">
        <f>SUM(R276:R284)</f>
        <v>53480840</v>
      </c>
      <c r="S285" s="32">
        <f>SUM(S276:S284)</f>
        <v>2063527</v>
      </c>
      <c r="T285" s="37">
        <f t="shared" si="61"/>
        <v>4.1306562627135876E-2</v>
      </c>
      <c r="U285" s="37">
        <f t="shared" si="62"/>
        <v>3.5579374536897301E-2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979600</v>
      </c>
      <c r="E286" s="31">
        <v>979600</v>
      </c>
      <c r="F286" s="31">
        <v>369675</v>
      </c>
      <c r="G286" s="36">
        <f t="shared" si="56"/>
        <v>0.377373417721519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369675</v>
      </c>
      <c r="O286" s="36">
        <f t="shared" si="60"/>
        <v>0.377373417721519</v>
      </c>
      <c r="P286" s="31">
        <v>243065</v>
      </c>
      <c r="Q286" s="31">
        <v>923250</v>
      </c>
      <c r="R286" s="31">
        <v>923250</v>
      </c>
      <c r="S286" s="31">
        <v>243065</v>
      </c>
      <c r="T286" s="36">
        <f t="shared" si="61"/>
        <v>0.26327105334416462</v>
      </c>
      <c r="U286" s="36">
        <f t="shared" si="62"/>
        <v>0.52088947400900998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394444</v>
      </c>
      <c r="E287" s="31">
        <v>394444</v>
      </c>
      <c r="F287" s="31">
        <v>11355</v>
      </c>
      <c r="G287" s="36">
        <f t="shared" si="56"/>
        <v>2.8787356380119866E-2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11355</v>
      </c>
      <c r="O287" s="36">
        <f t="shared" si="60"/>
        <v>2.8787356380119866E-2</v>
      </c>
      <c r="P287" s="31">
        <v>0</v>
      </c>
      <c r="Q287" s="31">
        <v>691920</v>
      </c>
      <c r="R287" s="31">
        <v>376020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1022156</v>
      </c>
      <c r="E288" s="31">
        <v>1022156</v>
      </c>
      <c r="F288" s="31">
        <v>32848</v>
      </c>
      <c r="G288" s="36">
        <f t="shared" si="56"/>
        <v>3.2135994897060725E-2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32848</v>
      </c>
      <c r="O288" s="36">
        <f t="shared" si="60"/>
        <v>3.2135994897060725E-2</v>
      </c>
      <c r="P288" s="31">
        <v>8049</v>
      </c>
      <c r="Q288" s="31">
        <v>1023493</v>
      </c>
      <c r="R288" s="31">
        <v>1023493</v>
      </c>
      <c r="S288" s="31">
        <v>8049</v>
      </c>
      <c r="T288" s="36">
        <f t="shared" si="61"/>
        <v>7.8642452855075713E-3</v>
      </c>
      <c r="U288" s="36">
        <f t="shared" si="62"/>
        <v>3.081003851410113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1106294</v>
      </c>
      <c r="E289" s="31">
        <v>1106294</v>
      </c>
      <c r="F289" s="31">
        <v>108319</v>
      </c>
      <c r="G289" s="36">
        <f t="shared" si="56"/>
        <v>9.7911585889465191E-2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108319</v>
      </c>
      <c r="O289" s="36">
        <f t="shared" si="60"/>
        <v>9.7911585889465191E-2</v>
      </c>
      <c r="P289" s="31">
        <v>217949</v>
      </c>
      <c r="Q289" s="31">
        <v>1110000</v>
      </c>
      <c r="R289" s="31">
        <v>1110000</v>
      </c>
      <c r="S289" s="31">
        <v>217949</v>
      </c>
      <c r="T289" s="36">
        <f t="shared" si="61"/>
        <v>0.19635045045045044</v>
      </c>
      <c r="U289" s="36">
        <f t="shared" si="62"/>
        <v>-0.50300758434312609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4413043</v>
      </c>
      <c r="E290" s="31">
        <v>4413043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475000</v>
      </c>
      <c r="R290" s="31">
        <v>475000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7915537</v>
      </c>
      <c r="E292" s="32">
        <f>SUM(E286:E291)</f>
        <v>7915537</v>
      </c>
      <c r="F292" s="32">
        <f>SUM(F286:F291)</f>
        <v>522197</v>
      </c>
      <c r="G292" s="37">
        <f t="shared" si="56"/>
        <v>6.5971140050258115E-2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522197</v>
      </c>
      <c r="O292" s="37">
        <f t="shared" si="60"/>
        <v>6.5971140050258115E-2</v>
      </c>
      <c r="P292" s="32">
        <f>SUM(P286:P291)</f>
        <v>469063</v>
      </c>
      <c r="Q292" s="32">
        <f>SUM(Q286:Q291)</f>
        <v>4223663</v>
      </c>
      <c r="R292" s="32">
        <f>SUM(R286:R291)</f>
        <v>3907763</v>
      </c>
      <c r="S292" s="32">
        <f>SUM(S286:S291)</f>
        <v>469063</v>
      </c>
      <c r="T292" s="37">
        <f t="shared" si="61"/>
        <v>0.11105597203185955</v>
      </c>
      <c r="U292" s="37">
        <f t="shared" si="62"/>
        <v>0.11327689457492918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13020000</v>
      </c>
      <c r="E293" s="31">
        <v>13020000</v>
      </c>
      <c r="F293" s="31">
        <v>806830</v>
      </c>
      <c r="G293" s="36">
        <f t="shared" si="56"/>
        <v>6.1968509984639014E-2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806830</v>
      </c>
      <c r="O293" s="36">
        <f t="shared" si="60"/>
        <v>6.1968509984639014E-2</v>
      </c>
      <c r="P293" s="31">
        <v>1156880</v>
      </c>
      <c r="Q293" s="31">
        <v>10925000</v>
      </c>
      <c r="R293" s="31">
        <v>10925000</v>
      </c>
      <c r="S293" s="31">
        <v>1156880</v>
      </c>
      <c r="T293" s="36">
        <f t="shared" si="61"/>
        <v>0.1058929061784897</v>
      </c>
      <c r="U293" s="36">
        <f t="shared" si="62"/>
        <v>-0.30258108014660123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450000</v>
      </c>
      <c r="R295" s="31">
        <v>450000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2711046</v>
      </c>
      <c r="E296" s="31">
        <v>2711046</v>
      </c>
      <c r="F296" s="31">
        <v>116944</v>
      </c>
      <c r="G296" s="36">
        <f t="shared" si="56"/>
        <v>4.3136117941193181E-2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116944</v>
      </c>
      <c r="O296" s="36">
        <f t="shared" si="60"/>
        <v>4.3136117941193181E-2</v>
      </c>
      <c r="P296" s="31">
        <v>40548</v>
      </c>
      <c r="Q296" s="31">
        <v>10530</v>
      </c>
      <c r="R296" s="31">
        <v>2510530</v>
      </c>
      <c r="S296" s="31">
        <v>40548</v>
      </c>
      <c r="T296" s="36">
        <f t="shared" si="61"/>
        <v>3.8507122507122507</v>
      </c>
      <c r="U296" s="36">
        <f t="shared" si="62"/>
        <v>1.8840879944756832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16181046</v>
      </c>
      <c r="E298" s="32">
        <f>SUM(E293:E297)</f>
        <v>16181046</v>
      </c>
      <c r="F298" s="32">
        <f>SUM(F293:F297)</f>
        <v>923774</v>
      </c>
      <c r="G298" s="37">
        <f t="shared" si="56"/>
        <v>5.7089881581203095E-2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923774</v>
      </c>
      <c r="O298" s="37">
        <f t="shared" si="60"/>
        <v>5.7089881581203095E-2</v>
      </c>
      <c r="P298" s="32">
        <f>SUM(P293:P297)</f>
        <v>1197428</v>
      </c>
      <c r="Q298" s="32">
        <f>SUM(Q293:Q297)</f>
        <v>11385530</v>
      </c>
      <c r="R298" s="32">
        <f>SUM(R293:R297)</f>
        <v>13885530</v>
      </c>
      <c r="S298" s="32">
        <f>SUM(S293:S297)</f>
        <v>1197428</v>
      </c>
      <c r="T298" s="37">
        <f t="shared" si="61"/>
        <v>0.10517103727274883</v>
      </c>
      <c r="U298" s="37">
        <f t="shared" si="62"/>
        <v>-0.22853482631106004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92287385</v>
      </c>
      <c r="E299" s="32">
        <f>SUM(E263:E266,E268:E274,E276:E284,E286:E291,E293:E297)</f>
        <v>92311860</v>
      </c>
      <c r="F299" s="32">
        <f>SUM(F263:F266,F268:F274,F276:F284,F286:F291,F293:F297)</f>
        <v>5820078</v>
      </c>
      <c r="G299" s="37">
        <f t="shared" si="56"/>
        <v>6.3064718975404929E-2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5820078</v>
      </c>
      <c r="O299" s="37">
        <f t="shared" si="60"/>
        <v>6.3064718975404929E-2</v>
      </c>
      <c r="P299" s="32">
        <f>SUM(P263:P266,P268:P274,P276:P284,P286:P291,P293:P297)</f>
        <v>5574051</v>
      </c>
      <c r="Q299" s="32">
        <f>SUM(Q263:Q266,Q268:Q274,Q276:Q284,Q286:Q291,Q293:Q297)</f>
        <v>76850936</v>
      </c>
      <c r="R299" s="32">
        <f>SUM(R263:R266,R268:R274,R276:R284,R286:R291,R293:R297)</f>
        <v>82090188</v>
      </c>
      <c r="S299" s="32">
        <f>SUM(S263:S266,S268:S274,S276:S284,S286:S291,S293:S297)</f>
        <v>5574051</v>
      </c>
      <c r="T299" s="37">
        <f t="shared" si="61"/>
        <v>7.2530684596996978E-2</v>
      </c>
      <c r="U299" s="37">
        <f t="shared" si="62"/>
        <v>4.4137916929716026E-2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914421491</v>
      </c>
      <c r="E302" s="31">
        <v>914421491</v>
      </c>
      <c r="F302" s="31">
        <v>231470366</v>
      </c>
      <c r="G302" s="36">
        <f t="shared" ref="G302:G339" si="63">IF(($D302     =0),0,($F302     /$D302     ))</f>
        <v>0.25313312108059366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231470366</v>
      </c>
      <c r="O302" s="36">
        <f t="shared" ref="O302:O339" si="67">IF(($D302     =0),0,($N302     /$D302     ))</f>
        <v>0.25313312108059366</v>
      </c>
      <c r="P302" s="31">
        <v>217429039</v>
      </c>
      <c r="Q302" s="31">
        <v>1012503005</v>
      </c>
      <c r="R302" s="31">
        <v>1039713432</v>
      </c>
      <c r="S302" s="31">
        <v>217429039</v>
      </c>
      <c r="T302" s="36">
        <f t="shared" ref="T302:T339" si="68">IF(($Q302     =0),0,($S302     /$Q302     ))</f>
        <v>0.21474409253728585</v>
      </c>
      <c r="U302" s="36">
        <f t="shared" ref="U302:U339" si="69">IF(($P302     =0),0,(($F302     /$P302     )-1))</f>
        <v>6.4578894634216732E-2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914421491</v>
      </c>
      <c r="E303" s="32">
        <f>E302</f>
        <v>914421491</v>
      </c>
      <c r="F303" s="32">
        <f>F302</f>
        <v>231470366</v>
      </c>
      <c r="G303" s="37">
        <f t="shared" si="63"/>
        <v>0.25313312108059366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231470366</v>
      </c>
      <c r="O303" s="37">
        <f t="shared" si="67"/>
        <v>0.25313312108059366</v>
      </c>
      <c r="P303" s="32">
        <f>P302</f>
        <v>217429039</v>
      </c>
      <c r="Q303" s="32">
        <f>Q302</f>
        <v>1012503005</v>
      </c>
      <c r="R303" s="32">
        <f>R302</f>
        <v>1039713432</v>
      </c>
      <c r="S303" s="32">
        <f>S302</f>
        <v>217429039</v>
      </c>
      <c r="T303" s="37">
        <f t="shared" si="68"/>
        <v>0.21474409253728585</v>
      </c>
      <c r="U303" s="37">
        <f t="shared" si="69"/>
        <v>6.4578894634216732E-2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17392989</v>
      </c>
      <c r="E304" s="31">
        <v>17392989</v>
      </c>
      <c r="F304" s="31">
        <v>2956255</v>
      </c>
      <c r="G304" s="36">
        <f t="shared" si="63"/>
        <v>0.16996819810557001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2956255</v>
      </c>
      <c r="O304" s="36">
        <f t="shared" si="67"/>
        <v>0.16996819810557001</v>
      </c>
      <c r="P304" s="31">
        <v>2730496</v>
      </c>
      <c r="Q304" s="31">
        <v>13753141</v>
      </c>
      <c r="R304" s="31">
        <v>14139694</v>
      </c>
      <c r="S304" s="31">
        <v>2730496</v>
      </c>
      <c r="T304" s="36">
        <f t="shared" si="68"/>
        <v>0.19853617439099913</v>
      </c>
      <c r="U304" s="36">
        <f t="shared" si="69"/>
        <v>8.2680582575473505E-2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4464524</v>
      </c>
      <c r="E305" s="31">
        <v>4464524</v>
      </c>
      <c r="F305" s="31">
        <v>1026440</v>
      </c>
      <c r="G305" s="36">
        <f t="shared" si="63"/>
        <v>0.22991028830845125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1026440</v>
      </c>
      <c r="O305" s="36">
        <f t="shared" si="67"/>
        <v>0.22991028830845125</v>
      </c>
      <c r="P305" s="31">
        <v>1311261</v>
      </c>
      <c r="Q305" s="31">
        <v>4582242</v>
      </c>
      <c r="R305" s="31">
        <v>4949862</v>
      </c>
      <c r="S305" s="31">
        <v>1311261</v>
      </c>
      <c r="T305" s="36">
        <f t="shared" si="68"/>
        <v>0.28616144673284388</v>
      </c>
      <c r="U305" s="36">
        <f t="shared" si="69"/>
        <v>-0.21721152386900855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7016000</v>
      </c>
      <c r="E306" s="31">
        <v>7016000</v>
      </c>
      <c r="F306" s="31">
        <v>1542492</v>
      </c>
      <c r="G306" s="36">
        <f t="shared" si="63"/>
        <v>0.21985347776510833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1542492</v>
      </c>
      <c r="O306" s="36">
        <f t="shared" si="67"/>
        <v>0.21985347776510833</v>
      </c>
      <c r="P306" s="31">
        <v>1073896</v>
      </c>
      <c r="Q306" s="31">
        <v>8861000</v>
      </c>
      <c r="R306" s="31">
        <v>8810000</v>
      </c>
      <c r="S306" s="31">
        <v>1073896</v>
      </c>
      <c r="T306" s="36">
        <f t="shared" si="68"/>
        <v>0.1211935447466426</v>
      </c>
      <c r="U306" s="36">
        <f t="shared" si="69"/>
        <v>0.43635137853199946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12276642</v>
      </c>
      <c r="E307" s="31">
        <v>12276642</v>
      </c>
      <c r="F307" s="31">
        <v>2925125</v>
      </c>
      <c r="G307" s="36">
        <f t="shared" si="63"/>
        <v>0.23826751647559649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2925125</v>
      </c>
      <c r="O307" s="36">
        <f t="shared" si="67"/>
        <v>0.23826751647559649</v>
      </c>
      <c r="P307" s="31">
        <v>2970017</v>
      </c>
      <c r="Q307" s="31">
        <v>12951637</v>
      </c>
      <c r="R307" s="31">
        <v>20656674</v>
      </c>
      <c r="S307" s="31">
        <v>2970017</v>
      </c>
      <c r="T307" s="36">
        <f t="shared" si="68"/>
        <v>0.2293159544233675</v>
      </c>
      <c r="U307" s="36">
        <f t="shared" si="69"/>
        <v>-1.5115064997944461E-2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13425133</v>
      </c>
      <c r="E308" s="31">
        <v>13425133</v>
      </c>
      <c r="F308" s="31">
        <v>2911473</v>
      </c>
      <c r="G308" s="36">
        <f t="shared" si="63"/>
        <v>0.21686734872570723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2911473</v>
      </c>
      <c r="O308" s="36">
        <f t="shared" si="67"/>
        <v>0.21686734872570723</v>
      </c>
      <c r="P308" s="31">
        <v>2970199</v>
      </c>
      <c r="Q308" s="31">
        <v>12406535</v>
      </c>
      <c r="R308" s="31">
        <v>12406535</v>
      </c>
      <c r="S308" s="31">
        <v>2970199</v>
      </c>
      <c r="T308" s="36">
        <f t="shared" si="68"/>
        <v>0.23940600659249339</v>
      </c>
      <c r="U308" s="36">
        <f t="shared" si="69"/>
        <v>-1.977173919996611E-2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195512250</v>
      </c>
      <c r="E309" s="31">
        <v>195512250</v>
      </c>
      <c r="F309" s="31">
        <v>35506985</v>
      </c>
      <c r="G309" s="36">
        <f t="shared" si="63"/>
        <v>0.18161002699319351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35506985</v>
      </c>
      <c r="O309" s="36">
        <f t="shared" si="67"/>
        <v>0.18161002699319351</v>
      </c>
      <c r="P309" s="31">
        <v>10704</v>
      </c>
      <c r="Q309" s="31">
        <v>185349000</v>
      </c>
      <c r="R309" s="31">
        <v>246069000</v>
      </c>
      <c r="S309" s="31">
        <v>10704</v>
      </c>
      <c r="T309" s="36">
        <f t="shared" si="68"/>
        <v>5.7750513895408121E-5</v>
      </c>
      <c r="U309" s="36">
        <f t="shared" si="69"/>
        <v>3316.1697496263077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250087538</v>
      </c>
      <c r="E310" s="32">
        <f>SUM(E304:E309)</f>
        <v>250087538</v>
      </c>
      <c r="F310" s="32">
        <f>SUM(F304:F309)</f>
        <v>46868770</v>
      </c>
      <c r="G310" s="37">
        <f t="shared" si="63"/>
        <v>0.18740945820339117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46868770</v>
      </c>
      <c r="O310" s="37">
        <f t="shared" si="67"/>
        <v>0.18740945820339117</v>
      </c>
      <c r="P310" s="32">
        <f>SUM(P304:P309)</f>
        <v>11066573</v>
      </c>
      <c r="Q310" s="32">
        <f>SUM(Q304:Q309)</f>
        <v>237903555</v>
      </c>
      <c r="R310" s="32">
        <f>SUM(R304:R309)</f>
        <v>307031765</v>
      </c>
      <c r="S310" s="32">
        <f>SUM(S304:S309)</f>
        <v>11066573</v>
      </c>
      <c r="T310" s="37">
        <f t="shared" si="68"/>
        <v>4.6517056039788895E-2</v>
      </c>
      <c r="U310" s="37">
        <f t="shared" si="69"/>
        <v>3.2351656651069849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115763</v>
      </c>
      <c r="E311" s="31">
        <v>115763</v>
      </c>
      <c r="F311" s="31">
        <v>6314</v>
      </c>
      <c r="G311" s="36">
        <f t="shared" si="63"/>
        <v>5.4542470392094193E-2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6314</v>
      </c>
      <c r="O311" s="36">
        <f t="shared" si="67"/>
        <v>5.4542470392094193E-2</v>
      </c>
      <c r="P311" s="31">
        <v>986</v>
      </c>
      <c r="Q311" s="31">
        <v>110250</v>
      </c>
      <c r="R311" s="31">
        <v>110250</v>
      </c>
      <c r="S311" s="31">
        <v>986</v>
      </c>
      <c r="T311" s="36">
        <f t="shared" si="68"/>
        <v>8.9433106575963726E-3</v>
      </c>
      <c r="U311" s="36">
        <f t="shared" si="69"/>
        <v>5.4036511156186613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5398390</v>
      </c>
      <c r="E312" s="31">
        <v>5398390</v>
      </c>
      <c r="F312" s="31">
        <v>12406</v>
      </c>
      <c r="G312" s="36">
        <f t="shared" si="63"/>
        <v>2.2980925794542448E-3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12406</v>
      </c>
      <c r="O312" s="36">
        <f t="shared" si="67"/>
        <v>2.2980925794542448E-3</v>
      </c>
      <c r="P312" s="31">
        <v>10622</v>
      </c>
      <c r="Q312" s="31">
        <v>10941</v>
      </c>
      <c r="R312" s="31">
        <v>40941</v>
      </c>
      <c r="S312" s="31">
        <v>10622</v>
      </c>
      <c r="T312" s="36">
        <f t="shared" si="68"/>
        <v>0.97084361575724343</v>
      </c>
      <c r="U312" s="36">
        <f t="shared" si="69"/>
        <v>0.16795330446243639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12794304</v>
      </c>
      <c r="E313" s="31">
        <v>12794304</v>
      </c>
      <c r="F313" s="31">
        <v>1728200</v>
      </c>
      <c r="G313" s="36">
        <f t="shared" si="63"/>
        <v>0.13507573370149717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1728200</v>
      </c>
      <c r="O313" s="36">
        <f t="shared" si="67"/>
        <v>0.13507573370149717</v>
      </c>
      <c r="P313" s="31">
        <v>3806482</v>
      </c>
      <c r="Q313" s="31">
        <v>6825839</v>
      </c>
      <c r="R313" s="31">
        <v>11915721</v>
      </c>
      <c r="S313" s="31">
        <v>3806482</v>
      </c>
      <c r="T313" s="36">
        <f t="shared" si="68"/>
        <v>0.55765774727473061</v>
      </c>
      <c r="U313" s="36">
        <f t="shared" si="69"/>
        <v>-0.54598498035719079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13600700</v>
      </c>
      <c r="E314" s="31">
        <v>13600700</v>
      </c>
      <c r="F314" s="31">
        <v>3201965</v>
      </c>
      <c r="G314" s="36">
        <f t="shared" si="63"/>
        <v>0.2354264854014867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3201965</v>
      </c>
      <c r="O314" s="36">
        <f t="shared" si="67"/>
        <v>0.2354264854014867</v>
      </c>
      <c r="P314" s="31">
        <v>3446791</v>
      </c>
      <c r="Q314" s="31">
        <v>15342900</v>
      </c>
      <c r="R314" s="31">
        <v>13800100</v>
      </c>
      <c r="S314" s="31">
        <v>3446791</v>
      </c>
      <c r="T314" s="36">
        <f t="shared" si="68"/>
        <v>0.2246505549798278</v>
      </c>
      <c r="U314" s="36">
        <f t="shared" si="69"/>
        <v>-7.1030126282678574E-2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1193439</v>
      </c>
      <c r="E315" s="31">
        <v>1193439</v>
      </c>
      <c r="F315" s="31">
        <v>388</v>
      </c>
      <c r="G315" s="36">
        <f t="shared" si="63"/>
        <v>3.2511087705362404E-4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388</v>
      </c>
      <c r="O315" s="36">
        <f t="shared" si="67"/>
        <v>3.2511087705362404E-4</v>
      </c>
      <c r="P315" s="31">
        <v>2653578</v>
      </c>
      <c r="Q315" s="31">
        <v>162387</v>
      </c>
      <c r="R315" s="31">
        <v>174394</v>
      </c>
      <c r="S315" s="31">
        <v>2653578</v>
      </c>
      <c r="T315" s="36">
        <f t="shared" si="68"/>
        <v>16.341074100759297</v>
      </c>
      <c r="U315" s="36">
        <f t="shared" si="69"/>
        <v>-0.99985378232710698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134739000</v>
      </c>
      <c r="E316" s="31">
        <v>150854000</v>
      </c>
      <c r="F316" s="31">
        <v>6283034</v>
      </c>
      <c r="G316" s="36">
        <f t="shared" si="63"/>
        <v>4.663114614180007E-2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6283034</v>
      </c>
      <c r="O316" s="36">
        <f t="shared" si="67"/>
        <v>4.663114614180007E-2</v>
      </c>
      <c r="P316" s="31">
        <v>35746</v>
      </c>
      <c r="Q316" s="31">
        <v>130722500</v>
      </c>
      <c r="R316" s="31">
        <v>141622500</v>
      </c>
      <c r="S316" s="31">
        <v>35746</v>
      </c>
      <c r="T316" s="36">
        <f t="shared" si="68"/>
        <v>2.7344948268278224E-4</v>
      </c>
      <c r="U316" s="36">
        <f t="shared" si="69"/>
        <v>174.76886924411122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167841596</v>
      </c>
      <c r="E317" s="32">
        <f>SUM(E311:E316)</f>
        <v>183956596</v>
      </c>
      <c r="F317" s="32">
        <f>SUM(F311:F316)</f>
        <v>11232307</v>
      </c>
      <c r="G317" s="37">
        <f t="shared" si="63"/>
        <v>6.6922069782987523E-2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11232307</v>
      </c>
      <c r="O317" s="37">
        <f t="shared" si="67"/>
        <v>6.6922069782987523E-2</v>
      </c>
      <c r="P317" s="32">
        <f>SUM(P311:P316)</f>
        <v>9954205</v>
      </c>
      <c r="Q317" s="32">
        <f>SUM(Q311:Q316)</f>
        <v>153174817</v>
      </c>
      <c r="R317" s="32">
        <f>SUM(R311:R316)</f>
        <v>167663906</v>
      </c>
      <c r="S317" s="32">
        <f>SUM(S311:S316)</f>
        <v>9954205</v>
      </c>
      <c r="T317" s="37">
        <f t="shared" si="68"/>
        <v>6.4985910836766331E-2</v>
      </c>
      <c r="U317" s="37">
        <f t="shared" si="69"/>
        <v>0.12839819955486154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10064125</v>
      </c>
      <c r="E318" s="31">
        <v>10064125</v>
      </c>
      <c r="F318" s="31">
        <v>1624698</v>
      </c>
      <c r="G318" s="36">
        <f t="shared" si="63"/>
        <v>0.16143460062350179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1624698</v>
      </c>
      <c r="O318" s="36">
        <f t="shared" si="67"/>
        <v>0.16143460062350179</v>
      </c>
      <c r="P318" s="31">
        <v>1482951</v>
      </c>
      <c r="Q318" s="31">
        <v>9543318</v>
      </c>
      <c r="R318" s="31">
        <v>9543318</v>
      </c>
      <c r="S318" s="31">
        <v>1482951</v>
      </c>
      <c r="T318" s="36">
        <f t="shared" si="68"/>
        <v>0.15539155249777908</v>
      </c>
      <c r="U318" s="36">
        <f t="shared" si="69"/>
        <v>9.5584412431698684E-2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1000300</v>
      </c>
      <c r="E319" s="31">
        <v>1000300</v>
      </c>
      <c r="F319" s="31">
        <v>63804</v>
      </c>
      <c r="G319" s="36">
        <f t="shared" si="63"/>
        <v>6.3784864540637809E-2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63804</v>
      </c>
      <c r="O319" s="36">
        <f t="shared" si="67"/>
        <v>6.3784864540637809E-2</v>
      </c>
      <c r="P319" s="31">
        <v>78339</v>
      </c>
      <c r="Q319" s="31">
        <v>650200</v>
      </c>
      <c r="R319" s="31">
        <v>1769618</v>
      </c>
      <c r="S319" s="31">
        <v>78339</v>
      </c>
      <c r="T319" s="36">
        <f t="shared" si="68"/>
        <v>0.12048446631805598</v>
      </c>
      <c r="U319" s="36">
        <f t="shared" si="69"/>
        <v>-0.1855397694634856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4020380</v>
      </c>
      <c r="E320" s="31">
        <v>4020380</v>
      </c>
      <c r="F320" s="31">
        <v>904719</v>
      </c>
      <c r="G320" s="36">
        <f t="shared" si="63"/>
        <v>0.22503320581636563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904719</v>
      </c>
      <c r="O320" s="36">
        <f t="shared" si="67"/>
        <v>0.22503320581636563</v>
      </c>
      <c r="P320" s="31">
        <v>1038133</v>
      </c>
      <c r="Q320" s="31">
        <v>4287290</v>
      </c>
      <c r="R320" s="31">
        <v>4287290</v>
      </c>
      <c r="S320" s="31">
        <v>1038133</v>
      </c>
      <c r="T320" s="36">
        <f t="shared" si="68"/>
        <v>0.24214200578920483</v>
      </c>
      <c r="U320" s="36">
        <f t="shared" si="69"/>
        <v>-0.12851339857224464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3291094</v>
      </c>
      <c r="E321" s="31">
        <v>3291094</v>
      </c>
      <c r="F321" s="31">
        <v>196748</v>
      </c>
      <c r="G321" s="36">
        <f t="shared" si="63"/>
        <v>5.9781944848734191E-2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196748</v>
      </c>
      <c r="O321" s="36">
        <f t="shared" si="67"/>
        <v>5.9781944848734191E-2</v>
      </c>
      <c r="P321" s="31">
        <v>551824</v>
      </c>
      <c r="Q321" s="31">
        <v>5466468</v>
      </c>
      <c r="R321" s="31">
        <v>6649482</v>
      </c>
      <c r="S321" s="31">
        <v>551824</v>
      </c>
      <c r="T321" s="36">
        <f t="shared" si="68"/>
        <v>0.10094708319887723</v>
      </c>
      <c r="U321" s="36">
        <f t="shared" si="69"/>
        <v>-0.64345878396010314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132489955</v>
      </c>
      <c r="F322" s="31">
        <v>27381697</v>
      </c>
      <c r="G322" s="36">
        <f t="shared" si="63"/>
        <v>0.20666998490564814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27381697</v>
      </c>
      <c r="O322" s="36">
        <f t="shared" si="67"/>
        <v>0.20666998490564814</v>
      </c>
      <c r="P322" s="31">
        <v>14458268</v>
      </c>
      <c r="Q322" s="31">
        <v>122375000</v>
      </c>
      <c r="R322" s="31">
        <v>123408128</v>
      </c>
      <c r="S322" s="31">
        <v>14458268</v>
      </c>
      <c r="T322" s="36">
        <f t="shared" si="68"/>
        <v>0.11814723595505618</v>
      </c>
      <c r="U322" s="36">
        <f t="shared" si="69"/>
        <v>0.89384350877988972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150865854</v>
      </c>
      <c r="E323" s="32">
        <f>SUM(E318:E322)</f>
        <v>150865854</v>
      </c>
      <c r="F323" s="32">
        <f>SUM(F318:F322)</f>
        <v>30171666</v>
      </c>
      <c r="G323" s="37">
        <f t="shared" si="63"/>
        <v>0.19999002557596632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30171666</v>
      </c>
      <c r="O323" s="37">
        <f t="shared" si="67"/>
        <v>0.19999002557596632</v>
      </c>
      <c r="P323" s="32">
        <f>SUM(P318:P322)</f>
        <v>17609515</v>
      </c>
      <c r="Q323" s="32">
        <f>SUM(Q318:Q322)</f>
        <v>142322276</v>
      </c>
      <c r="R323" s="32">
        <f>SUM(R318:R322)</f>
        <v>145657836</v>
      </c>
      <c r="S323" s="32">
        <f>SUM(S318:S322)</f>
        <v>17609515</v>
      </c>
      <c r="T323" s="37">
        <f t="shared" si="68"/>
        <v>0.1237298580019898</v>
      </c>
      <c r="U323" s="37">
        <f t="shared" si="69"/>
        <v>0.71337291231473432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6315850</v>
      </c>
      <c r="E324" s="31">
        <v>6315850</v>
      </c>
      <c r="F324" s="31">
        <v>392204</v>
      </c>
      <c r="G324" s="36">
        <f t="shared" si="63"/>
        <v>6.2098371557272575E-2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392204</v>
      </c>
      <c r="O324" s="36">
        <f t="shared" si="67"/>
        <v>6.2098371557272575E-2</v>
      </c>
      <c r="P324" s="31">
        <v>594125</v>
      </c>
      <c r="Q324" s="31">
        <v>4603650</v>
      </c>
      <c r="R324" s="31">
        <v>4903650</v>
      </c>
      <c r="S324" s="31">
        <v>594125</v>
      </c>
      <c r="T324" s="36">
        <f t="shared" si="68"/>
        <v>0.12905520619508434</v>
      </c>
      <c r="U324" s="36">
        <f t="shared" si="69"/>
        <v>-0.33986282347990737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1123426</v>
      </c>
      <c r="E325" s="31">
        <v>1123426</v>
      </c>
      <c r="F325" s="31">
        <v>71826</v>
      </c>
      <c r="G325" s="36">
        <f t="shared" si="63"/>
        <v>6.3934785201695529E-2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71826</v>
      </c>
      <c r="O325" s="36">
        <f t="shared" si="67"/>
        <v>6.3934785201695529E-2</v>
      </c>
      <c r="P325" s="31">
        <v>7831</v>
      </c>
      <c r="Q325" s="31">
        <v>1761113</v>
      </c>
      <c r="R325" s="31">
        <v>911113</v>
      </c>
      <c r="S325" s="31">
        <v>7831</v>
      </c>
      <c r="T325" s="36">
        <f t="shared" si="68"/>
        <v>4.4466198364329834E-3</v>
      </c>
      <c r="U325" s="36">
        <f t="shared" si="69"/>
        <v>8.1720086834376193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13559884</v>
      </c>
      <c r="E326" s="31">
        <v>13559884</v>
      </c>
      <c r="F326" s="31">
        <v>1249495</v>
      </c>
      <c r="G326" s="36">
        <f t="shared" si="63"/>
        <v>9.2146437240908555E-2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1249495</v>
      </c>
      <c r="O326" s="36">
        <f t="shared" si="67"/>
        <v>9.2146437240908555E-2</v>
      </c>
      <c r="P326" s="31">
        <v>3204153</v>
      </c>
      <c r="Q326" s="31">
        <v>21599281</v>
      </c>
      <c r="R326" s="31">
        <v>21297209</v>
      </c>
      <c r="S326" s="31">
        <v>3204153</v>
      </c>
      <c r="T326" s="36">
        <f t="shared" si="68"/>
        <v>0.14834535464398096</v>
      </c>
      <c r="U326" s="36">
        <f t="shared" si="69"/>
        <v>-0.61003890887857104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555954007</v>
      </c>
      <c r="E327" s="31">
        <v>555954007</v>
      </c>
      <c r="F327" s="31">
        <v>96232566</v>
      </c>
      <c r="G327" s="36">
        <f t="shared" si="63"/>
        <v>0.17309447326278557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96232566</v>
      </c>
      <c r="O327" s="36">
        <f t="shared" si="67"/>
        <v>0.17309447326278557</v>
      </c>
      <c r="P327" s="31">
        <v>66982291</v>
      </c>
      <c r="Q327" s="31">
        <v>486148909</v>
      </c>
      <c r="R327" s="31">
        <v>556118744</v>
      </c>
      <c r="S327" s="31">
        <v>66982291</v>
      </c>
      <c r="T327" s="36">
        <f t="shared" si="68"/>
        <v>0.13778142820022249</v>
      </c>
      <c r="U327" s="36">
        <f t="shared" si="69"/>
        <v>0.43668669081503952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2918700</v>
      </c>
      <c r="E328" s="31">
        <v>2918700</v>
      </c>
      <c r="F328" s="31">
        <v>632406</v>
      </c>
      <c r="G328" s="36">
        <f t="shared" si="63"/>
        <v>0.21667386165073491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632406</v>
      </c>
      <c r="O328" s="36">
        <f t="shared" si="67"/>
        <v>0.21667386165073491</v>
      </c>
      <c r="P328" s="31">
        <v>52089</v>
      </c>
      <c r="Q328" s="31">
        <v>3104500</v>
      </c>
      <c r="R328" s="31">
        <v>2989900</v>
      </c>
      <c r="S328" s="31">
        <v>52089</v>
      </c>
      <c r="T328" s="36">
        <f t="shared" si="68"/>
        <v>1.6778547270091801E-2</v>
      </c>
      <c r="U328" s="36">
        <f t="shared" si="69"/>
        <v>11.140874272879111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180000</v>
      </c>
      <c r="E329" s="31">
        <v>180000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140000</v>
      </c>
      <c r="R329" s="31">
        <v>140000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10979019</v>
      </c>
      <c r="E330" s="31">
        <v>10979019</v>
      </c>
      <c r="F330" s="31">
        <v>2027951</v>
      </c>
      <c r="G330" s="36">
        <f t="shared" si="63"/>
        <v>0.18471149380468327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2027951</v>
      </c>
      <c r="O330" s="36">
        <f t="shared" si="67"/>
        <v>0.18471149380468327</v>
      </c>
      <c r="P330" s="31">
        <v>1602047</v>
      </c>
      <c r="Q330" s="31">
        <v>7852055</v>
      </c>
      <c r="R330" s="31">
        <v>12704987</v>
      </c>
      <c r="S330" s="31">
        <v>1602047</v>
      </c>
      <c r="T330" s="36">
        <f t="shared" si="68"/>
        <v>0.20402900896644255</v>
      </c>
      <c r="U330" s="36">
        <f t="shared" si="69"/>
        <v>0.26584987831193474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196860000</v>
      </c>
      <c r="E331" s="31">
        <v>196860000</v>
      </c>
      <c r="F331" s="31">
        <v>44376842</v>
      </c>
      <c r="G331" s="36">
        <f t="shared" si="63"/>
        <v>0.22542335670019303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44376842</v>
      </c>
      <c r="O331" s="36">
        <f t="shared" si="67"/>
        <v>0.22542335670019303</v>
      </c>
      <c r="P331" s="31">
        <v>43254596</v>
      </c>
      <c r="Q331" s="31">
        <v>194877708</v>
      </c>
      <c r="R331" s="31">
        <v>197230031</v>
      </c>
      <c r="S331" s="31">
        <v>43254596</v>
      </c>
      <c r="T331" s="36">
        <f t="shared" si="68"/>
        <v>0.22195763919801437</v>
      </c>
      <c r="U331" s="36">
        <f t="shared" si="69"/>
        <v>2.594512731086418E-2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787890886</v>
      </c>
      <c r="E332" s="32">
        <f>SUM(E324:E331)</f>
        <v>787890886</v>
      </c>
      <c r="F332" s="32">
        <f>SUM(F324:F331)</f>
        <v>144983290</v>
      </c>
      <c r="G332" s="37">
        <f t="shared" si="63"/>
        <v>0.18401442709415983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144983290</v>
      </c>
      <c r="O332" s="37">
        <f t="shared" si="67"/>
        <v>0.18401442709415983</v>
      </c>
      <c r="P332" s="32">
        <f>SUM(P324:P331)</f>
        <v>115697132</v>
      </c>
      <c r="Q332" s="32">
        <f>SUM(Q324:Q331)</f>
        <v>720087216</v>
      </c>
      <c r="R332" s="32">
        <f>SUM(R324:R331)</f>
        <v>796295634</v>
      </c>
      <c r="S332" s="32">
        <f>SUM(S324:S331)</f>
        <v>115697132</v>
      </c>
      <c r="T332" s="37">
        <f t="shared" si="68"/>
        <v>0.16067099849749311</v>
      </c>
      <c r="U332" s="37">
        <f t="shared" si="69"/>
        <v>0.25312777848287538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1303822</v>
      </c>
      <c r="E333" s="31">
        <v>1303822</v>
      </c>
      <c r="F333" s="31">
        <v>389012</v>
      </c>
      <c r="G333" s="36">
        <f t="shared" si="63"/>
        <v>0.29836281332881331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389012</v>
      </c>
      <c r="O333" s="36">
        <f t="shared" si="67"/>
        <v>0.29836281332881331</v>
      </c>
      <c r="P333" s="31">
        <v>302528</v>
      </c>
      <c r="Q333" s="31">
        <v>1250204</v>
      </c>
      <c r="R333" s="31">
        <v>1265268</v>
      </c>
      <c r="S333" s="31">
        <v>302528</v>
      </c>
      <c r="T333" s="36">
        <f t="shared" si="68"/>
        <v>0.24198290838935085</v>
      </c>
      <c r="U333" s="36">
        <f t="shared" si="69"/>
        <v>0.28587105986883854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9282000</v>
      </c>
      <c r="E334" s="31">
        <v>9282000</v>
      </c>
      <c r="F334" s="31">
        <v>2619866</v>
      </c>
      <c r="G334" s="36">
        <f t="shared" si="63"/>
        <v>0.28225231631113984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2619866</v>
      </c>
      <c r="O334" s="36">
        <f t="shared" si="67"/>
        <v>0.28225231631113984</v>
      </c>
      <c r="P334" s="31">
        <v>386449</v>
      </c>
      <c r="Q334" s="31">
        <v>1502850</v>
      </c>
      <c r="R334" s="31">
        <v>1547595</v>
      </c>
      <c r="S334" s="31">
        <v>386449</v>
      </c>
      <c r="T334" s="36">
        <f t="shared" si="68"/>
        <v>0.25714409289017531</v>
      </c>
      <c r="U334" s="36">
        <f t="shared" si="69"/>
        <v>5.779331813512262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65335000</v>
      </c>
      <c r="F336" s="31">
        <v>15964235</v>
      </c>
      <c r="G336" s="36">
        <f t="shared" si="63"/>
        <v>0.24434430244126426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15964235</v>
      </c>
      <c r="O336" s="36">
        <f t="shared" si="67"/>
        <v>0.24434430244126426</v>
      </c>
      <c r="P336" s="31">
        <v>15325756</v>
      </c>
      <c r="Q336" s="31">
        <v>62380000</v>
      </c>
      <c r="R336" s="31">
        <v>62220000</v>
      </c>
      <c r="S336" s="31">
        <v>15325756</v>
      </c>
      <c r="T336" s="36">
        <f t="shared" si="68"/>
        <v>0.24568380891311317</v>
      </c>
      <c r="U336" s="36">
        <f t="shared" si="69"/>
        <v>4.1660522325945859E-2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75920822</v>
      </c>
      <c r="E337" s="32">
        <f>SUM(E333:E336)</f>
        <v>75920822</v>
      </c>
      <c r="F337" s="32">
        <f>SUM(F333:F336)</f>
        <v>18973113</v>
      </c>
      <c r="G337" s="37">
        <f t="shared" si="63"/>
        <v>0.24990658030546614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18973113</v>
      </c>
      <c r="O337" s="37">
        <f t="shared" si="67"/>
        <v>0.24990658030546614</v>
      </c>
      <c r="P337" s="32">
        <f>SUM(P333:P336)</f>
        <v>16014733</v>
      </c>
      <c r="Q337" s="32">
        <f>SUM(Q333:Q336)</f>
        <v>65133054</v>
      </c>
      <c r="R337" s="32">
        <f>SUM(R333:R336)</f>
        <v>65032863</v>
      </c>
      <c r="S337" s="32">
        <f>SUM(S333:S336)</f>
        <v>16014733</v>
      </c>
      <c r="T337" s="37">
        <f t="shared" si="68"/>
        <v>0.24587720084490433</v>
      </c>
      <c r="U337" s="37">
        <f t="shared" si="69"/>
        <v>0.18472864955038593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2347028187</v>
      </c>
      <c r="E338" s="32">
        <f>SUM(E302,E304:E309,E311:E316,E318:E322,E324:E331,E333:E336)</f>
        <v>2363143187</v>
      </c>
      <c r="F338" s="32">
        <f>SUM(F302,F304:F309,F311:F316,F318:F322,F324:F331,F333:F336)</f>
        <v>483699512</v>
      </c>
      <c r="G338" s="37">
        <f t="shared" si="63"/>
        <v>0.20609020150638693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483699512</v>
      </c>
      <c r="O338" s="37">
        <f t="shared" si="67"/>
        <v>0.20609020150638693</v>
      </c>
      <c r="P338" s="32">
        <f>SUM(P302,P304:P309,P311:P316,P318:P322,P324:P331,P333:P336)</f>
        <v>387771197</v>
      </c>
      <c r="Q338" s="32">
        <f>SUM(Q302,Q304:Q309,Q311:Q316,Q318:Q322,Q324:Q331,Q333:Q336)</f>
        <v>2331123923</v>
      </c>
      <c r="R338" s="32">
        <f>SUM(R302,R304:R309,R311:R316,R318:R322,R324:R331,R333:R336)</f>
        <v>2521395436</v>
      </c>
      <c r="S338" s="32">
        <f>SUM(S302,S304:S309,S311:S316,S318:S322,S324:S331,S333:S336)</f>
        <v>387771197</v>
      </c>
      <c r="T338" s="37">
        <f t="shared" si="68"/>
        <v>0.16634516645557157</v>
      </c>
      <c r="U338" s="37">
        <f t="shared" si="69"/>
        <v>0.2473838071062302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8034582796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8085222271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1333422831</v>
      </c>
      <c r="G339" s="39">
        <f t="shared" si="63"/>
        <v>0.16596043190492002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1333422831</v>
      </c>
      <c r="O339" s="39">
        <f t="shared" si="67"/>
        <v>0.16596043190492002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1032000602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7524465339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7880183157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1032000602</v>
      </c>
      <c r="T339" s="39">
        <f t="shared" si="68"/>
        <v>0.13715268201862069</v>
      </c>
      <c r="U339" s="39">
        <f t="shared" si="69"/>
        <v>0.29207563291712102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1858910</v>
      </c>
      <c r="E9" s="31">
        <v>1858910</v>
      </c>
      <c r="F9" s="31">
        <v>244322</v>
      </c>
      <c r="G9" s="36">
        <f>IF(($D9       =0),0,($F9       /$D9       ))</f>
        <v>0.13143293650580179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244322</v>
      </c>
      <c r="O9" s="36">
        <f>IF(($D9       =0),0,($N9       /$D9       ))</f>
        <v>0.13143293650580179</v>
      </c>
      <c r="P9" s="31">
        <v>501672</v>
      </c>
      <c r="Q9" s="31">
        <v>1800380</v>
      </c>
      <c r="R9" s="31">
        <v>1803530</v>
      </c>
      <c r="S9" s="31">
        <v>501672</v>
      </c>
      <c r="T9" s="36">
        <f>IF(($Q9       =0),0,($S9       /$Q9       ))</f>
        <v>0.27864784101134205</v>
      </c>
      <c r="U9" s="36">
        <f>IF(($P9       =0),0,(($F9       /$P9       )-1))</f>
        <v>-0.51298457956593158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1858910</v>
      </c>
      <c r="E10" s="32">
        <f>SUM(E8:E9)</f>
        <v>1858910</v>
      </c>
      <c r="F10" s="32">
        <f>SUM(F8:F9)</f>
        <v>244322</v>
      </c>
      <c r="G10" s="37">
        <f t="shared" ref="G10:G54" si="0">IF(($D10      =0),0,($F10      /$D10      ))</f>
        <v>0.13143293650580179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244322</v>
      </c>
      <c r="O10" s="37">
        <f t="shared" ref="O10:O54" si="4">IF(($D10      =0),0,($N10      /$D10      ))</f>
        <v>0.13143293650580179</v>
      </c>
      <c r="P10" s="32">
        <f>SUM(P8:P9)</f>
        <v>501672</v>
      </c>
      <c r="Q10" s="32">
        <f>SUM(Q8:Q9)</f>
        <v>1800380</v>
      </c>
      <c r="R10" s="32">
        <f>SUM(R8:R9)</f>
        <v>1803530</v>
      </c>
      <c r="S10" s="32">
        <f>SUM(S8:S9)</f>
        <v>501672</v>
      </c>
      <c r="T10" s="37">
        <f t="shared" ref="T10:T54" si="5">IF(($Q10      =0),0,($S10      /$Q10      ))</f>
        <v>0.27864784101134205</v>
      </c>
      <c r="U10" s="37">
        <f t="shared" ref="U10:U54" si="6">IF(($P10      =0),0,(($F10      /$P10      )-1))</f>
        <v>-0.51298457956593158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2332000</v>
      </c>
      <c r="G11" s="36">
        <f t="shared" si="0"/>
        <v>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2332000</v>
      </c>
      <c r="O11" s="36">
        <f t="shared" si="4"/>
        <v>1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1848548</v>
      </c>
      <c r="E14" s="31">
        <v>1848548</v>
      </c>
      <c r="F14" s="31">
        <v>217375</v>
      </c>
      <c r="G14" s="36">
        <f t="shared" si="0"/>
        <v>0.11759229405998654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217375</v>
      </c>
      <c r="O14" s="36">
        <f t="shared" si="4"/>
        <v>0.11759229405998654</v>
      </c>
      <c r="P14" s="31">
        <v>215719</v>
      </c>
      <c r="Q14" s="31">
        <v>1818214</v>
      </c>
      <c r="R14" s="31">
        <v>1818214</v>
      </c>
      <c r="S14" s="31">
        <v>215719</v>
      </c>
      <c r="T14" s="36">
        <f t="shared" si="5"/>
        <v>0.11864335001270478</v>
      </c>
      <c r="U14" s="36">
        <f t="shared" si="6"/>
        <v>7.6766534241303752E-3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25911984</v>
      </c>
      <c r="E16" s="31">
        <v>25961984</v>
      </c>
      <c r="F16" s="31">
        <v>8336222</v>
      </c>
      <c r="G16" s="36">
        <f t="shared" si="0"/>
        <v>0.32171299580919777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8336222</v>
      </c>
      <c r="O16" s="36">
        <f t="shared" si="4"/>
        <v>0.32171299580919777</v>
      </c>
      <c r="P16" s="31">
        <v>5419347</v>
      </c>
      <c r="Q16" s="31">
        <v>22439499</v>
      </c>
      <c r="R16" s="31">
        <v>27738642</v>
      </c>
      <c r="S16" s="31">
        <v>5419347</v>
      </c>
      <c r="T16" s="36">
        <f t="shared" si="5"/>
        <v>0.24150926899036382</v>
      </c>
      <c r="U16" s="36">
        <f t="shared" si="6"/>
        <v>0.53823366542131357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30092532</v>
      </c>
      <c r="E19" s="32">
        <f>SUM(E11:E18)</f>
        <v>30142532</v>
      </c>
      <c r="F19" s="32">
        <f>SUM(F11:F18)</f>
        <v>10885597</v>
      </c>
      <c r="G19" s="37">
        <f t="shared" si="0"/>
        <v>0.36173749021850338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10885597</v>
      </c>
      <c r="O19" s="37">
        <f t="shared" si="4"/>
        <v>0.36173749021850338</v>
      </c>
      <c r="P19" s="32">
        <f>SUM(P11:P18)</f>
        <v>5635066</v>
      </c>
      <c r="Q19" s="32">
        <f>SUM(Q11:Q18)</f>
        <v>24257713</v>
      </c>
      <c r="R19" s="32">
        <f>SUM(R11:R18)</f>
        <v>29556856</v>
      </c>
      <c r="S19" s="32">
        <f>SUM(S11:S18)</f>
        <v>5635066</v>
      </c>
      <c r="T19" s="37">
        <f t="shared" si="5"/>
        <v>0.23229996991060123</v>
      </c>
      <c r="U19" s="37">
        <f t="shared" si="6"/>
        <v>0.93176033785584766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345507</v>
      </c>
      <c r="E23" s="31">
        <v>345507</v>
      </c>
      <c r="F23" s="31">
        <v>16341</v>
      </c>
      <c r="G23" s="36">
        <f t="shared" si="0"/>
        <v>4.7295713256171365E-2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16341</v>
      </c>
      <c r="O23" s="36">
        <f t="shared" si="4"/>
        <v>4.7295713256171365E-2</v>
      </c>
      <c r="P23" s="31">
        <v>96067</v>
      </c>
      <c r="Q23" s="31">
        <v>211653</v>
      </c>
      <c r="R23" s="31">
        <v>328264</v>
      </c>
      <c r="S23" s="31">
        <v>96067</v>
      </c>
      <c r="T23" s="36">
        <f t="shared" si="5"/>
        <v>0.45388914874818687</v>
      </c>
      <c r="U23" s="36">
        <f t="shared" si="6"/>
        <v>-0.82989996564897417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345507</v>
      </c>
      <c r="E27" s="32">
        <f>SUM(E20:E26)</f>
        <v>345507</v>
      </c>
      <c r="F27" s="32">
        <f>SUM(F20:F26)</f>
        <v>16341</v>
      </c>
      <c r="G27" s="37">
        <f t="shared" si="0"/>
        <v>4.7295713256171365E-2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16341</v>
      </c>
      <c r="O27" s="37">
        <f t="shared" si="4"/>
        <v>4.7295713256171365E-2</v>
      </c>
      <c r="P27" s="32">
        <f>SUM(P20:P26)</f>
        <v>96067</v>
      </c>
      <c r="Q27" s="32">
        <f>SUM(Q20:Q26)</f>
        <v>211653</v>
      </c>
      <c r="R27" s="32">
        <f>SUM(R20:R26)</f>
        <v>328264</v>
      </c>
      <c r="S27" s="32">
        <f>SUM(S20:S26)</f>
        <v>96067</v>
      </c>
      <c r="T27" s="37">
        <f t="shared" si="5"/>
        <v>0.45388914874818687</v>
      </c>
      <c r="U27" s="37">
        <f t="shared" si="6"/>
        <v>-0.82989996564897417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5165</v>
      </c>
      <c r="G33" s="36">
        <f t="shared" si="0"/>
        <v>0.11356140890901895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5165</v>
      </c>
      <c r="O33" s="36">
        <f t="shared" si="4"/>
        <v>0.11356140890901895</v>
      </c>
      <c r="P33" s="31">
        <v>1441</v>
      </c>
      <c r="Q33" s="31">
        <v>45482</v>
      </c>
      <c r="R33" s="31">
        <v>45482</v>
      </c>
      <c r="S33" s="31">
        <v>1441</v>
      </c>
      <c r="T33" s="36">
        <f t="shared" si="5"/>
        <v>3.1682863550415552E-2</v>
      </c>
      <c r="U33" s="36">
        <f t="shared" si="6"/>
        <v>2.5843164469118669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1400239</v>
      </c>
      <c r="E34" s="31">
        <v>1400239</v>
      </c>
      <c r="F34" s="31">
        <v>251825</v>
      </c>
      <c r="G34" s="36">
        <f t="shared" si="0"/>
        <v>0.17984429800912557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251825</v>
      </c>
      <c r="O34" s="36">
        <f t="shared" si="4"/>
        <v>0.17984429800912557</v>
      </c>
      <c r="P34" s="31">
        <v>18270</v>
      </c>
      <c r="Q34" s="31">
        <v>2898339</v>
      </c>
      <c r="R34" s="31">
        <v>1917353</v>
      </c>
      <c r="S34" s="31">
        <v>18270</v>
      </c>
      <c r="T34" s="36">
        <f t="shared" si="5"/>
        <v>6.3036104472251175E-3</v>
      </c>
      <c r="U34" s="36">
        <f t="shared" si="6"/>
        <v>12.783524904214559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1445721</v>
      </c>
      <c r="E35" s="32">
        <f>SUM(E28:E34)</f>
        <v>1445721</v>
      </c>
      <c r="F35" s="32">
        <f>SUM(F28:F34)</f>
        <v>256990</v>
      </c>
      <c r="G35" s="37">
        <f t="shared" si="0"/>
        <v>0.17775905586209234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256990</v>
      </c>
      <c r="O35" s="37">
        <f t="shared" si="4"/>
        <v>0.17775905586209234</v>
      </c>
      <c r="P35" s="32">
        <f>SUM(P28:P34)</f>
        <v>19711</v>
      </c>
      <c r="Q35" s="32">
        <f>SUM(Q28:Q34)</f>
        <v>2943821</v>
      </c>
      <c r="R35" s="32">
        <f>SUM(R28:R34)</f>
        <v>1962835</v>
      </c>
      <c r="S35" s="32">
        <f>SUM(S28:S34)</f>
        <v>19711</v>
      </c>
      <c r="T35" s="37">
        <f t="shared" si="5"/>
        <v>6.6957196106692627E-3</v>
      </c>
      <c r="U35" s="37">
        <f t="shared" si="6"/>
        <v>12.03789762061793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</v>
      </c>
      <c r="E40" s="32">
        <f>SUM(E36:E39)</f>
        <v>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8601048</v>
      </c>
      <c r="E46" s="31">
        <v>8601048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9186643</v>
      </c>
      <c r="R46" s="31">
        <v>8961643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8601048</v>
      </c>
      <c r="E47" s="32">
        <f>SUM(E41:E46)</f>
        <v>8601048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9186643</v>
      </c>
      <c r="R47" s="32">
        <f>SUM(R41:R46)</f>
        <v>8961643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42343719</v>
      </c>
      <c r="E54" s="32">
        <f>SUM(E8:E9,E11:E18,E20:E26,E28:E34,E36:E39,E41:E46,E48:E52)</f>
        <v>42393719</v>
      </c>
      <c r="F54" s="32">
        <f>SUM(F8:F9,F11:F18,F20:F26,F28:F34,F36:F39,F41:F46,F48:F52)</f>
        <v>11403250</v>
      </c>
      <c r="G54" s="37">
        <f t="shared" si="0"/>
        <v>0.26930204217536963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11403250</v>
      </c>
      <c r="O54" s="37">
        <f t="shared" si="4"/>
        <v>0.26930204217536963</v>
      </c>
      <c r="P54" s="32">
        <f>SUM(P8:P9,P11:P18,P20:P26,P28:P34,P36:P39,P41:P46,P48:P52)</f>
        <v>6252516</v>
      </c>
      <c r="Q54" s="32">
        <f>SUM(Q8:Q9,Q11:Q18,Q20:Q26,Q28:Q34,Q36:Q39,Q41:Q46,Q48:Q52)</f>
        <v>38400210</v>
      </c>
      <c r="R54" s="32">
        <f>SUM(R8:R9,R11:R18,R20:R26,R28:R34,R36:R39,R41:R46,R48:R52)</f>
        <v>42613128</v>
      </c>
      <c r="S54" s="32">
        <f>SUM(S8:S9,S11:S18,S20:S26,S28:S34,S36:S39,S41:S46,S48:S52)</f>
        <v>6252516</v>
      </c>
      <c r="T54" s="37">
        <f t="shared" si="5"/>
        <v>0.16282504705052395</v>
      </c>
      <c r="U54" s="37">
        <f t="shared" si="6"/>
        <v>0.82378581678159635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1208999</v>
      </c>
      <c r="E57" s="31">
        <v>1208999</v>
      </c>
      <c r="F57" s="31">
        <v>111774</v>
      </c>
      <c r="G57" s="36">
        <f t="shared" ref="G57:G85" si="7">IF(($D57      =0),0,($F57      /$D57      ))</f>
        <v>9.2451689372778631E-2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111774</v>
      </c>
      <c r="O57" s="36">
        <f t="shared" ref="O57:O85" si="11">IF(($D57      =0),0,($N57      /$D57      ))</f>
        <v>9.2451689372778631E-2</v>
      </c>
      <c r="P57" s="31">
        <v>76417</v>
      </c>
      <c r="Q57" s="31">
        <v>464359</v>
      </c>
      <c r="R57" s="31">
        <v>464359</v>
      </c>
      <c r="S57" s="31">
        <v>76417</v>
      </c>
      <c r="T57" s="36">
        <f t="shared" ref="T57:T85" si="12">IF(($Q57      =0),0,($S57      /$Q57      ))</f>
        <v>0.16456448566733928</v>
      </c>
      <c r="U57" s="36">
        <f t="shared" ref="U57:U85" si="13">IF(($P57      =0),0,(($F57      /$P57      )-1))</f>
        <v>0.46268500464556306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1208999</v>
      </c>
      <c r="E58" s="32">
        <f>E57</f>
        <v>1208999</v>
      </c>
      <c r="F58" s="32">
        <f>F57</f>
        <v>111774</v>
      </c>
      <c r="G58" s="37">
        <f t="shared" si="7"/>
        <v>9.2451689372778631E-2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111774</v>
      </c>
      <c r="O58" s="37">
        <f t="shared" si="11"/>
        <v>9.2451689372778631E-2</v>
      </c>
      <c r="P58" s="32">
        <f>P57</f>
        <v>76417</v>
      </c>
      <c r="Q58" s="32">
        <f>Q57</f>
        <v>464359</v>
      </c>
      <c r="R58" s="32">
        <f>R57</f>
        <v>464359</v>
      </c>
      <c r="S58" s="32">
        <f>S57</f>
        <v>76417</v>
      </c>
      <c r="T58" s="37">
        <f t="shared" si="12"/>
        <v>0.16456448566733928</v>
      </c>
      <c r="U58" s="37">
        <f t="shared" si="13"/>
        <v>0.46268500464556306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2411274</v>
      </c>
      <c r="E72" s="31">
        <v>2411274</v>
      </c>
      <c r="F72" s="31">
        <v>1147593</v>
      </c>
      <c r="G72" s="36">
        <f t="shared" si="7"/>
        <v>0.47592807785427954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1147593</v>
      </c>
      <c r="O72" s="36">
        <f t="shared" si="11"/>
        <v>0.47592807785427954</v>
      </c>
      <c r="P72" s="31">
        <v>813956</v>
      </c>
      <c r="Q72" s="31">
        <v>2192067</v>
      </c>
      <c r="R72" s="31">
        <v>2192067</v>
      </c>
      <c r="S72" s="31">
        <v>813956</v>
      </c>
      <c r="T72" s="36">
        <f t="shared" si="12"/>
        <v>0.37131894234984608</v>
      </c>
      <c r="U72" s="36">
        <f t="shared" si="13"/>
        <v>0.40989562089351272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2411274</v>
      </c>
      <c r="E78" s="32">
        <f>SUM(E71:E77)</f>
        <v>2411274</v>
      </c>
      <c r="F78" s="32">
        <f>SUM(F71:F77)</f>
        <v>1147593</v>
      </c>
      <c r="G78" s="37">
        <f t="shared" si="7"/>
        <v>0.47592807785427954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1147593</v>
      </c>
      <c r="O78" s="37">
        <f t="shared" si="11"/>
        <v>0.47592807785427954</v>
      </c>
      <c r="P78" s="32">
        <f>SUM(P71:P77)</f>
        <v>813956</v>
      </c>
      <c r="Q78" s="32">
        <f>SUM(Q71:Q77)</f>
        <v>2192067</v>
      </c>
      <c r="R78" s="32">
        <f>SUM(R71:R77)</f>
        <v>2192067</v>
      </c>
      <c r="S78" s="32">
        <f>SUM(S71:S77)</f>
        <v>813956</v>
      </c>
      <c r="T78" s="37">
        <f t="shared" si="12"/>
        <v>0.37131894234984608</v>
      </c>
      <c r="U78" s="37">
        <f t="shared" si="13"/>
        <v>0.40989562089351272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110460</v>
      </c>
      <c r="E79" s="31">
        <v>110460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105300</v>
      </c>
      <c r="R79" s="31">
        <v>105300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22447168</v>
      </c>
      <c r="E82" s="31">
        <v>22447168</v>
      </c>
      <c r="F82" s="31">
        <v>12651807</v>
      </c>
      <c r="G82" s="36">
        <f t="shared" si="7"/>
        <v>0.56362597722795138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12651807</v>
      </c>
      <c r="O82" s="36">
        <f t="shared" si="11"/>
        <v>0.56362597722795138</v>
      </c>
      <c r="P82" s="31">
        <v>8173611</v>
      </c>
      <c r="Q82" s="31">
        <v>15804900</v>
      </c>
      <c r="R82" s="31">
        <v>21204688</v>
      </c>
      <c r="S82" s="31">
        <v>8173611</v>
      </c>
      <c r="T82" s="36">
        <f t="shared" si="12"/>
        <v>0.5171567678378225</v>
      </c>
      <c r="U82" s="36">
        <f t="shared" si="13"/>
        <v>0.54788464975883966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22557628</v>
      </c>
      <c r="E84" s="32">
        <f>SUM(E79:E83)</f>
        <v>22557628</v>
      </c>
      <c r="F84" s="32">
        <f>SUM(F79:F83)</f>
        <v>12651807</v>
      </c>
      <c r="G84" s="37">
        <f t="shared" si="7"/>
        <v>0.56086601835973182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12651807</v>
      </c>
      <c r="O84" s="37">
        <f t="shared" si="11"/>
        <v>0.56086601835973182</v>
      </c>
      <c r="P84" s="32">
        <f>SUM(P79:P83)</f>
        <v>8173611</v>
      </c>
      <c r="Q84" s="32">
        <f>SUM(Q79:Q83)</f>
        <v>15910200</v>
      </c>
      <c r="R84" s="32">
        <f>SUM(R79:R83)</f>
        <v>21309988</v>
      </c>
      <c r="S84" s="32">
        <f>SUM(S79:S83)</f>
        <v>8173611</v>
      </c>
      <c r="T84" s="37">
        <f t="shared" si="12"/>
        <v>0.51373401968548482</v>
      </c>
      <c r="U84" s="37">
        <f t="shared" si="13"/>
        <v>0.54788464975883966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26177901</v>
      </c>
      <c r="E85" s="32">
        <f>SUM(E57,E59:E62,E64:E69,E71:E77,E79:E83)</f>
        <v>26177901</v>
      </c>
      <c r="F85" s="32">
        <f>SUM(F57,F59:F62,F64:F69,F71:F77,F79:F83)</f>
        <v>13911174</v>
      </c>
      <c r="G85" s="37">
        <f t="shared" si="7"/>
        <v>0.53140906904644492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13911174</v>
      </c>
      <c r="O85" s="37">
        <f t="shared" si="11"/>
        <v>0.53140906904644492</v>
      </c>
      <c r="P85" s="32">
        <f>SUM(P57,P59:P62,P64:P69,P71:P77,P79:P83)</f>
        <v>9063984</v>
      </c>
      <c r="Q85" s="32">
        <f>SUM(Q57,Q59:Q62,Q64:Q69,Q71:Q77,Q79:Q83)</f>
        <v>18566626</v>
      </c>
      <c r="R85" s="32">
        <f>SUM(R57,R59:R62,R64:R69,R71:R77,R79:R83)</f>
        <v>23966414</v>
      </c>
      <c r="S85" s="32">
        <f>SUM(S57,S59:S62,S64:S69,S71:S77,S79:S83)</f>
        <v>9063984</v>
      </c>
      <c r="T85" s="37">
        <f t="shared" si="12"/>
        <v>0.48818692206112191</v>
      </c>
      <c r="U85" s="37">
        <f t="shared" si="13"/>
        <v>0.53477477453623035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3577000</v>
      </c>
      <c r="E89" s="31">
        <v>3577000</v>
      </c>
      <c r="F89" s="31">
        <v>688884</v>
      </c>
      <c r="G89" s="36">
        <f t="shared" si="14"/>
        <v>0.19258708414872799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688884</v>
      </c>
      <c r="O89" s="36">
        <f t="shared" si="18"/>
        <v>0.19258708414872799</v>
      </c>
      <c r="P89" s="31">
        <v>498621</v>
      </c>
      <c r="Q89" s="31">
        <v>2105000</v>
      </c>
      <c r="R89" s="31">
        <v>3413000</v>
      </c>
      <c r="S89" s="31">
        <v>498621</v>
      </c>
      <c r="T89" s="36">
        <f t="shared" si="19"/>
        <v>0.23687458432304037</v>
      </c>
      <c r="U89" s="36">
        <f t="shared" si="20"/>
        <v>0.38157839320846887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8846006</v>
      </c>
      <c r="E90" s="31">
        <v>8846006</v>
      </c>
      <c r="F90" s="31">
        <v>1227253</v>
      </c>
      <c r="G90" s="36">
        <f t="shared" si="14"/>
        <v>0.1387352665146282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1227253</v>
      </c>
      <c r="O90" s="36">
        <f t="shared" si="18"/>
        <v>0.1387352665146282</v>
      </c>
      <c r="P90" s="31">
        <v>12639</v>
      </c>
      <c r="Q90" s="31">
        <v>8432799</v>
      </c>
      <c r="R90" s="31">
        <v>8432799</v>
      </c>
      <c r="S90" s="31">
        <v>12639</v>
      </c>
      <c r="T90" s="36">
        <f t="shared" si="19"/>
        <v>1.4987906150733582E-3</v>
      </c>
      <c r="U90" s="36">
        <f t="shared" si="20"/>
        <v>96.100482633119711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12423006</v>
      </c>
      <c r="E91" s="32">
        <f>SUM(E88:E90)</f>
        <v>12423006</v>
      </c>
      <c r="F91" s="32">
        <f>SUM(F88:F90)</f>
        <v>1916137</v>
      </c>
      <c r="G91" s="37">
        <f t="shared" si="14"/>
        <v>0.15424101058954653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1916137</v>
      </c>
      <c r="O91" s="37">
        <f t="shared" si="18"/>
        <v>0.15424101058954653</v>
      </c>
      <c r="P91" s="32">
        <f>SUM(P88:P90)</f>
        <v>511260</v>
      </c>
      <c r="Q91" s="32">
        <f>SUM(Q88:Q90)</f>
        <v>10537799</v>
      </c>
      <c r="R91" s="32">
        <f>SUM(R88:R90)</f>
        <v>11845799</v>
      </c>
      <c r="S91" s="32">
        <f>SUM(S88:S90)</f>
        <v>511260</v>
      </c>
      <c r="T91" s="37">
        <f t="shared" si="19"/>
        <v>4.8516772809957753E-2</v>
      </c>
      <c r="U91" s="37">
        <f t="shared" si="20"/>
        <v>2.7478719242655401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73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73</v>
      </c>
      <c r="O92" s="36">
        <f t="shared" si="18"/>
        <v>0</v>
      </c>
      <c r="P92" s="31">
        <v>345</v>
      </c>
      <c r="Q92" s="31">
        <v>0</v>
      </c>
      <c r="R92" s="31">
        <v>0</v>
      </c>
      <c r="S92" s="31">
        <v>345</v>
      </c>
      <c r="T92" s="36">
        <f t="shared" si="19"/>
        <v>0</v>
      </c>
      <c r="U92" s="36">
        <f t="shared" si="20"/>
        <v>-0.78840579710144931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708788</v>
      </c>
      <c r="G93" s="36">
        <f t="shared" si="14"/>
        <v>0.23004463681510012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708788</v>
      </c>
      <c r="O93" s="36">
        <f t="shared" si="18"/>
        <v>0.23004463681510012</v>
      </c>
      <c r="P93" s="31">
        <v>0</v>
      </c>
      <c r="Q93" s="31">
        <v>4352216</v>
      </c>
      <c r="R93" s="31">
        <v>3081089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47320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47320</v>
      </c>
      <c r="O94" s="36">
        <f t="shared" si="18"/>
        <v>0</v>
      </c>
      <c r="P94" s="31">
        <v>19318</v>
      </c>
      <c r="Q94" s="31">
        <v>0</v>
      </c>
      <c r="R94" s="31">
        <v>0</v>
      </c>
      <c r="S94" s="31">
        <v>19318</v>
      </c>
      <c r="T94" s="36">
        <f t="shared" si="19"/>
        <v>0</v>
      </c>
      <c r="U94" s="36">
        <f t="shared" si="20"/>
        <v>1.4495289367429343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3081089</v>
      </c>
      <c r="E96" s="32">
        <f>SUM(E92:E95)</f>
        <v>3081089</v>
      </c>
      <c r="F96" s="32">
        <f>SUM(F92:F95)</f>
        <v>756181</v>
      </c>
      <c r="G96" s="37">
        <f t="shared" si="14"/>
        <v>0.24542653587741217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756181</v>
      </c>
      <c r="O96" s="37">
        <f t="shared" si="18"/>
        <v>0.24542653587741217</v>
      </c>
      <c r="P96" s="32">
        <f>SUM(P92:P95)</f>
        <v>19663</v>
      </c>
      <c r="Q96" s="32">
        <f>SUM(Q92:Q95)</f>
        <v>4352216</v>
      </c>
      <c r="R96" s="32">
        <f>SUM(R92:R95)</f>
        <v>3081089</v>
      </c>
      <c r="S96" s="32">
        <f>SUM(S92:S95)</f>
        <v>19663</v>
      </c>
      <c r="T96" s="37">
        <f t="shared" si="19"/>
        <v>4.5179283381155712E-3</v>
      </c>
      <c r="U96" s="37">
        <f t="shared" si="20"/>
        <v>37.457051314651885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670002</v>
      </c>
      <c r="E99" s="31">
        <v>670002</v>
      </c>
      <c r="F99" s="31">
        <v>279167</v>
      </c>
      <c r="G99" s="36">
        <f t="shared" si="14"/>
        <v>0.41666592040023759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279167</v>
      </c>
      <c r="O99" s="36">
        <f t="shared" si="18"/>
        <v>0.41666592040023759</v>
      </c>
      <c r="P99" s="31">
        <v>0</v>
      </c>
      <c r="Q99" s="31">
        <v>0</v>
      </c>
      <c r="R99" s="31">
        <v>0</v>
      </c>
      <c r="S99" s="31">
        <v>0</v>
      </c>
      <c r="T99" s="36">
        <f t="shared" si="19"/>
        <v>0</v>
      </c>
      <c r="U99" s="36">
        <f t="shared" si="20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670002</v>
      </c>
      <c r="E101" s="32">
        <f>SUM(E97:E100)</f>
        <v>670002</v>
      </c>
      <c r="F101" s="32">
        <f>SUM(F97:F100)</f>
        <v>279167</v>
      </c>
      <c r="G101" s="37">
        <f>IF(($D101     =0),0,($F101     /$D101     ))</f>
        <v>0.41666592040023759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279167</v>
      </c>
      <c r="O101" s="37">
        <f>IF(($D101     =0),0,($N101     /$D101     ))</f>
        <v>0.41666592040023759</v>
      </c>
      <c r="P101" s="32">
        <f>SUM(P97:P100)</f>
        <v>0</v>
      </c>
      <c r="Q101" s="32">
        <f>SUM(Q97:Q100)</f>
        <v>0</v>
      </c>
      <c r="R101" s="32">
        <f>SUM(R97:R100)</f>
        <v>0</v>
      </c>
      <c r="S101" s="32">
        <f>SUM(S97:S100)</f>
        <v>0</v>
      </c>
      <c r="T101" s="37">
        <f>IF(($Q101     =0),0,($S101     /$Q101     ))</f>
        <v>0</v>
      </c>
      <c r="U101" s="37">
        <f>IF(($P101     =0),0,(($F101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16174097</v>
      </c>
      <c r="E102" s="32">
        <f>SUM(E88:E90,E92:E95,E97:E100)</f>
        <v>16174097</v>
      </c>
      <c r="F102" s="32">
        <f>SUM(F88:F90,F92:F95,F97:F100)</f>
        <v>2951485</v>
      </c>
      <c r="G102" s="37">
        <f>IF(($D102     =0),0,($F102     /$D102     ))</f>
        <v>0.18248221214451724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2951485</v>
      </c>
      <c r="O102" s="37">
        <f>IF(($D102     =0),0,($N102     /$D102     ))</f>
        <v>0.18248221214451724</v>
      </c>
      <c r="P102" s="32">
        <f>SUM(P88:P90,P92:P95,P97:P100)</f>
        <v>530923</v>
      </c>
      <c r="Q102" s="32">
        <f>SUM(Q88:Q90,Q92:Q95,Q97:Q100)</f>
        <v>14890015</v>
      </c>
      <c r="R102" s="32">
        <f>SUM(R88:R90,R92:R95,R97:R100)</f>
        <v>14926888</v>
      </c>
      <c r="S102" s="32">
        <f>SUM(S88:S90,S92:S95,S97:S100)</f>
        <v>530923</v>
      </c>
      <c r="T102" s="37">
        <f>IF(($Q102     =0),0,($S102     /$Q102     ))</f>
        <v>3.5656310621580971E-2</v>
      </c>
      <c r="U102" s="37">
        <f>IF(($P102     =0),0,(($F102     /$P102     )-1))</f>
        <v>4.5591582960240942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-166462</v>
      </c>
      <c r="G105" s="36">
        <f t="shared" ref="G105:G136" si="21">IF(($D105     =0),0,($F105     /$D105     ))</f>
        <v>-0.67999183006535946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-166462</v>
      </c>
      <c r="O105" s="36">
        <f t="shared" ref="O105:O136" si="25">IF(($D105     =0),0,($N105     /$D105     ))</f>
        <v>-0.67999183006535946</v>
      </c>
      <c r="P105" s="31">
        <v>90100</v>
      </c>
      <c r="Q105" s="31">
        <v>233100</v>
      </c>
      <c r="R105" s="31">
        <v>233100</v>
      </c>
      <c r="S105" s="31">
        <v>90100</v>
      </c>
      <c r="T105" s="36">
        <f t="shared" ref="T105:T136" si="26">IF(($Q105     =0),0,($S105     /$Q105     ))</f>
        <v>0.38652938652938651</v>
      </c>
      <c r="U105" s="36">
        <f t="shared" ref="U105:U136" si="27">IF(($P105     =0),0,(($F105     /$P105     )-1))</f>
        <v>-2.8475249722530522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-166462</v>
      </c>
      <c r="G106" s="37">
        <f t="shared" si="21"/>
        <v>-0.67999183006535946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-166462</v>
      </c>
      <c r="O106" s="37">
        <f t="shared" si="25"/>
        <v>-0.67999183006535946</v>
      </c>
      <c r="P106" s="32">
        <f>P105</f>
        <v>90100</v>
      </c>
      <c r="Q106" s="32">
        <f>Q105</f>
        <v>233100</v>
      </c>
      <c r="R106" s="32">
        <f>R105</f>
        <v>233100</v>
      </c>
      <c r="S106" s="32">
        <f>S105</f>
        <v>90100</v>
      </c>
      <c r="T106" s="37">
        <f t="shared" si="26"/>
        <v>0.38652938652938651</v>
      </c>
      <c r="U106" s="37">
        <f t="shared" si="27"/>
        <v>-2.8475249722530522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398470</v>
      </c>
      <c r="E110" s="31">
        <v>398470</v>
      </c>
      <c r="F110" s="31">
        <v>64031</v>
      </c>
      <c r="G110" s="36">
        <f t="shared" si="21"/>
        <v>0.16069214746405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64031</v>
      </c>
      <c r="O110" s="36">
        <f t="shared" si="25"/>
        <v>0.16069214746405</v>
      </c>
      <c r="P110" s="31">
        <v>75746</v>
      </c>
      <c r="Q110" s="31">
        <v>342300</v>
      </c>
      <c r="R110" s="31">
        <v>342300</v>
      </c>
      <c r="S110" s="31">
        <v>75746</v>
      </c>
      <c r="T110" s="36">
        <f t="shared" si="26"/>
        <v>0.22128542214431784</v>
      </c>
      <c r="U110" s="36">
        <f t="shared" si="27"/>
        <v>-0.15466163229741503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17250</v>
      </c>
      <c r="Q111" s="31">
        <v>0</v>
      </c>
      <c r="R111" s="31">
        <v>1200000</v>
      </c>
      <c r="S111" s="31">
        <v>17250</v>
      </c>
      <c r="T111" s="36">
        <f t="shared" si="26"/>
        <v>0</v>
      </c>
      <c r="U111" s="36">
        <f t="shared" si="27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398470</v>
      </c>
      <c r="E112" s="32">
        <f>SUM(E107:E111)</f>
        <v>398470</v>
      </c>
      <c r="F112" s="32">
        <f>SUM(F107:F111)</f>
        <v>64031</v>
      </c>
      <c r="G112" s="37">
        <f t="shared" si="21"/>
        <v>0.16069214746405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64031</v>
      </c>
      <c r="O112" s="37">
        <f t="shared" si="25"/>
        <v>0.16069214746405</v>
      </c>
      <c r="P112" s="32">
        <f>SUM(P107:P111)</f>
        <v>92996</v>
      </c>
      <c r="Q112" s="32">
        <f>SUM(Q107:Q111)</f>
        <v>342300</v>
      </c>
      <c r="R112" s="32">
        <f>SUM(R107:R111)</f>
        <v>1542300</v>
      </c>
      <c r="S112" s="32">
        <f>SUM(S107:S111)</f>
        <v>92996</v>
      </c>
      <c r="T112" s="37">
        <f t="shared" si="26"/>
        <v>0.27167981302950628</v>
      </c>
      <c r="U112" s="37">
        <f t="shared" si="27"/>
        <v>-0.31146500924770959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4994435</v>
      </c>
      <c r="E117" s="31">
        <v>4994435</v>
      </c>
      <c r="F117" s="31">
        <v>86895</v>
      </c>
      <c r="G117" s="36">
        <f t="shared" si="21"/>
        <v>1.7398364379554443E-2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86895</v>
      </c>
      <c r="O117" s="36">
        <f t="shared" si="25"/>
        <v>1.7398364379554443E-2</v>
      </c>
      <c r="P117" s="31">
        <v>53175</v>
      </c>
      <c r="Q117" s="31">
        <v>7916365</v>
      </c>
      <c r="R117" s="31">
        <v>7916365</v>
      </c>
      <c r="S117" s="31">
        <v>53175</v>
      </c>
      <c r="T117" s="36">
        <f t="shared" si="26"/>
        <v>6.7170980620524694E-3</v>
      </c>
      <c r="U117" s="36">
        <f t="shared" si="27"/>
        <v>0.63413258110014104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428655</v>
      </c>
      <c r="E120" s="31">
        <v>428655</v>
      </c>
      <c r="F120" s="31">
        <v>120756</v>
      </c>
      <c r="G120" s="36">
        <f t="shared" si="21"/>
        <v>0.28170906673198726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120756</v>
      </c>
      <c r="O120" s="36">
        <f t="shared" si="25"/>
        <v>0.28170906673198726</v>
      </c>
      <c r="P120" s="31">
        <v>403</v>
      </c>
      <c r="Q120" s="31">
        <v>0</v>
      </c>
      <c r="R120" s="31">
        <v>481159</v>
      </c>
      <c r="S120" s="31">
        <v>403</v>
      </c>
      <c r="T120" s="36">
        <f t="shared" si="26"/>
        <v>0</v>
      </c>
      <c r="U120" s="36">
        <f t="shared" si="27"/>
        <v>298.64267990074444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5423090</v>
      </c>
      <c r="E121" s="32">
        <f>SUM(E113:E120)</f>
        <v>5423090</v>
      </c>
      <c r="F121" s="32">
        <f>SUM(F113:F120)</f>
        <v>207651</v>
      </c>
      <c r="G121" s="37">
        <f t="shared" si="21"/>
        <v>3.8290162988259463E-2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207651</v>
      </c>
      <c r="O121" s="37">
        <f t="shared" si="25"/>
        <v>3.8290162988259463E-2</v>
      </c>
      <c r="P121" s="32">
        <f>SUM(P113:P120)</f>
        <v>53578</v>
      </c>
      <c r="Q121" s="32">
        <f>SUM(Q113:Q120)</f>
        <v>7916365</v>
      </c>
      <c r="R121" s="32">
        <f>SUM(R113:R120)</f>
        <v>8397524</v>
      </c>
      <c r="S121" s="32">
        <f>SUM(S113:S120)</f>
        <v>53578</v>
      </c>
      <c r="T121" s="37">
        <f t="shared" si="26"/>
        <v>6.7680052650427314E-3</v>
      </c>
      <c r="U121" s="37">
        <f t="shared" si="27"/>
        <v>2.8756765836724028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505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505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505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505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65800</v>
      </c>
      <c r="E152" s="31">
        <v>65800</v>
      </c>
      <c r="F152" s="31">
        <v>13650</v>
      </c>
      <c r="G152" s="36">
        <f t="shared" si="28"/>
        <v>0.20744680851063829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13650</v>
      </c>
      <c r="O152" s="36">
        <f t="shared" si="32"/>
        <v>0.20744680851063829</v>
      </c>
      <c r="P152" s="31">
        <v>18846</v>
      </c>
      <c r="Q152" s="31">
        <v>88600</v>
      </c>
      <c r="R152" s="31">
        <v>88700</v>
      </c>
      <c r="S152" s="31">
        <v>18846</v>
      </c>
      <c r="T152" s="36">
        <f t="shared" si="33"/>
        <v>0.21270880361173816</v>
      </c>
      <c r="U152" s="36">
        <f t="shared" si="34"/>
        <v>-0.27570837312957652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5605792</v>
      </c>
      <c r="E156" s="31">
        <v>5605792</v>
      </c>
      <c r="F156" s="31">
        <v>2319406</v>
      </c>
      <c r="G156" s="36">
        <f t="shared" si="28"/>
        <v>0.41375170537900802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2319406</v>
      </c>
      <c r="O156" s="36">
        <f t="shared" si="32"/>
        <v>0.41375170537900802</v>
      </c>
      <c r="P156" s="31">
        <v>9199987</v>
      </c>
      <c r="Q156" s="31">
        <v>21423830</v>
      </c>
      <c r="R156" s="31">
        <v>22283309</v>
      </c>
      <c r="S156" s="31">
        <v>9199987</v>
      </c>
      <c r="T156" s="36">
        <f t="shared" si="33"/>
        <v>0.42942774471231332</v>
      </c>
      <c r="U156" s="36">
        <f t="shared" si="34"/>
        <v>-0.7478902959319399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5671592</v>
      </c>
      <c r="E157" s="32">
        <f>SUM(E151:E156)</f>
        <v>5671592</v>
      </c>
      <c r="F157" s="32">
        <f>SUM(F151:F156)</f>
        <v>2333056</v>
      </c>
      <c r="G157" s="37">
        <f t="shared" si="28"/>
        <v>0.41135822181849468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2333056</v>
      </c>
      <c r="O157" s="37">
        <f t="shared" si="32"/>
        <v>0.41135822181849468</v>
      </c>
      <c r="P157" s="32">
        <f>SUM(P151:P156)</f>
        <v>9218833</v>
      </c>
      <c r="Q157" s="32">
        <f>SUM(Q151:Q156)</f>
        <v>21512430</v>
      </c>
      <c r="R157" s="32">
        <f>SUM(R151:R156)</f>
        <v>22372009</v>
      </c>
      <c r="S157" s="32">
        <f>SUM(S151:S156)</f>
        <v>9218833</v>
      </c>
      <c r="T157" s="37">
        <f t="shared" si="33"/>
        <v>0.42853517710458561</v>
      </c>
      <c r="U157" s="37">
        <f t="shared" si="34"/>
        <v>-0.74692501751577445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867501</v>
      </c>
      <c r="G159" s="36">
        <f t="shared" si="28"/>
        <v>0.41666714697406337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867501</v>
      </c>
      <c r="O159" s="36">
        <f t="shared" si="32"/>
        <v>0.41666714697406337</v>
      </c>
      <c r="P159" s="31">
        <v>867497</v>
      </c>
      <c r="Q159" s="31">
        <v>2082000</v>
      </c>
      <c r="R159" s="31">
        <v>2082000</v>
      </c>
      <c r="S159" s="31">
        <v>867497</v>
      </c>
      <c r="T159" s="36">
        <f t="shared" si="33"/>
        <v>0.41666522574447645</v>
      </c>
      <c r="U159" s="36">
        <f t="shared" si="34"/>
        <v>4.6109669542548914E-6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867501</v>
      </c>
      <c r="G163" s="37">
        <f t="shared" si="28"/>
        <v>0.41666714697406337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867501</v>
      </c>
      <c r="O163" s="37">
        <f t="shared" si="32"/>
        <v>0.41666714697406337</v>
      </c>
      <c r="P163" s="32">
        <f>SUM(P158:P162)</f>
        <v>867497</v>
      </c>
      <c r="Q163" s="32">
        <f>SUM(Q158:Q162)</f>
        <v>2082000</v>
      </c>
      <c r="R163" s="32">
        <f>SUM(R158:R162)</f>
        <v>2082000</v>
      </c>
      <c r="S163" s="32">
        <f>SUM(S158:S162)</f>
        <v>867497</v>
      </c>
      <c r="T163" s="37">
        <f t="shared" si="33"/>
        <v>0.41666522574447645</v>
      </c>
      <c r="U163" s="37">
        <f t="shared" si="34"/>
        <v>4.6109669542548914E-6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13819952</v>
      </c>
      <c r="E170" s="32">
        <f>SUM(E105,E107:E111,E113:E120,E122:E125,E127:E131,E133:E136,E138:E143,E145:E149,E151:E156,E158:E162,E164:E168)</f>
        <v>13819952</v>
      </c>
      <c r="F170" s="32">
        <f>SUM(F105,F107:F111,F113:F120,F122:F125,F127:F131,F133:F136,F138:F143,F145:F149,F151:F156,F158:F162,F164:F168)</f>
        <v>3306282</v>
      </c>
      <c r="G170" s="37">
        <f t="shared" si="28"/>
        <v>0.23923976002232136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3306282</v>
      </c>
      <c r="O170" s="37">
        <f t="shared" si="32"/>
        <v>0.23923976002232136</v>
      </c>
      <c r="P170" s="32">
        <f>SUM(P105,P107:P111,P113:P120,P122:P125,P127:P131,P133:P136,P138:P143,P145:P149,P151:P156,P158:P162,P164:P168)</f>
        <v>10323004</v>
      </c>
      <c r="Q170" s="32">
        <f>SUM(Q105,Q107:Q111,Q113:Q120,Q122:Q125,Q127:Q131,Q133:Q136,Q138:Q143,Q145:Q149,Q151:Q156,Q158:Q162,Q164:Q168)</f>
        <v>32086195</v>
      </c>
      <c r="R170" s="32">
        <f>SUM(R105,R107:R111,R113:R120,R122:R125,R127:R131,R133:R136,R138:R143,R145:R149,R151:R156,R158:R162,R164:R168)</f>
        <v>34626933</v>
      </c>
      <c r="S170" s="32">
        <f>SUM(S105,S107:S111,S113:S120,S122:S125,S127:S131,S133:S136,S138:S143,S145:S149,S151:S156,S158:S162,S164:S168)</f>
        <v>10323004</v>
      </c>
      <c r="T170" s="37">
        <f t="shared" si="33"/>
        <v>0.32172727242977861</v>
      </c>
      <c r="U170" s="37">
        <f t="shared" si="34"/>
        <v>-0.67971706685379574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1000000</v>
      </c>
      <c r="E184" s="31">
        <v>1000000</v>
      </c>
      <c r="F184" s="31">
        <v>553126</v>
      </c>
      <c r="G184" s="36">
        <f t="shared" si="35"/>
        <v>0.55312600000000001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553126</v>
      </c>
      <c r="O184" s="36">
        <f t="shared" si="39"/>
        <v>0.55312600000000001</v>
      </c>
      <c r="P184" s="31">
        <v>152451</v>
      </c>
      <c r="Q184" s="31">
        <v>342000</v>
      </c>
      <c r="R184" s="31">
        <v>674575</v>
      </c>
      <c r="S184" s="31">
        <v>152451</v>
      </c>
      <c r="T184" s="36">
        <f t="shared" si="40"/>
        <v>0.44576315789473686</v>
      </c>
      <c r="U184" s="36">
        <f t="shared" si="41"/>
        <v>2.6282215269168456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1000000</v>
      </c>
      <c r="E185" s="32">
        <f>SUM(E180:E184)</f>
        <v>1000000</v>
      </c>
      <c r="F185" s="32">
        <f>SUM(F180:F184)</f>
        <v>553126</v>
      </c>
      <c r="G185" s="37">
        <f t="shared" si="35"/>
        <v>0.55312600000000001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553126</v>
      </c>
      <c r="O185" s="37">
        <f t="shared" si="39"/>
        <v>0.55312600000000001</v>
      </c>
      <c r="P185" s="32">
        <f>SUM(P180:P184)</f>
        <v>152451</v>
      </c>
      <c r="Q185" s="32">
        <f>SUM(Q180:Q184)</f>
        <v>342000</v>
      </c>
      <c r="R185" s="32">
        <f>SUM(R180:R184)</f>
        <v>674575</v>
      </c>
      <c r="S185" s="32">
        <f>SUM(S180:S184)</f>
        <v>152451</v>
      </c>
      <c r="T185" s="37">
        <f t="shared" si="40"/>
        <v>0.44576315789473686</v>
      </c>
      <c r="U185" s="37">
        <f t="shared" si="41"/>
        <v>2.6282215269168456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1442615</v>
      </c>
      <c r="E188" s="31">
        <v>1442615</v>
      </c>
      <c r="F188" s="31">
        <v>64821</v>
      </c>
      <c r="G188" s="36">
        <f t="shared" si="35"/>
        <v>4.4932986278390284E-2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64821</v>
      </c>
      <c r="O188" s="36">
        <f t="shared" si="39"/>
        <v>4.4932986278390284E-2</v>
      </c>
      <c r="P188" s="31">
        <v>0</v>
      </c>
      <c r="Q188" s="31">
        <v>1721672</v>
      </c>
      <c r="R188" s="31">
        <v>421672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9184000</v>
      </c>
      <c r="F190" s="31">
        <v>3826672</v>
      </c>
      <c r="G190" s="36">
        <f t="shared" si="35"/>
        <v>0.41666724738675959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3826672</v>
      </c>
      <c r="O190" s="36">
        <f t="shared" si="39"/>
        <v>0.41666724738675959</v>
      </c>
      <c r="P190" s="31">
        <v>3537916</v>
      </c>
      <c r="Q190" s="31">
        <v>8491000</v>
      </c>
      <c r="R190" s="31">
        <v>8398000</v>
      </c>
      <c r="S190" s="31">
        <v>3537916</v>
      </c>
      <c r="T190" s="36">
        <f t="shared" si="40"/>
        <v>0.41666658815216112</v>
      </c>
      <c r="U190" s="36">
        <f t="shared" si="41"/>
        <v>8.1617539817225637E-2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10643070</v>
      </c>
      <c r="E191" s="32">
        <f>SUM(E186:E190)</f>
        <v>10643070</v>
      </c>
      <c r="F191" s="32">
        <f>SUM(F186:F190)</f>
        <v>3891493</v>
      </c>
      <c r="G191" s="37">
        <f t="shared" si="35"/>
        <v>0.36563632485739544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3891493</v>
      </c>
      <c r="O191" s="37">
        <f t="shared" si="39"/>
        <v>0.36563632485739544</v>
      </c>
      <c r="P191" s="32">
        <f>SUM(P186:P190)</f>
        <v>3537916</v>
      </c>
      <c r="Q191" s="32">
        <f>SUM(Q186:Q190)</f>
        <v>10229127</v>
      </c>
      <c r="R191" s="32">
        <f>SUM(R186:R190)</f>
        <v>8836127</v>
      </c>
      <c r="S191" s="32">
        <f>SUM(S186:S190)</f>
        <v>3537916</v>
      </c>
      <c r="T191" s="37">
        <f t="shared" si="40"/>
        <v>0.34586685647758603</v>
      </c>
      <c r="U191" s="37">
        <f t="shared" si="41"/>
        <v>9.9939342822158661E-2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836407</v>
      </c>
      <c r="E200" s="31">
        <v>836407</v>
      </c>
      <c r="F200" s="31">
        <v>3252125</v>
      </c>
      <c r="G200" s="36">
        <f t="shared" si="35"/>
        <v>3.8882087309168862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3252125</v>
      </c>
      <c r="O200" s="36">
        <f t="shared" si="39"/>
        <v>3.8882087309168862</v>
      </c>
      <c r="P200" s="31">
        <v>493203</v>
      </c>
      <c r="Q200" s="31">
        <v>836408</v>
      </c>
      <c r="R200" s="31">
        <v>836408</v>
      </c>
      <c r="S200" s="31">
        <v>493203</v>
      </c>
      <c r="T200" s="36">
        <f t="shared" si="40"/>
        <v>0.58966796109075958</v>
      </c>
      <c r="U200" s="36">
        <f t="shared" si="41"/>
        <v>5.593887304010722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836407</v>
      </c>
      <c r="E204" s="32">
        <f>SUM(E199:E203)</f>
        <v>836407</v>
      </c>
      <c r="F204" s="32">
        <f>SUM(F199:F203)</f>
        <v>3252125</v>
      </c>
      <c r="G204" s="37">
        <f t="shared" si="35"/>
        <v>3.8882087309168862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3252125</v>
      </c>
      <c r="O204" s="37">
        <f t="shared" si="39"/>
        <v>3.8882087309168862</v>
      </c>
      <c r="P204" s="32">
        <f>SUM(P199:P203)</f>
        <v>493203</v>
      </c>
      <c r="Q204" s="32">
        <f>SUM(Q199:Q203)</f>
        <v>836408</v>
      </c>
      <c r="R204" s="32">
        <f>SUM(R199:R203)</f>
        <v>836408</v>
      </c>
      <c r="S204" s="32">
        <f>SUM(S199:S203)</f>
        <v>493203</v>
      </c>
      <c r="T204" s="37">
        <f t="shared" si="40"/>
        <v>0.58966796109075958</v>
      </c>
      <c r="U204" s="37">
        <f t="shared" si="41"/>
        <v>5.593887304010722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12479477</v>
      </c>
      <c r="E205" s="32">
        <f>SUM(E173:E178,E180:E184,E186:E190,E192:E197,E199:E203)</f>
        <v>12479477</v>
      </c>
      <c r="F205" s="32">
        <f>SUM(F173:F178,F180:F184,F186:F190,F192:F197,F199:F203)</f>
        <v>7696744</v>
      </c>
      <c r="G205" s="37">
        <f t="shared" si="35"/>
        <v>0.61675212831435167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7696744</v>
      </c>
      <c r="O205" s="37">
        <f t="shared" si="39"/>
        <v>0.61675212831435167</v>
      </c>
      <c r="P205" s="32">
        <f>SUM(P173:P178,P180:P184,P186:P190,P192:P197,P199:P203)</f>
        <v>4183570</v>
      </c>
      <c r="Q205" s="32">
        <f>SUM(Q173:Q178,Q180:Q184,Q186:Q190,Q192:Q197,Q199:Q203)</f>
        <v>11407535</v>
      </c>
      <c r="R205" s="32">
        <f>SUM(R173:R178,R180:R184,R186:R190,R192:R197,R199:R203)</f>
        <v>10347110</v>
      </c>
      <c r="S205" s="32">
        <f>SUM(S173:S178,S180:S184,S186:S190,S192:S197,S199:S203)</f>
        <v>4183570</v>
      </c>
      <c r="T205" s="37">
        <f t="shared" si="40"/>
        <v>0.3667374239921245</v>
      </c>
      <c r="U205" s="37">
        <f t="shared" si="41"/>
        <v>0.83975504174664217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2"/>
        <v>0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0</v>
      </c>
      <c r="O216" s="37">
        <f t="shared" si="46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104137</v>
      </c>
      <c r="E218" s="31">
        <v>104137</v>
      </c>
      <c r="F218" s="31">
        <v>529404</v>
      </c>
      <c r="G218" s="36">
        <f t="shared" si="42"/>
        <v>5.0837262452346428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529404</v>
      </c>
      <c r="O218" s="36">
        <f t="shared" si="46"/>
        <v>5.0837262452346428</v>
      </c>
      <c r="P218" s="31">
        <v>15046</v>
      </c>
      <c r="Q218" s="31">
        <v>68936</v>
      </c>
      <c r="R218" s="31">
        <v>111797</v>
      </c>
      <c r="S218" s="31">
        <v>15046</v>
      </c>
      <c r="T218" s="36">
        <f t="shared" si="47"/>
        <v>0.21826041545781594</v>
      </c>
      <c r="U218" s="36">
        <f t="shared" si="48"/>
        <v>34.185697195267842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1603298</v>
      </c>
      <c r="E223" s="31">
        <v>1603298</v>
      </c>
      <c r="F223" s="31">
        <v>47826</v>
      </c>
      <c r="G223" s="36">
        <f t="shared" si="42"/>
        <v>2.9829763400191354E-2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47826</v>
      </c>
      <c r="O223" s="36">
        <f t="shared" si="46"/>
        <v>2.9829763400191354E-2</v>
      </c>
      <c r="P223" s="31">
        <v>30435</v>
      </c>
      <c r="Q223" s="31">
        <v>1164400</v>
      </c>
      <c r="R223" s="31">
        <v>1164400</v>
      </c>
      <c r="S223" s="31">
        <v>30435</v>
      </c>
      <c r="T223" s="36">
        <f t="shared" si="47"/>
        <v>2.6137925111645484E-2</v>
      </c>
      <c r="U223" s="36">
        <f t="shared" si="48"/>
        <v>0.57141448989650079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1707435</v>
      </c>
      <c r="E224" s="32">
        <f>SUM(E217:E223)</f>
        <v>1707435</v>
      </c>
      <c r="F224" s="32">
        <f>SUM(F217:F223)</f>
        <v>577230</v>
      </c>
      <c r="G224" s="37">
        <f t="shared" si="42"/>
        <v>0.3380685062681742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577230</v>
      </c>
      <c r="O224" s="37">
        <f t="shared" si="46"/>
        <v>0.3380685062681742</v>
      </c>
      <c r="P224" s="32">
        <f>SUM(P217:P223)</f>
        <v>45481</v>
      </c>
      <c r="Q224" s="32">
        <f>SUM(Q217:Q223)</f>
        <v>1233336</v>
      </c>
      <c r="R224" s="32">
        <f>SUM(R217:R223)</f>
        <v>1276197</v>
      </c>
      <c r="S224" s="32">
        <f>SUM(S217:S223)</f>
        <v>45481</v>
      </c>
      <c r="T224" s="37">
        <f t="shared" si="47"/>
        <v>3.6876406753715125E-2</v>
      </c>
      <c r="U224" s="37">
        <f t="shared" si="48"/>
        <v>11.691673446054397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275000</v>
      </c>
      <c r="E225" s="31">
        <v>275000</v>
      </c>
      <c r="F225" s="31">
        <v>210</v>
      </c>
      <c r="G225" s="36">
        <f t="shared" si="42"/>
        <v>7.6363636363636369E-4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210</v>
      </c>
      <c r="O225" s="36">
        <f t="shared" si="46"/>
        <v>7.6363636363636369E-4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1294088</v>
      </c>
      <c r="E226" s="31">
        <v>1294088</v>
      </c>
      <c r="F226" s="31">
        <v>289835</v>
      </c>
      <c r="G226" s="36">
        <f t="shared" si="42"/>
        <v>0.22396854000655289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289835</v>
      </c>
      <c r="O226" s="36">
        <f t="shared" si="46"/>
        <v>0.22396854000655289</v>
      </c>
      <c r="P226" s="31">
        <v>278975</v>
      </c>
      <c r="Q226" s="31">
        <v>1187427</v>
      </c>
      <c r="R226" s="31">
        <v>1116886</v>
      </c>
      <c r="S226" s="31">
        <v>278975</v>
      </c>
      <c r="T226" s="36">
        <f t="shared" si="47"/>
        <v>0.23494075846346765</v>
      </c>
      <c r="U226" s="36">
        <f t="shared" si="48"/>
        <v>3.8928219374495976E-2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349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1569088</v>
      </c>
      <c r="E230" s="32">
        <f>SUM(E225:E229)</f>
        <v>1569088</v>
      </c>
      <c r="F230" s="32">
        <f>SUM(F225:F229)</f>
        <v>290045</v>
      </c>
      <c r="G230" s="37">
        <f t="shared" si="42"/>
        <v>0.18484941571154709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290045</v>
      </c>
      <c r="O230" s="37">
        <f t="shared" si="46"/>
        <v>0.18484941571154709</v>
      </c>
      <c r="P230" s="32">
        <f>SUM(P225:P229)</f>
        <v>278975</v>
      </c>
      <c r="Q230" s="32">
        <f>SUM(Q225:Q229)</f>
        <v>1187776</v>
      </c>
      <c r="R230" s="32">
        <f>SUM(R225:R229)</f>
        <v>1116886</v>
      </c>
      <c r="S230" s="32">
        <f>SUM(S225:S229)</f>
        <v>278975</v>
      </c>
      <c r="T230" s="37">
        <f t="shared" si="47"/>
        <v>0.23487172665553102</v>
      </c>
      <c r="U230" s="37">
        <f t="shared" si="48"/>
        <v>3.9680974997759577E-2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3276523</v>
      </c>
      <c r="E231" s="32">
        <f>SUM(E208:E215,E217:E223,E225:E229)</f>
        <v>3276523</v>
      </c>
      <c r="F231" s="32">
        <f>SUM(F208:F215,F217:F223,F225:F229)</f>
        <v>867275</v>
      </c>
      <c r="G231" s="37">
        <f t="shared" si="42"/>
        <v>0.26469370121924979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867275</v>
      </c>
      <c r="O231" s="37">
        <f t="shared" si="46"/>
        <v>0.26469370121924979</v>
      </c>
      <c r="P231" s="32">
        <f>SUM(P208:P215,P217:P223,P225:P229)</f>
        <v>324456</v>
      </c>
      <c r="Q231" s="32">
        <f>SUM(Q208:Q215,Q217:Q223,Q225:Q229)</f>
        <v>2421112</v>
      </c>
      <c r="R231" s="32">
        <f>SUM(R208:R215,R217:R223,R225:R229)</f>
        <v>2393083</v>
      </c>
      <c r="S231" s="32">
        <f>SUM(S208:S215,S217:S223,S225:S229)</f>
        <v>324456</v>
      </c>
      <c r="T231" s="37">
        <f t="shared" si="47"/>
        <v>0.13401114859618224</v>
      </c>
      <c r="U231" s="37">
        <f t="shared" si="48"/>
        <v>1.673012673521217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22266</v>
      </c>
      <c r="E235" s="31">
        <v>22266</v>
      </c>
      <c r="F235" s="31">
        <v>10172</v>
      </c>
      <c r="G235" s="36">
        <f t="shared" si="49"/>
        <v>0.45684002515045363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10172</v>
      </c>
      <c r="O235" s="36">
        <f t="shared" si="53"/>
        <v>0.45684002515045363</v>
      </c>
      <c r="P235" s="31">
        <v>9286</v>
      </c>
      <c r="Q235" s="31">
        <v>30264</v>
      </c>
      <c r="R235" s="31">
        <v>30264</v>
      </c>
      <c r="S235" s="31">
        <v>9286</v>
      </c>
      <c r="T235" s="36">
        <f t="shared" si="54"/>
        <v>0.30683320116309809</v>
      </c>
      <c r="U235" s="36">
        <f t="shared" si="55"/>
        <v>9.5412448847727704E-2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22266</v>
      </c>
      <c r="E240" s="32">
        <f>SUM(E234:E239)</f>
        <v>22266</v>
      </c>
      <c r="F240" s="32">
        <f>SUM(F234:F239)</f>
        <v>10172</v>
      </c>
      <c r="G240" s="37">
        <f t="shared" si="49"/>
        <v>0.45684002515045363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10172</v>
      </c>
      <c r="O240" s="37">
        <f t="shared" si="53"/>
        <v>0.45684002515045363</v>
      </c>
      <c r="P240" s="32">
        <f>SUM(P234:P239)</f>
        <v>9286</v>
      </c>
      <c r="Q240" s="32">
        <f>SUM(Q234:Q239)</f>
        <v>30264</v>
      </c>
      <c r="R240" s="32">
        <f>SUM(R234:R239)</f>
        <v>30264</v>
      </c>
      <c r="S240" s="32">
        <f>SUM(S234:S239)</f>
        <v>9286</v>
      </c>
      <c r="T240" s="37">
        <f t="shared" si="54"/>
        <v>0.30683320116309809</v>
      </c>
      <c r="U240" s="37">
        <f t="shared" si="55"/>
        <v>9.5412448847727704E-2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120000</v>
      </c>
      <c r="E246" s="31">
        <v>120000</v>
      </c>
      <c r="F246" s="31">
        <v>44263</v>
      </c>
      <c r="G246" s="36">
        <f t="shared" si="49"/>
        <v>0.36885833333333334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44263</v>
      </c>
      <c r="O246" s="36">
        <f t="shared" si="53"/>
        <v>0.36885833333333334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120000</v>
      </c>
      <c r="E247" s="32">
        <f>SUM(E241:E246)</f>
        <v>120000</v>
      </c>
      <c r="F247" s="32">
        <f>SUM(F241:F246)</f>
        <v>44263</v>
      </c>
      <c r="G247" s="37">
        <f t="shared" si="49"/>
        <v>0.36885833333333334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44263</v>
      </c>
      <c r="O247" s="37">
        <f t="shared" si="53"/>
        <v>0.36885833333333334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15078</v>
      </c>
      <c r="E248" s="31">
        <v>15078</v>
      </c>
      <c r="F248" s="31">
        <v>2875</v>
      </c>
      <c r="G248" s="36">
        <f t="shared" si="49"/>
        <v>0.19067515585621436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2875</v>
      </c>
      <c r="O248" s="36">
        <f t="shared" si="53"/>
        <v>0.19067515585621436</v>
      </c>
      <c r="P248" s="31">
        <v>1173</v>
      </c>
      <c r="Q248" s="31">
        <v>14374</v>
      </c>
      <c r="R248" s="31">
        <v>14374</v>
      </c>
      <c r="S248" s="31">
        <v>1173</v>
      </c>
      <c r="T248" s="36">
        <f t="shared" si="54"/>
        <v>8.1605676916655073E-2</v>
      </c>
      <c r="U248" s="36">
        <f t="shared" si="55"/>
        <v>1.4509803921568629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22466720</v>
      </c>
      <c r="E253" s="31">
        <v>22466720</v>
      </c>
      <c r="F253" s="31">
        <v>9361115</v>
      </c>
      <c r="G253" s="36">
        <f t="shared" si="49"/>
        <v>0.41666585064486494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9361115</v>
      </c>
      <c r="O253" s="36">
        <f t="shared" si="53"/>
        <v>0.41666585064486494</v>
      </c>
      <c r="P253" s="31">
        <v>8841981</v>
      </c>
      <c r="Q253" s="31">
        <v>21220815</v>
      </c>
      <c r="R253" s="31">
        <v>21220815</v>
      </c>
      <c r="S253" s="31">
        <v>8841981</v>
      </c>
      <c r="T253" s="36">
        <f t="shared" si="54"/>
        <v>0.41666547679719179</v>
      </c>
      <c r="U253" s="36">
        <f t="shared" si="55"/>
        <v>5.8712408452359366E-2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22481798</v>
      </c>
      <c r="E254" s="32">
        <f>SUM(E248:E253)</f>
        <v>22481798</v>
      </c>
      <c r="F254" s="32">
        <f>SUM(F248:F253)</f>
        <v>9363990</v>
      </c>
      <c r="G254" s="37">
        <f t="shared" si="49"/>
        <v>0.4165142841333242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9363990</v>
      </c>
      <c r="O254" s="37">
        <f t="shared" si="53"/>
        <v>0.4165142841333242</v>
      </c>
      <c r="P254" s="32">
        <f>SUM(P248:P253)</f>
        <v>8843154</v>
      </c>
      <c r="Q254" s="32">
        <f>SUM(Q248:Q253)</f>
        <v>21235189</v>
      </c>
      <c r="R254" s="32">
        <f>SUM(R248:R253)</f>
        <v>21235189</v>
      </c>
      <c r="S254" s="32">
        <f>SUM(S248:S253)</f>
        <v>8843154</v>
      </c>
      <c r="T254" s="37">
        <f t="shared" si="54"/>
        <v>0.41643867638757537</v>
      </c>
      <c r="U254" s="37">
        <f t="shared" si="55"/>
        <v>5.8897085813500505E-2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108677</v>
      </c>
      <c r="E255" s="31">
        <v>108677</v>
      </c>
      <c r="F255" s="31">
        <v>56583</v>
      </c>
      <c r="G255" s="36">
        <f t="shared" si="49"/>
        <v>0.52065294404519813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56583</v>
      </c>
      <c r="O255" s="36">
        <f t="shared" si="53"/>
        <v>0.52065294404519813</v>
      </c>
      <c r="P255" s="31">
        <v>55144</v>
      </c>
      <c r="Q255" s="31">
        <v>221211</v>
      </c>
      <c r="R255" s="31">
        <v>221211</v>
      </c>
      <c r="S255" s="31">
        <v>55144</v>
      </c>
      <c r="T255" s="36">
        <f t="shared" si="54"/>
        <v>0.24928235937634205</v>
      </c>
      <c r="U255" s="36">
        <f t="shared" si="55"/>
        <v>2.6095314086754584E-2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108677</v>
      </c>
      <c r="E259" s="32">
        <f>SUM(E255:E258)</f>
        <v>108677</v>
      </c>
      <c r="F259" s="32">
        <f>SUM(F255:F258)</f>
        <v>56583</v>
      </c>
      <c r="G259" s="37">
        <f t="shared" si="49"/>
        <v>0.52065294404519813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56583</v>
      </c>
      <c r="O259" s="37">
        <f t="shared" si="53"/>
        <v>0.52065294404519813</v>
      </c>
      <c r="P259" s="32">
        <f>SUM(P255:P258)</f>
        <v>55144</v>
      </c>
      <c r="Q259" s="32">
        <f>SUM(Q255:Q258)</f>
        <v>221211</v>
      </c>
      <c r="R259" s="32">
        <f>SUM(R255:R258)</f>
        <v>221211</v>
      </c>
      <c r="S259" s="32">
        <f>SUM(S255:S258)</f>
        <v>55144</v>
      </c>
      <c r="T259" s="37">
        <f t="shared" si="54"/>
        <v>0.24928235937634205</v>
      </c>
      <c r="U259" s="37">
        <f t="shared" si="55"/>
        <v>2.6095314086754584E-2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22732741</v>
      </c>
      <c r="E260" s="32">
        <f>SUM(E234:E239,E241:E246,E248:E253,E255:E258)</f>
        <v>22732741</v>
      </c>
      <c r="F260" s="32">
        <f>SUM(F234:F239,F241:F246,F248:F253,F255:F258)</f>
        <v>9475008</v>
      </c>
      <c r="G260" s="37">
        <f t="shared" si="49"/>
        <v>0.41680006823638205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9475008</v>
      </c>
      <c r="O260" s="37">
        <f t="shared" si="53"/>
        <v>0.41680006823638205</v>
      </c>
      <c r="P260" s="32">
        <f>SUM(P234:P239,P241:P246,P248:P253,P255:P258)</f>
        <v>8907584</v>
      </c>
      <c r="Q260" s="32">
        <f>SUM(Q234:Q239,Q241:Q246,Q248:Q253,Q255:Q258)</f>
        <v>21486664</v>
      </c>
      <c r="R260" s="32">
        <f>SUM(R234:R239,R241:R246,R248:R253,R255:R258)</f>
        <v>21486664</v>
      </c>
      <c r="S260" s="32">
        <f>SUM(S234:S239,S241:S246,S248:S253,S255:S258)</f>
        <v>8907584</v>
      </c>
      <c r="T260" s="37">
        <f t="shared" si="54"/>
        <v>0.41456337754432238</v>
      </c>
      <c r="U260" s="37">
        <f t="shared" si="55"/>
        <v>6.3701223586552835E-2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</v>
      </c>
      <c r="E263" s="31">
        <v>500</v>
      </c>
      <c r="F263" s="31">
        <v>27</v>
      </c>
      <c r="G263" s="36">
        <f t="shared" ref="G263:G299" si="56">IF(($D263     =0),0,($F263     /$D263     ))</f>
        <v>5.3999999999999999E-2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27</v>
      </c>
      <c r="O263" s="36">
        <f t="shared" ref="O263:O299" si="60">IF(($D263     =0),0,($N263     /$D263     ))</f>
        <v>5.3999999999999999E-2</v>
      </c>
      <c r="P263" s="31">
        <v>70</v>
      </c>
      <c r="Q263" s="31">
        <v>300</v>
      </c>
      <c r="R263" s="31">
        <v>300</v>
      </c>
      <c r="S263" s="31">
        <v>70</v>
      </c>
      <c r="T263" s="36">
        <f t="shared" ref="T263:T299" si="61">IF(($Q263     =0),0,($S263     /$Q263     ))</f>
        <v>0.23333333333333334</v>
      </c>
      <c r="U263" s="36">
        <f t="shared" ref="U263:U299" si="62">IF(($P263     =0),0,(($F263     /$P263     )-1))</f>
        <v>-0.61428571428571432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354755</v>
      </c>
      <c r="E264" s="31">
        <v>354755</v>
      </c>
      <c r="F264" s="31">
        <v>134009</v>
      </c>
      <c r="G264" s="36">
        <f t="shared" si="56"/>
        <v>0.37775084213048443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134009</v>
      </c>
      <c r="O264" s="36">
        <f t="shared" si="60"/>
        <v>0.37775084213048443</v>
      </c>
      <c r="P264" s="31">
        <v>153716</v>
      </c>
      <c r="Q264" s="31">
        <v>338184</v>
      </c>
      <c r="R264" s="31">
        <v>368184</v>
      </c>
      <c r="S264" s="31">
        <v>153716</v>
      </c>
      <c r="T264" s="36">
        <f t="shared" si="61"/>
        <v>0.4545336266647742</v>
      </c>
      <c r="U264" s="36">
        <f t="shared" si="62"/>
        <v>-0.12820396055062588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3298</v>
      </c>
      <c r="E265" s="31">
        <v>3298</v>
      </c>
      <c r="F265" s="31">
        <v>5505</v>
      </c>
      <c r="G265" s="36">
        <f t="shared" si="56"/>
        <v>1.6691934505761068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5505</v>
      </c>
      <c r="O265" s="36">
        <f t="shared" si="60"/>
        <v>1.6691934505761068</v>
      </c>
      <c r="P265" s="31">
        <v>136</v>
      </c>
      <c r="Q265" s="31">
        <v>3144</v>
      </c>
      <c r="R265" s="31">
        <v>3144</v>
      </c>
      <c r="S265" s="31">
        <v>136</v>
      </c>
      <c r="T265" s="36">
        <f t="shared" si="61"/>
        <v>4.3256997455470736E-2</v>
      </c>
      <c r="U265" s="36">
        <f t="shared" si="62"/>
        <v>39.477941176470587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358553</v>
      </c>
      <c r="E267" s="32">
        <f>SUM(E263:E266)</f>
        <v>358553</v>
      </c>
      <c r="F267" s="32">
        <f>SUM(F263:F266)</f>
        <v>139541</v>
      </c>
      <c r="G267" s="37">
        <f t="shared" si="56"/>
        <v>0.38917816891784479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139541</v>
      </c>
      <c r="O267" s="37">
        <f t="shared" si="60"/>
        <v>0.38917816891784479</v>
      </c>
      <c r="P267" s="32">
        <f>SUM(P263:P266)</f>
        <v>153922</v>
      </c>
      <c r="Q267" s="32">
        <f>SUM(Q263:Q266)</f>
        <v>341628</v>
      </c>
      <c r="R267" s="32">
        <f>SUM(R263:R266)</f>
        <v>371628</v>
      </c>
      <c r="S267" s="32">
        <f>SUM(S263:S266)</f>
        <v>153922</v>
      </c>
      <c r="T267" s="37">
        <f t="shared" si="61"/>
        <v>0.45055440420574427</v>
      </c>
      <c r="U267" s="37">
        <f t="shared" si="62"/>
        <v>-9.3430438793674742E-2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340934</v>
      </c>
      <c r="E271" s="31">
        <v>340934</v>
      </c>
      <c r="F271" s="31">
        <v>215579</v>
      </c>
      <c r="G271" s="36">
        <f t="shared" si="56"/>
        <v>0.63231886523491354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215579</v>
      </c>
      <c r="O271" s="36">
        <f t="shared" si="60"/>
        <v>0.63231886523491354</v>
      </c>
      <c r="P271" s="31">
        <v>324779</v>
      </c>
      <c r="Q271" s="31">
        <v>306197</v>
      </c>
      <c r="R271" s="31">
        <v>325009</v>
      </c>
      <c r="S271" s="31">
        <v>324779</v>
      </c>
      <c r="T271" s="36">
        <f t="shared" si="61"/>
        <v>1.0606864208336464</v>
      </c>
      <c r="U271" s="36">
        <f t="shared" si="62"/>
        <v>-0.33622863547212101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3150988</v>
      </c>
      <c r="E274" s="31">
        <v>3150988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28176</v>
      </c>
      <c r="Q274" s="31">
        <v>3119821</v>
      </c>
      <c r="R274" s="31">
        <v>3119821</v>
      </c>
      <c r="S274" s="31">
        <v>28176</v>
      </c>
      <c r="T274" s="36">
        <f t="shared" si="61"/>
        <v>9.0312873719357624E-3</v>
      </c>
      <c r="U274" s="36">
        <f t="shared" si="62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3491922</v>
      </c>
      <c r="E275" s="32">
        <f>SUM(E268:E274)</f>
        <v>3491922</v>
      </c>
      <c r="F275" s="32">
        <f>SUM(F268:F274)</f>
        <v>215579</v>
      </c>
      <c r="G275" s="37">
        <f t="shared" si="56"/>
        <v>6.1736487813874419E-2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215579</v>
      </c>
      <c r="O275" s="37">
        <f t="shared" si="60"/>
        <v>6.1736487813874419E-2</v>
      </c>
      <c r="P275" s="32">
        <f>SUM(P268:P274)</f>
        <v>352955</v>
      </c>
      <c r="Q275" s="32">
        <f>SUM(Q268:Q274)</f>
        <v>3426018</v>
      </c>
      <c r="R275" s="32">
        <f>SUM(R268:R274)</f>
        <v>3444830</v>
      </c>
      <c r="S275" s="32">
        <f>SUM(S268:S274)</f>
        <v>352955</v>
      </c>
      <c r="T275" s="37">
        <f t="shared" si="61"/>
        <v>0.10302193391861922</v>
      </c>
      <c r="U275" s="37">
        <f t="shared" si="62"/>
        <v>-0.38921675567706926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10000</v>
      </c>
      <c r="E279" s="31">
        <v>10000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6000</v>
      </c>
      <c r="R279" s="31">
        <v>6000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10000</v>
      </c>
      <c r="E285" s="32">
        <f>SUM(E276:E284)</f>
        <v>10000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6000</v>
      </c>
      <c r="R285" s="32">
        <f>SUM(R276:R284)</f>
        <v>6000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46059</v>
      </c>
      <c r="E296" s="31">
        <v>46059</v>
      </c>
      <c r="F296" s="31">
        <v>10935</v>
      </c>
      <c r="G296" s="36">
        <f t="shared" si="56"/>
        <v>0.23741288347554224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10935</v>
      </c>
      <c r="O296" s="36">
        <f t="shared" si="60"/>
        <v>0.23741288347554224</v>
      </c>
      <c r="P296" s="31">
        <v>7099</v>
      </c>
      <c r="Q296" s="31">
        <v>43908</v>
      </c>
      <c r="R296" s="31">
        <v>43908</v>
      </c>
      <c r="S296" s="31">
        <v>7099</v>
      </c>
      <c r="T296" s="36">
        <f t="shared" si="61"/>
        <v>0.16167896510886398</v>
      </c>
      <c r="U296" s="36">
        <f t="shared" si="62"/>
        <v>0.54035779687279906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46059</v>
      </c>
      <c r="E298" s="32">
        <f>SUM(E293:E297)</f>
        <v>46059</v>
      </c>
      <c r="F298" s="32">
        <f>SUM(F293:F297)</f>
        <v>10935</v>
      </c>
      <c r="G298" s="37">
        <f t="shared" si="56"/>
        <v>0.23741288347554224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10935</v>
      </c>
      <c r="O298" s="37">
        <f t="shared" si="60"/>
        <v>0.23741288347554224</v>
      </c>
      <c r="P298" s="32">
        <f>SUM(P293:P297)</f>
        <v>7099</v>
      </c>
      <c r="Q298" s="32">
        <f>SUM(Q293:Q297)</f>
        <v>43908</v>
      </c>
      <c r="R298" s="32">
        <f>SUM(R293:R297)</f>
        <v>43908</v>
      </c>
      <c r="S298" s="32">
        <f>SUM(S293:S297)</f>
        <v>7099</v>
      </c>
      <c r="T298" s="37">
        <f t="shared" si="61"/>
        <v>0.16167896510886398</v>
      </c>
      <c r="U298" s="37">
        <f t="shared" si="62"/>
        <v>0.54035779687279906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3906534</v>
      </c>
      <c r="E299" s="32">
        <f>SUM(E263:E266,E268:E274,E276:E284,E286:E291,E293:E297)</f>
        <v>3906534</v>
      </c>
      <c r="F299" s="32">
        <f>SUM(F263:F266,F268:F274,F276:F284,F286:F291,F293:F297)</f>
        <v>366055</v>
      </c>
      <c r="G299" s="37">
        <f t="shared" si="56"/>
        <v>9.3703267397647116E-2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366055</v>
      </c>
      <c r="O299" s="37">
        <f t="shared" si="60"/>
        <v>9.3703267397647116E-2</v>
      </c>
      <c r="P299" s="32">
        <f>SUM(P263:P266,P268:P274,P276:P284,P286:P291,P293:P297)</f>
        <v>513976</v>
      </c>
      <c r="Q299" s="32">
        <f>SUM(Q263:Q266,Q268:Q274,Q276:Q284,Q286:Q291,Q293:Q297)</f>
        <v>3817554</v>
      </c>
      <c r="R299" s="32">
        <f>SUM(R263:R266,R268:R274,R276:R284,R286:R291,R293:R297)</f>
        <v>3866366</v>
      </c>
      <c r="S299" s="32">
        <f>SUM(S263:S266,S268:S274,S276:S284,S286:S291,S293:S297)</f>
        <v>513976</v>
      </c>
      <c r="T299" s="37">
        <f t="shared" si="61"/>
        <v>0.13463489972898876</v>
      </c>
      <c r="U299" s="37">
        <f t="shared" si="62"/>
        <v>-0.28779748470745714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42837480</v>
      </c>
      <c r="E302" s="31">
        <v>43209651</v>
      </c>
      <c r="F302" s="31">
        <v>8622419</v>
      </c>
      <c r="G302" s="36">
        <f t="shared" ref="G302:G339" si="63">IF(($D302     =0),0,($F302     /$D302     ))</f>
        <v>0.20128212490557335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8622419</v>
      </c>
      <c r="O302" s="36">
        <f t="shared" ref="O302:O339" si="67">IF(($D302     =0),0,($N302     /$D302     ))</f>
        <v>0.20128212490557335</v>
      </c>
      <c r="P302" s="31">
        <v>5691362</v>
      </c>
      <c r="Q302" s="31">
        <v>53494031</v>
      </c>
      <c r="R302" s="31">
        <v>59548737</v>
      </c>
      <c r="S302" s="31">
        <v>5691362</v>
      </c>
      <c r="T302" s="36">
        <f t="shared" ref="T302:T339" si="68">IF(($Q302     =0),0,($S302     /$Q302     ))</f>
        <v>0.10639246834847799</v>
      </c>
      <c r="U302" s="36">
        <f t="shared" ref="U302:U339" si="69">IF(($P302     =0),0,(($F302     /$P302     )-1))</f>
        <v>0.51500097867610606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42837480</v>
      </c>
      <c r="E303" s="32">
        <f>E302</f>
        <v>43209651</v>
      </c>
      <c r="F303" s="32">
        <f>F302</f>
        <v>8622419</v>
      </c>
      <c r="G303" s="37">
        <f t="shared" si="63"/>
        <v>0.20128212490557335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8622419</v>
      </c>
      <c r="O303" s="37">
        <f t="shared" si="67"/>
        <v>0.20128212490557335</v>
      </c>
      <c r="P303" s="32">
        <f>P302</f>
        <v>5691362</v>
      </c>
      <c r="Q303" s="32">
        <f>Q302</f>
        <v>53494031</v>
      </c>
      <c r="R303" s="32">
        <f>R302</f>
        <v>59548737</v>
      </c>
      <c r="S303" s="32">
        <f>S302</f>
        <v>5691362</v>
      </c>
      <c r="T303" s="37">
        <f t="shared" si="68"/>
        <v>0.10639246834847799</v>
      </c>
      <c r="U303" s="37">
        <f t="shared" si="69"/>
        <v>0.51500097867610606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68"/>
        <v>0</v>
      </c>
      <c r="U310" s="37">
        <f t="shared" si="6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10862</v>
      </c>
      <c r="E311" s="31">
        <v>10862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10345</v>
      </c>
      <c r="R311" s="31">
        <v>1916540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1494483</v>
      </c>
      <c r="E313" s="31">
        <v>1494483</v>
      </c>
      <c r="F313" s="31">
        <v>127796</v>
      </c>
      <c r="G313" s="36">
        <f t="shared" si="63"/>
        <v>8.5511845902562958E-2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127796</v>
      </c>
      <c r="O313" s="36">
        <f t="shared" si="67"/>
        <v>8.5511845902562958E-2</v>
      </c>
      <c r="P313" s="31">
        <v>75349</v>
      </c>
      <c r="Q313" s="31">
        <v>724526</v>
      </c>
      <c r="R313" s="31">
        <v>672402</v>
      </c>
      <c r="S313" s="31">
        <v>75349</v>
      </c>
      <c r="T313" s="36">
        <f t="shared" si="68"/>
        <v>0.10399764811752787</v>
      </c>
      <c r="U313" s="36">
        <f t="shared" si="69"/>
        <v>0.6960543603763818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1505345</v>
      </c>
      <c r="E317" s="32">
        <f>SUM(E311:E316)</f>
        <v>1505345</v>
      </c>
      <c r="F317" s="32">
        <f>SUM(F311:F316)</f>
        <v>127796</v>
      </c>
      <c r="G317" s="37">
        <f t="shared" si="63"/>
        <v>8.489482477438727E-2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127796</v>
      </c>
      <c r="O317" s="37">
        <f t="shared" si="67"/>
        <v>8.489482477438727E-2</v>
      </c>
      <c r="P317" s="32">
        <f>SUM(P311:P316)</f>
        <v>75349</v>
      </c>
      <c r="Q317" s="32">
        <f>SUM(Q311:Q316)</f>
        <v>734871</v>
      </c>
      <c r="R317" s="32">
        <f>SUM(R311:R316)</f>
        <v>2588942</v>
      </c>
      <c r="S317" s="32">
        <f>SUM(S311:S316)</f>
        <v>75349</v>
      </c>
      <c r="T317" s="37">
        <f t="shared" si="68"/>
        <v>0.10253364195892885</v>
      </c>
      <c r="U317" s="37">
        <f t="shared" si="69"/>
        <v>0.6960543603763818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46200</v>
      </c>
      <c r="E319" s="31">
        <v>46200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44268</v>
      </c>
      <c r="Q319" s="31">
        <v>42300</v>
      </c>
      <c r="R319" s="31">
        <v>42300</v>
      </c>
      <c r="S319" s="31">
        <v>44268</v>
      </c>
      <c r="T319" s="36">
        <f t="shared" si="68"/>
        <v>1.0465248226950354</v>
      </c>
      <c r="U319" s="36">
        <f t="shared" si="69"/>
        <v>-1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1172300</v>
      </c>
      <c r="E320" s="31">
        <v>1172300</v>
      </c>
      <c r="F320" s="31">
        <v>168869</v>
      </c>
      <c r="G320" s="36">
        <f t="shared" si="63"/>
        <v>0.14404930478546446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168869</v>
      </c>
      <c r="O320" s="36">
        <f t="shared" si="67"/>
        <v>0.14404930478546446</v>
      </c>
      <c r="P320" s="31">
        <v>233327</v>
      </c>
      <c r="Q320" s="31">
        <v>5231060</v>
      </c>
      <c r="R320" s="31">
        <v>5231060</v>
      </c>
      <c r="S320" s="31">
        <v>233327</v>
      </c>
      <c r="T320" s="36">
        <f t="shared" si="68"/>
        <v>4.4604152886795409E-2</v>
      </c>
      <c r="U320" s="36">
        <f t="shared" si="69"/>
        <v>-0.27625606980760908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130000</v>
      </c>
      <c r="E322" s="31">
        <v>130000</v>
      </c>
      <c r="F322" s="31">
        <v>8136</v>
      </c>
      <c r="G322" s="36">
        <f t="shared" si="63"/>
        <v>6.2584615384615391E-2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8136</v>
      </c>
      <c r="O322" s="36">
        <f t="shared" si="67"/>
        <v>6.2584615384615391E-2</v>
      </c>
      <c r="P322" s="31">
        <v>0</v>
      </c>
      <c r="Q322" s="31">
        <v>124000</v>
      </c>
      <c r="R322" s="31">
        <v>124000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1348500</v>
      </c>
      <c r="E323" s="32">
        <f>SUM(E318:E322)</f>
        <v>1348500</v>
      </c>
      <c r="F323" s="32">
        <f>SUM(F318:F322)</f>
        <v>177005</v>
      </c>
      <c r="G323" s="37">
        <f t="shared" si="63"/>
        <v>0.13126065999258435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177005</v>
      </c>
      <c r="O323" s="37">
        <f t="shared" si="67"/>
        <v>0.13126065999258435</v>
      </c>
      <c r="P323" s="32">
        <f>SUM(P318:P322)</f>
        <v>277595</v>
      </c>
      <c r="Q323" s="32">
        <f>SUM(Q318:Q322)</f>
        <v>5397360</v>
      </c>
      <c r="R323" s="32">
        <f>SUM(R318:R322)</f>
        <v>5397360</v>
      </c>
      <c r="S323" s="32">
        <f>SUM(S318:S322)</f>
        <v>277595</v>
      </c>
      <c r="T323" s="37">
        <f t="shared" si="68"/>
        <v>5.1431625831888185E-2</v>
      </c>
      <c r="U323" s="37">
        <f t="shared" si="69"/>
        <v>-0.3623624344818891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684551</v>
      </c>
      <c r="E325" s="31">
        <v>684551</v>
      </c>
      <c r="F325" s="31">
        <v>50633</v>
      </c>
      <c r="G325" s="36">
        <f t="shared" si="63"/>
        <v>7.3965270666466049E-2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50633</v>
      </c>
      <c r="O325" s="36">
        <f t="shared" si="67"/>
        <v>7.3965270666466049E-2</v>
      </c>
      <c r="P325" s="31">
        <v>81837</v>
      </c>
      <c r="Q325" s="31">
        <v>660341</v>
      </c>
      <c r="R325" s="31">
        <v>660341</v>
      </c>
      <c r="S325" s="31">
        <v>81837</v>
      </c>
      <c r="T325" s="36">
        <f t="shared" si="68"/>
        <v>0.12393142331007767</v>
      </c>
      <c r="U325" s="36">
        <f t="shared" si="69"/>
        <v>-0.3812945244815914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50000</v>
      </c>
      <c r="E326" s="31">
        <v>50000</v>
      </c>
      <c r="F326" s="31">
        <v>1522</v>
      </c>
      <c r="G326" s="36">
        <f t="shared" si="63"/>
        <v>3.0439999999999998E-2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1522</v>
      </c>
      <c r="O326" s="36">
        <f t="shared" si="67"/>
        <v>3.0439999999999998E-2</v>
      </c>
      <c r="P326" s="31">
        <v>31652</v>
      </c>
      <c r="Q326" s="31">
        <v>5000</v>
      </c>
      <c r="R326" s="31">
        <v>50000</v>
      </c>
      <c r="S326" s="31">
        <v>31652</v>
      </c>
      <c r="T326" s="36">
        <f t="shared" si="68"/>
        <v>6.3304</v>
      </c>
      <c r="U326" s="36">
        <f t="shared" si="69"/>
        <v>-0.95191457095918108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147250</v>
      </c>
      <c r="E327" s="31">
        <v>147250</v>
      </c>
      <c r="F327" s="31">
        <v>58668</v>
      </c>
      <c r="G327" s="36">
        <f t="shared" si="63"/>
        <v>0.39842444821731748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58668</v>
      </c>
      <c r="O327" s="36">
        <f t="shared" si="67"/>
        <v>0.39842444821731748</v>
      </c>
      <c r="P327" s="31">
        <v>77584</v>
      </c>
      <c r="Q327" s="31">
        <v>24240</v>
      </c>
      <c r="R327" s="31">
        <v>140240</v>
      </c>
      <c r="S327" s="31">
        <v>77584</v>
      </c>
      <c r="T327" s="36">
        <f t="shared" si="68"/>
        <v>3.2006600660066007</v>
      </c>
      <c r="U327" s="36">
        <f t="shared" si="69"/>
        <v>-0.24381315735203135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89852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100000</v>
      </c>
      <c r="Q330" s="31">
        <v>0</v>
      </c>
      <c r="R330" s="31">
        <v>99566</v>
      </c>
      <c r="S330" s="31">
        <v>100000</v>
      </c>
      <c r="T330" s="36">
        <f t="shared" si="68"/>
        <v>0</v>
      </c>
      <c r="U330" s="36">
        <f t="shared" si="69"/>
        <v>-1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498871</v>
      </c>
      <c r="E331" s="31">
        <v>498871</v>
      </c>
      <c r="F331" s="31">
        <v>45711</v>
      </c>
      <c r="G331" s="36">
        <f t="shared" si="63"/>
        <v>9.1628898051800967E-2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45711</v>
      </c>
      <c r="O331" s="36">
        <f t="shared" si="67"/>
        <v>9.1628898051800967E-2</v>
      </c>
      <c r="P331" s="31">
        <v>30683</v>
      </c>
      <c r="Q331" s="31">
        <v>182560</v>
      </c>
      <c r="R331" s="31">
        <v>93109</v>
      </c>
      <c r="S331" s="31">
        <v>30683</v>
      </c>
      <c r="T331" s="36">
        <f t="shared" si="68"/>
        <v>0.16807077125328659</v>
      </c>
      <c r="U331" s="36">
        <f t="shared" si="69"/>
        <v>0.48978261578072546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1380672</v>
      </c>
      <c r="E332" s="32">
        <f>SUM(E324:E331)</f>
        <v>1470524</v>
      </c>
      <c r="F332" s="32">
        <f>SUM(F324:F331)</f>
        <v>156534</v>
      </c>
      <c r="G332" s="37">
        <f t="shared" si="63"/>
        <v>0.11337522597691559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156534</v>
      </c>
      <c r="O332" s="37">
        <f t="shared" si="67"/>
        <v>0.11337522597691559</v>
      </c>
      <c r="P332" s="32">
        <f>SUM(P324:P331)</f>
        <v>321756</v>
      </c>
      <c r="Q332" s="32">
        <f>SUM(Q324:Q331)</f>
        <v>872141</v>
      </c>
      <c r="R332" s="32">
        <f>SUM(R324:R331)</f>
        <v>1043256</v>
      </c>
      <c r="S332" s="32">
        <f>SUM(S324:S331)</f>
        <v>321756</v>
      </c>
      <c r="T332" s="37">
        <f t="shared" si="68"/>
        <v>0.36892658411885232</v>
      </c>
      <c r="U332" s="37">
        <f t="shared" si="69"/>
        <v>-0.51350091373587436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47071997</v>
      </c>
      <c r="E338" s="32">
        <f>SUM(E302,E304:E309,E311:E316,E318:E322,E324:E331,E333:E336)</f>
        <v>47534020</v>
      </c>
      <c r="F338" s="32">
        <f>SUM(F302,F304:F309,F311:F316,F318:F322,F324:F331,F333:F336)</f>
        <v>9083754</v>
      </c>
      <c r="G338" s="37">
        <f t="shared" si="63"/>
        <v>0.19297575159175848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9083754</v>
      </c>
      <c r="O338" s="37">
        <f t="shared" si="67"/>
        <v>0.19297575159175848</v>
      </c>
      <c r="P338" s="32">
        <f>SUM(P302,P304:P309,P311:P316,P318:P322,P324:P331,P333:P336)</f>
        <v>6366062</v>
      </c>
      <c r="Q338" s="32">
        <f>SUM(Q302,Q304:Q309,Q311:Q316,Q318:Q322,Q324:Q331,Q333:Q336)</f>
        <v>60498403</v>
      </c>
      <c r="R338" s="32">
        <f>SUM(R302,R304:R309,R311:R316,R318:R322,R324:R331,R333:R336)</f>
        <v>68578295</v>
      </c>
      <c r="S338" s="32">
        <f>SUM(S302,S304:S309,S311:S316,S318:S322,S324:S331,S333:S336)</f>
        <v>6366062</v>
      </c>
      <c r="T338" s="37">
        <f t="shared" si="68"/>
        <v>0.10522694293269196</v>
      </c>
      <c r="U338" s="37">
        <f t="shared" si="69"/>
        <v>0.42690316242600224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187982941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188494964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59061027</v>
      </c>
      <c r="G339" s="39">
        <f t="shared" si="63"/>
        <v>0.31418290769267199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59061027</v>
      </c>
      <c r="O339" s="39">
        <f t="shared" si="67"/>
        <v>0.31418290769267199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46466075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203574314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222804881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46466075</v>
      </c>
      <c r="T339" s="39">
        <f t="shared" si="68"/>
        <v>0.22825116826870406</v>
      </c>
      <c r="U339" s="39">
        <f t="shared" si="69"/>
        <v>0.27105693777664674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2913266994</v>
      </c>
      <c r="E8" s="31">
        <v>2913266994</v>
      </c>
      <c r="F8" s="31">
        <v>866646123</v>
      </c>
      <c r="G8" s="36">
        <f>IF(($D8       =0),0,($F8       /$D8       ))</f>
        <v>0.29748255988376465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866646123</v>
      </c>
      <c r="O8" s="36">
        <f>IF(($D8       =0),0,($N8       /$D8       ))</f>
        <v>0.29748255988376465</v>
      </c>
      <c r="P8" s="31">
        <v>638959831</v>
      </c>
      <c r="Q8" s="31">
        <v>2682089475</v>
      </c>
      <c r="R8" s="31">
        <v>2522216333</v>
      </c>
      <c r="S8" s="31">
        <v>638959831</v>
      </c>
      <c r="T8" s="36">
        <f>IF(($Q8       =0),0,($S8       /$Q8       ))</f>
        <v>0.23823210856901036</v>
      </c>
      <c r="U8" s="36">
        <f>IF(($P8       =0),0,(($F8       /$P8       )-1))</f>
        <v>0.35633897618205679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5959035140</v>
      </c>
      <c r="E9" s="31">
        <v>5959035140</v>
      </c>
      <c r="F9" s="31">
        <v>2051063171</v>
      </c>
      <c r="G9" s="36">
        <f>IF(($D9       =0),0,($F9       /$D9       ))</f>
        <v>0.34419383722580299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2051063171</v>
      </c>
      <c r="O9" s="36">
        <f>IF(($D9       =0),0,($N9       /$D9       ))</f>
        <v>0.34419383722580299</v>
      </c>
      <c r="P9" s="31">
        <v>1773391573</v>
      </c>
      <c r="Q9" s="31">
        <v>5305957217</v>
      </c>
      <c r="R9" s="31">
        <v>5300049250</v>
      </c>
      <c r="S9" s="31">
        <v>1773391573</v>
      </c>
      <c r="T9" s="36">
        <f>IF(($Q9       =0),0,($S9       /$Q9       ))</f>
        <v>0.33422651191346764</v>
      </c>
      <c r="U9" s="36">
        <f>IF(($P9       =0),0,(($F9       /$P9       )-1))</f>
        <v>0.15657658592020396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8872302134</v>
      </c>
      <c r="E10" s="32">
        <f>SUM(E8:E9)</f>
        <v>8872302134</v>
      </c>
      <c r="F10" s="32">
        <f>SUM(F8:F9)</f>
        <v>2917709294</v>
      </c>
      <c r="G10" s="37">
        <f t="shared" ref="G10:G54" si="0">IF(($D10      =0),0,($F10      /$D10      ))</f>
        <v>0.32885594403045609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2917709294</v>
      </c>
      <c r="O10" s="37">
        <f t="shared" ref="O10:O54" si="4">IF(($D10      =0),0,($N10      /$D10      ))</f>
        <v>0.32885594403045609</v>
      </c>
      <c r="P10" s="32">
        <f>SUM(P8:P9)</f>
        <v>2412351404</v>
      </c>
      <c r="Q10" s="32">
        <f>SUM(Q8:Q9)</f>
        <v>7988046692</v>
      </c>
      <c r="R10" s="32">
        <f>SUM(R8:R9)</f>
        <v>7822265583</v>
      </c>
      <c r="S10" s="32">
        <f>SUM(S8:S9)</f>
        <v>2412351404</v>
      </c>
      <c r="T10" s="37">
        <f t="shared" ref="T10:T54" si="5">IF(($Q10      =0),0,($S10      /$Q10      ))</f>
        <v>0.30199515563873219</v>
      </c>
      <c r="U10" s="37">
        <f t="shared" ref="U10:U54" si="6">IF(($P10      =0),0,(($F10      /$P10      )-1))</f>
        <v>0.20948767628217402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142744321</v>
      </c>
      <c r="E11" s="31">
        <v>142744321</v>
      </c>
      <c r="F11" s="31">
        <v>36667178</v>
      </c>
      <c r="G11" s="36">
        <f t="shared" si="0"/>
        <v>0.25687311231106702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36667178</v>
      </c>
      <c r="O11" s="36">
        <f t="shared" si="4"/>
        <v>0.25687311231106702</v>
      </c>
      <c r="P11" s="31">
        <v>35143797</v>
      </c>
      <c r="Q11" s="31">
        <v>141423856</v>
      </c>
      <c r="R11" s="31">
        <v>142744258</v>
      </c>
      <c r="S11" s="31">
        <v>35143797</v>
      </c>
      <c r="T11" s="36">
        <f t="shared" si="5"/>
        <v>0.24849977927344874</v>
      </c>
      <c r="U11" s="36">
        <f t="shared" si="6"/>
        <v>4.334708056730463E-2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187565446</v>
      </c>
      <c r="E12" s="31">
        <v>187565446</v>
      </c>
      <c r="F12" s="31">
        <v>33921891</v>
      </c>
      <c r="G12" s="36">
        <f t="shared" si="0"/>
        <v>0.18085362588586812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33921891</v>
      </c>
      <c r="O12" s="36">
        <f t="shared" si="4"/>
        <v>0.18085362588586812</v>
      </c>
      <c r="P12" s="31">
        <v>27066622</v>
      </c>
      <c r="Q12" s="31">
        <v>177805670</v>
      </c>
      <c r="R12" s="31">
        <v>160324029</v>
      </c>
      <c r="S12" s="31">
        <v>27066622</v>
      </c>
      <c r="T12" s="36">
        <f t="shared" si="5"/>
        <v>0.1522258654631205</v>
      </c>
      <c r="U12" s="36">
        <f t="shared" si="6"/>
        <v>0.25327390318599785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220445228</v>
      </c>
      <c r="E13" s="31">
        <v>220445228</v>
      </c>
      <c r="F13" s="31">
        <v>47975954</v>
      </c>
      <c r="G13" s="36">
        <f t="shared" si="0"/>
        <v>0.21763208228757849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47975954</v>
      </c>
      <c r="O13" s="36">
        <f t="shared" si="4"/>
        <v>0.21763208228757849</v>
      </c>
      <c r="P13" s="31">
        <v>20345544</v>
      </c>
      <c r="Q13" s="31">
        <v>178181913</v>
      </c>
      <c r="R13" s="31">
        <v>210791607</v>
      </c>
      <c r="S13" s="31">
        <v>20345544</v>
      </c>
      <c r="T13" s="36">
        <f t="shared" si="5"/>
        <v>0.11418411474794302</v>
      </c>
      <c r="U13" s="36">
        <f t="shared" si="6"/>
        <v>1.3580570762816664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114287782</v>
      </c>
      <c r="E14" s="31">
        <v>114287782</v>
      </c>
      <c r="F14" s="31">
        <v>30037948</v>
      </c>
      <c r="G14" s="36">
        <f t="shared" si="0"/>
        <v>0.26282728979725933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30037948</v>
      </c>
      <c r="O14" s="36">
        <f t="shared" si="4"/>
        <v>0.26282728979725933</v>
      </c>
      <c r="P14" s="31">
        <v>23191643</v>
      </c>
      <c r="Q14" s="31">
        <v>98116809</v>
      </c>
      <c r="R14" s="31">
        <v>97915947</v>
      </c>
      <c r="S14" s="31">
        <v>23191643</v>
      </c>
      <c r="T14" s="36">
        <f t="shared" si="5"/>
        <v>0.23636768497026844</v>
      </c>
      <c r="U14" s="36">
        <f t="shared" si="6"/>
        <v>0.29520569111899486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65845496</v>
      </c>
      <c r="E15" s="31">
        <v>65845496</v>
      </c>
      <c r="F15" s="31">
        <v>21575483</v>
      </c>
      <c r="G15" s="36">
        <f t="shared" si="0"/>
        <v>0.32766831918161876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21575483</v>
      </c>
      <c r="O15" s="36">
        <f t="shared" si="4"/>
        <v>0.32766831918161876</v>
      </c>
      <c r="P15" s="31">
        <v>53135849</v>
      </c>
      <c r="Q15" s="31">
        <v>45885826</v>
      </c>
      <c r="R15" s="31">
        <v>46845511</v>
      </c>
      <c r="S15" s="31">
        <v>53135849</v>
      </c>
      <c r="T15" s="36">
        <f t="shared" si="5"/>
        <v>1.1580013619020393</v>
      </c>
      <c r="U15" s="36">
        <f t="shared" si="6"/>
        <v>-0.59395618201188427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405381588</v>
      </c>
      <c r="E16" s="31">
        <v>405381588</v>
      </c>
      <c r="F16" s="31">
        <v>119416042</v>
      </c>
      <c r="G16" s="36">
        <f t="shared" si="0"/>
        <v>0.29457687654033266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119416042</v>
      </c>
      <c r="O16" s="36">
        <f t="shared" si="4"/>
        <v>0.29457687654033266</v>
      </c>
      <c r="P16" s="31">
        <v>91006873</v>
      </c>
      <c r="Q16" s="31">
        <v>399672429</v>
      </c>
      <c r="R16" s="31">
        <v>363699718</v>
      </c>
      <c r="S16" s="31">
        <v>91006873</v>
      </c>
      <c r="T16" s="36">
        <f t="shared" si="5"/>
        <v>0.22770365528516354</v>
      </c>
      <c r="U16" s="36">
        <f t="shared" si="6"/>
        <v>0.31216509328916286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7871680</v>
      </c>
      <c r="E17" s="31">
        <v>7871680</v>
      </c>
      <c r="F17" s="31">
        <v>1071915</v>
      </c>
      <c r="G17" s="36">
        <f t="shared" si="0"/>
        <v>0.13617359953656652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1071915</v>
      </c>
      <c r="O17" s="36">
        <f t="shared" si="4"/>
        <v>0.13617359953656652</v>
      </c>
      <c r="P17" s="31">
        <v>539248</v>
      </c>
      <c r="Q17" s="31">
        <v>5270654</v>
      </c>
      <c r="R17" s="31">
        <v>4528023</v>
      </c>
      <c r="S17" s="31">
        <v>539248</v>
      </c>
      <c r="T17" s="36">
        <f t="shared" si="5"/>
        <v>0.10231140196264069</v>
      </c>
      <c r="U17" s="36">
        <f t="shared" si="6"/>
        <v>0.98779596771800726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1144141541</v>
      </c>
      <c r="E19" s="32">
        <f>SUM(E11:E18)</f>
        <v>1144141541</v>
      </c>
      <c r="F19" s="32">
        <f>SUM(F11:F18)</f>
        <v>290666411</v>
      </c>
      <c r="G19" s="37">
        <f t="shared" si="0"/>
        <v>0.25404759864409121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290666411</v>
      </c>
      <c r="O19" s="37">
        <f t="shared" si="4"/>
        <v>0.25404759864409121</v>
      </c>
      <c r="P19" s="32">
        <f>SUM(P11:P18)</f>
        <v>250429576</v>
      </c>
      <c r="Q19" s="32">
        <f>SUM(Q11:Q18)</f>
        <v>1046357157</v>
      </c>
      <c r="R19" s="32">
        <f>SUM(R11:R18)</f>
        <v>1026849093</v>
      </c>
      <c r="S19" s="32">
        <f>SUM(S11:S18)</f>
        <v>250429576</v>
      </c>
      <c r="T19" s="37">
        <f t="shared" si="5"/>
        <v>0.23933469974822374</v>
      </c>
      <c r="U19" s="37">
        <f t="shared" si="6"/>
        <v>0.16067125793480552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9029000</v>
      </c>
      <c r="E20" s="31">
        <v>9029000</v>
      </c>
      <c r="F20" s="31">
        <v>3721021</v>
      </c>
      <c r="G20" s="36">
        <f t="shared" si="0"/>
        <v>0.41211883929560306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3721021</v>
      </c>
      <c r="O20" s="36">
        <f t="shared" si="4"/>
        <v>0.41211883929560306</v>
      </c>
      <c r="P20" s="31">
        <v>12092775</v>
      </c>
      <c r="Q20" s="31">
        <v>9760000</v>
      </c>
      <c r="R20" s="31">
        <v>21576869</v>
      </c>
      <c r="S20" s="31">
        <v>12092775</v>
      </c>
      <c r="T20" s="36">
        <f t="shared" si="5"/>
        <v>1.239013831967213</v>
      </c>
      <c r="U20" s="36">
        <f t="shared" si="6"/>
        <v>-0.69229386968665174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67898</v>
      </c>
      <c r="G21" s="36">
        <f t="shared" si="0"/>
        <v>5.8939236111111112E-2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67898</v>
      </c>
      <c r="O21" s="36">
        <f t="shared" si="4"/>
        <v>5.8939236111111112E-2</v>
      </c>
      <c r="P21" s="31">
        <v>0</v>
      </c>
      <c r="Q21" s="31">
        <v>0</v>
      </c>
      <c r="R21" s="31">
        <v>10700000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10217113</v>
      </c>
      <c r="E22" s="31">
        <v>10217113</v>
      </c>
      <c r="F22" s="31">
        <v>3460791</v>
      </c>
      <c r="G22" s="36">
        <f t="shared" si="0"/>
        <v>0.33872494118446178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3460791</v>
      </c>
      <c r="O22" s="36">
        <f t="shared" si="4"/>
        <v>0.33872494118446178</v>
      </c>
      <c r="P22" s="31">
        <v>2649075</v>
      </c>
      <c r="Q22" s="31">
        <v>12670701</v>
      </c>
      <c r="R22" s="31">
        <v>12670701</v>
      </c>
      <c r="S22" s="31">
        <v>2649075</v>
      </c>
      <c r="T22" s="36">
        <f t="shared" si="5"/>
        <v>0.20907091091487362</v>
      </c>
      <c r="U22" s="36">
        <f t="shared" si="6"/>
        <v>0.30641488066589284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49465471</v>
      </c>
      <c r="E23" s="31">
        <v>49465471</v>
      </c>
      <c r="F23" s="31">
        <v>18557883</v>
      </c>
      <c r="G23" s="36">
        <f t="shared" si="0"/>
        <v>0.3751684280940133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18557883</v>
      </c>
      <c r="O23" s="36">
        <f t="shared" si="4"/>
        <v>0.3751684280940133</v>
      </c>
      <c r="P23" s="31">
        <v>10628707</v>
      </c>
      <c r="Q23" s="31">
        <v>41673528</v>
      </c>
      <c r="R23" s="31">
        <v>45307048</v>
      </c>
      <c r="S23" s="31">
        <v>10628707</v>
      </c>
      <c r="T23" s="36">
        <f t="shared" si="5"/>
        <v>0.25504696890553641</v>
      </c>
      <c r="U23" s="36">
        <f t="shared" si="6"/>
        <v>0.74601510795245374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140512406</v>
      </c>
      <c r="E25" s="31">
        <v>140512406</v>
      </c>
      <c r="F25" s="31">
        <v>7840475</v>
      </c>
      <c r="G25" s="36">
        <f t="shared" si="0"/>
        <v>5.5799165519947042E-2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7840475</v>
      </c>
      <c r="O25" s="36">
        <f t="shared" si="4"/>
        <v>5.5799165519947042E-2</v>
      </c>
      <c r="P25" s="31">
        <v>10101838</v>
      </c>
      <c r="Q25" s="31">
        <v>130746716</v>
      </c>
      <c r="R25" s="31">
        <v>130946716</v>
      </c>
      <c r="S25" s="31">
        <v>10101838</v>
      </c>
      <c r="T25" s="36">
        <f t="shared" si="5"/>
        <v>7.7262651858881107E-2</v>
      </c>
      <c r="U25" s="36">
        <f t="shared" si="6"/>
        <v>-0.22385658926623053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210375990</v>
      </c>
      <c r="E27" s="32">
        <f>SUM(E20:E26)</f>
        <v>210375990</v>
      </c>
      <c r="F27" s="32">
        <f>SUM(F20:F26)</f>
        <v>33648068</v>
      </c>
      <c r="G27" s="37">
        <f t="shared" si="0"/>
        <v>0.1599425295633784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33648068</v>
      </c>
      <c r="O27" s="37">
        <f t="shared" si="4"/>
        <v>0.1599425295633784</v>
      </c>
      <c r="P27" s="32">
        <f>SUM(P20:P26)</f>
        <v>35472395</v>
      </c>
      <c r="Q27" s="32">
        <f>SUM(Q20:Q26)</f>
        <v>194850945</v>
      </c>
      <c r="R27" s="32">
        <f>SUM(R20:R26)</f>
        <v>221201334</v>
      </c>
      <c r="S27" s="32">
        <f>SUM(S20:S26)</f>
        <v>35472395</v>
      </c>
      <c r="T27" s="37">
        <f t="shared" si="5"/>
        <v>0.1820488733067217</v>
      </c>
      <c r="U27" s="37">
        <f t="shared" si="6"/>
        <v>-5.1429484814882076E-2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207936844</v>
      </c>
      <c r="E28" s="31">
        <v>207936844</v>
      </c>
      <c r="F28" s="31">
        <v>41521319</v>
      </c>
      <c r="G28" s="36">
        <f t="shared" si="0"/>
        <v>0.1996823564370343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41521319</v>
      </c>
      <c r="O28" s="36">
        <f t="shared" si="4"/>
        <v>0.1996823564370343</v>
      </c>
      <c r="P28" s="31">
        <v>34035407</v>
      </c>
      <c r="Q28" s="31">
        <v>199865947</v>
      </c>
      <c r="R28" s="31">
        <v>179704854</v>
      </c>
      <c r="S28" s="31">
        <v>34035407</v>
      </c>
      <c r="T28" s="36">
        <f t="shared" si="5"/>
        <v>0.1702911752145552</v>
      </c>
      <c r="U28" s="36">
        <f t="shared" si="6"/>
        <v>0.21994483568244094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21000000</v>
      </c>
      <c r="E30" s="31">
        <v>21000000</v>
      </c>
      <c r="F30" s="31">
        <v>7082018</v>
      </c>
      <c r="G30" s="36">
        <f t="shared" si="0"/>
        <v>0.33723895238095236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7082018</v>
      </c>
      <c r="O30" s="36">
        <f t="shared" si="4"/>
        <v>0.33723895238095236</v>
      </c>
      <c r="P30" s="31">
        <v>5977387</v>
      </c>
      <c r="Q30" s="31">
        <v>20326008</v>
      </c>
      <c r="R30" s="31">
        <v>20326008</v>
      </c>
      <c r="S30" s="31">
        <v>5977387</v>
      </c>
      <c r="T30" s="36">
        <f t="shared" si="5"/>
        <v>0.29407579688052865</v>
      </c>
      <c r="U30" s="36">
        <f t="shared" si="6"/>
        <v>0.18480165329766995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21867652</v>
      </c>
      <c r="E32" s="31">
        <v>21867652</v>
      </c>
      <c r="F32" s="31">
        <v>3721300</v>
      </c>
      <c r="G32" s="36">
        <f t="shared" si="0"/>
        <v>0.17017373424453616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3721300</v>
      </c>
      <c r="O32" s="36">
        <f t="shared" si="4"/>
        <v>0.17017373424453616</v>
      </c>
      <c r="P32" s="31">
        <v>4410544</v>
      </c>
      <c r="Q32" s="31">
        <v>17995545</v>
      </c>
      <c r="R32" s="31">
        <v>19193744</v>
      </c>
      <c r="S32" s="31">
        <v>4410544</v>
      </c>
      <c r="T32" s="36">
        <f t="shared" si="5"/>
        <v>0.24509088221557057</v>
      </c>
      <c r="U32" s="36">
        <f t="shared" si="6"/>
        <v>-0.15627187938721387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463477225</v>
      </c>
      <c r="E33" s="31">
        <v>463477225</v>
      </c>
      <c r="F33" s="31">
        <v>86033711</v>
      </c>
      <c r="G33" s="36">
        <f t="shared" si="0"/>
        <v>0.18562662059608215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86033711</v>
      </c>
      <c r="O33" s="36">
        <f t="shared" si="4"/>
        <v>0.18562662059608215</v>
      </c>
      <c r="P33" s="31">
        <v>61702994</v>
      </c>
      <c r="Q33" s="31">
        <v>415748063</v>
      </c>
      <c r="R33" s="31">
        <v>404900564</v>
      </c>
      <c r="S33" s="31">
        <v>61702994</v>
      </c>
      <c r="T33" s="36">
        <f t="shared" si="5"/>
        <v>0.14841438720064465</v>
      </c>
      <c r="U33" s="36">
        <f t="shared" si="6"/>
        <v>0.39431987692525916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714281721</v>
      </c>
      <c r="E35" s="32">
        <f>SUM(E28:E34)</f>
        <v>714281721</v>
      </c>
      <c r="F35" s="32">
        <f>SUM(F28:F34)</f>
        <v>138358348</v>
      </c>
      <c r="G35" s="37">
        <f t="shared" si="0"/>
        <v>0.1937027701147066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138358348</v>
      </c>
      <c r="O35" s="37">
        <f t="shared" si="4"/>
        <v>0.1937027701147066</v>
      </c>
      <c r="P35" s="32">
        <f>SUM(P28:P34)</f>
        <v>106126332</v>
      </c>
      <c r="Q35" s="32">
        <f>SUM(Q28:Q34)</f>
        <v>653935563</v>
      </c>
      <c r="R35" s="32">
        <f>SUM(R28:R34)</f>
        <v>624125170</v>
      </c>
      <c r="S35" s="32">
        <f>SUM(S28:S34)</f>
        <v>106126332</v>
      </c>
      <c r="T35" s="37">
        <f t="shared" si="5"/>
        <v>0.16228866879961995</v>
      </c>
      <c r="U35" s="37">
        <f t="shared" si="6"/>
        <v>0.30371365327127298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31881674</v>
      </c>
      <c r="E36" s="31">
        <v>31881674</v>
      </c>
      <c r="F36" s="31">
        <v>10198857</v>
      </c>
      <c r="G36" s="36">
        <f t="shared" si="0"/>
        <v>0.319897160983454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10198857</v>
      </c>
      <c r="O36" s="36">
        <f t="shared" si="4"/>
        <v>0.319897160983454</v>
      </c>
      <c r="P36" s="31">
        <v>5877551</v>
      </c>
      <c r="Q36" s="31">
        <v>58604496</v>
      </c>
      <c r="R36" s="31">
        <v>40511509</v>
      </c>
      <c r="S36" s="31">
        <v>5877551</v>
      </c>
      <c r="T36" s="36">
        <f t="shared" si="5"/>
        <v>0.10029181037577731</v>
      </c>
      <c r="U36" s="36">
        <f t="shared" si="6"/>
        <v>0.73522220394174376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101916535</v>
      </c>
      <c r="E37" s="31">
        <v>101916535</v>
      </c>
      <c r="F37" s="31">
        <v>12174636</v>
      </c>
      <c r="G37" s="36">
        <f t="shared" si="0"/>
        <v>0.11945692619946312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12174636</v>
      </c>
      <c r="O37" s="36">
        <f t="shared" si="4"/>
        <v>0.11945692619946312</v>
      </c>
      <c r="P37" s="31">
        <v>15514954</v>
      </c>
      <c r="Q37" s="31">
        <v>98670767</v>
      </c>
      <c r="R37" s="31">
        <v>96696578</v>
      </c>
      <c r="S37" s="31">
        <v>15514954</v>
      </c>
      <c r="T37" s="36">
        <f t="shared" si="5"/>
        <v>0.15723962093048288</v>
      </c>
      <c r="U37" s="36">
        <f t="shared" si="6"/>
        <v>-0.21529667442133571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204560512</v>
      </c>
      <c r="E38" s="31">
        <v>204560512</v>
      </c>
      <c r="F38" s="31">
        <v>37001929</v>
      </c>
      <c r="G38" s="36">
        <f t="shared" si="0"/>
        <v>0.18088500384668571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37001929</v>
      </c>
      <c r="O38" s="36">
        <f t="shared" si="4"/>
        <v>0.18088500384668571</v>
      </c>
      <c r="P38" s="31">
        <v>20105011</v>
      </c>
      <c r="Q38" s="31">
        <v>120617582</v>
      </c>
      <c r="R38" s="31">
        <v>120617582</v>
      </c>
      <c r="S38" s="31">
        <v>20105011</v>
      </c>
      <c r="T38" s="36">
        <f t="shared" si="5"/>
        <v>0.16668391677757227</v>
      </c>
      <c r="U38" s="36">
        <f t="shared" si="6"/>
        <v>0.84043316365258391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338358721</v>
      </c>
      <c r="E40" s="32">
        <f>SUM(E36:E39)</f>
        <v>338358721</v>
      </c>
      <c r="F40" s="32">
        <f>SUM(F36:F39)</f>
        <v>59375422</v>
      </c>
      <c r="G40" s="37">
        <f t="shared" si="0"/>
        <v>0.17548069050657039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59375422</v>
      </c>
      <c r="O40" s="37">
        <f t="shared" si="4"/>
        <v>0.17548069050657039</v>
      </c>
      <c r="P40" s="32">
        <f>SUM(P36:P39)</f>
        <v>41497516</v>
      </c>
      <c r="Q40" s="32">
        <f>SUM(Q36:Q39)</f>
        <v>277892845</v>
      </c>
      <c r="R40" s="32">
        <f>SUM(R36:R39)</f>
        <v>257825669</v>
      </c>
      <c r="S40" s="32">
        <f>SUM(S36:S39)</f>
        <v>41497516</v>
      </c>
      <c r="T40" s="37">
        <f t="shared" si="5"/>
        <v>0.14932919917387583</v>
      </c>
      <c r="U40" s="37">
        <f t="shared" si="6"/>
        <v>0.43081870249775922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18162000</v>
      </c>
      <c r="E41" s="31">
        <v>18162000</v>
      </c>
      <c r="F41" s="31">
        <v>3906037</v>
      </c>
      <c r="G41" s="36">
        <f t="shared" si="0"/>
        <v>0.21506645743860808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3906037</v>
      </c>
      <c r="O41" s="36">
        <f t="shared" si="4"/>
        <v>0.21506645743860808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17850000</v>
      </c>
      <c r="E43" s="31">
        <v>17850000</v>
      </c>
      <c r="F43" s="31">
        <v>-13241883</v>
      </c>
      <c r="G43" s="36">
        <f t="shared" si="0"/>
        <v>-0.74184218487394959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-13241883</v>
      </c>
      <c r="O43" s="36">
        <f t="shared" si="4"/>
        <v>-0.74184218487394959</v>
      </c>
      <c r="P43" s="31">
        <v>0</v>
      </c>
      <c r="Q43" s="31">
        <v>0</v>
      </c>
      <c r="R43" s="31">
        <v>21313000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770670444</v>
      </c>
      <c r="E45" s="31">
        <v>770670444</v>
      </c>
      <c r="F45" s="31">
        <v>182550740</v>
      </c>
      <c r="G45" s="36">
        <f t="shared" si="0"/>
        <v>0.23687263657408406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182550740</v>
      </c>
      <c r="O45" s="36">
        <f t="shared" si="4"/>
        <v>0.23687263657408406</v>
      </c>
      <c r="P45" s="31">
        <v>228888730</v>
      </c>
      <c r="Q45" s="31">
        <v>650019846</v>
      </c>
      <c r="R45" s="31">
        <v>669917794</v>
      </c>
      <c r="S45" s="31">
        <v>228888730</v>
      </c>
      <c r="T45" s="36">
        <f t="shared" si="5"/>
        <v>0.35212575648036443</v>
      </c>
      <c r="U45" s="36">
        <f t="shared" si="6"/>
        <v>-0.2024476696602755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806682444</v>
      </c>
      <c r="E47" s="32">
        <f>SUM(E41:E46)</f>
        <v>806682444</v>
      </c>
      <c r="F47" s="32">
        <f>SUM(F41:F46)</f>
        <v>173214894</v>
      </c>
      <c r="G47" s="37">
        <f t="shared" si="0"/>
        <v>0.2147250077007998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173214894</v>
      </c>
      <c r="O47" s="37">
        <f t="shared" si="4"/>
        <v>0.2147250077007998</v>
      </c>
      <c r="P47" s="32">
        <f>SUM(P41:P46)</f>
        <v>228888730</v>
      </c>
      <c r="Q47" s="32">
        <f>SUM(Q41:Q46)</f>
        <v>650019846</v>
      </c>
      <c r="R47" s="32">
        <f>SUM(R41:R46)</f>
        <v>691230794</v>
      </c>
      <c r="S47" s="32">
        <f>SUM(S41:S46)</f>
        <v>228888730</v>
      </c>
      <c r="T47" s="37">
        <f t="shared" si="5"/>
        <v>0.35212575648036443</v>
      </c>
      <c r="U47" s="37">
        <f t="shared" si="6"/>
        <v>-0.24323537467309986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105493908</v>
      </c>
      <c r="E48" s="31">
        <v>105493908</v>
      </c>
      <c r="F48" s="31">
        <v>34744846</v>
      </c>
      <c r="G48" s="36">
        <f t="shared" si="0"/>
        <v>0.32935405142067542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34744846</v>
      </c>
      <c r="O48" s="36">
        <f t="shared" si="4"/>
        <v>0.32935405142067542</v>
      </c>
      <c r="P48" s="31">
        <v>15074690</v>
      </c>
      <c r="Q48" s="31">
        <v>73815912</v>
      </c>
      <c r="R48" s="31">
        <v>114815910</v>
      </c>
      <c r="S48" s="31">
        <v>15074690</v>
      </c>
      <c r="T48" s="36">
        <f t="shared" si="5"/>
        <v>0.20422006030352913</v>
      </c>
      <c r="U48" s="36">
        <f t="shared" si="6"/>
        <v>1.3048464678212288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79600392</v>
      </c>
      <c r="E50" s="31">
        <v>79600392</v>
      </c>
      <c r="F50" s="31">
        <v>13080844</v>
      </c>
      <c r="G50" s="36">
        <f t="shared" si="0"/>
        <v>0.16433140178505654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13080844</v>
      </c>
      <c r="O50" s="36">
        <f t="shared" si="4"/>
        <v>0.16433140178505654</v>
      </c>
      <c r="P50" s="31">
        <v>11112348</v>
      </c>
      <c r="Q50" s="31">
        <v>32297808</v>
      </c>
      <c r="R50" s="31">
        <v>44504793</v>
      </c>
      <c r="S50" s="31">
        <v>11112348</v>
      </c>
      <c r="T50" s="36">
        <f t="shared" si="5"/>
        <v>0.34405889093154557</v>
      </c>
      <c r="U50" s="36">
        <f t="shared" si="6"/>
        <v>0.17714492022748018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9879000</v>
      </c>
      <c r="E51" s="31">
        <v>9879000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194973300</v>
      </c>
      <c r="E53" s="32">
        <f>SUM(E48:E52)</f>
        <v>194973300</v>
      </c>
      <c r="F53" s="32">
        <f>SUM(F48:F52)</f>
        <v>47825690</v>
      </c>
      <c r="G53" s="37">
        <f t="shared" si="0"/>
        <v>0.24529353506351895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47825690</v>
      </c>
      <c r="O53" s="37">
        <f t="shared" si="4"/>
        <v>0.24529353506351895</v>
      </c>
      <c r="P53" s="32">
        <f>SUM(P48:P52)</f>
        <v>26187038</v>
      </c>
      <c r="Q53" s="32">
        <f>SUM(Q48:Q52)</f>
        <v>106113720</v>
      </c>
      <c r="R53" s="32">
        <f>SUM(R48:R52)</f>
        <v>159320703</v>
      </c>
      <c r="S53" s="32">
        <f>SUM(S48:S52)</f>
        <v>26187038</v>
      </c>
      <c r="T53" s="37">
        <f t="shared" si="5"/>
        <v>0.24678277229372414</v>
      </c>
      <c r="U53" s="37">
        <f t="shared" si="6"/>
        <v>0.8263115515393531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12281115851</v>
      </c>
      <c r="E54" s="32">
        <f>SUM(E8:E9,E11:E18,E20:E26,E28:E34,E36:E39,E41:E46,E48:E52)</f>
        <v>12281115851</v>
      </c>
      <c r="F54" s="32">
        <f>SUM(F8:F9,F11:F18,F20:F26,F28:F34,F36:F39,F41:F46,F48:F52)</f>
        <v>3660798127</v>
      </c>
      <c r="G54" s="37">
        <f t="shared" si="0"/>
        <v>0.29808351060395838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3660798127</v>
      </c>
      <c r="O54" s="37">
        <f t="shared" si="4"/>
        <v>0.29808351060395838</v>
      </c>
      <c r="P54" s="32">
        <f>SUM(P8:P9,P11:P18,P20:P26,P28:P34,P36:P39,P41:P46,P48:P52)</f>
        <v>3100952991</v>
      </c>
      <c r="Q54" s="32">
        <f>SUM(Q8:Q9,Q11:Q18,Q20:Q26,Q28:Q34,Q36:Q39,Q41:Q46,Q48:Q52)</f>
        <v>10917216768</v>
      </c>
      <c r="R54" s="32">
        <f>SUM(R8:R9,R11:R18,R20:R26,R28:R34,R36:R39,R41:R46,R48:R52)</f>
        <v>10802818346</v>
      </c>
      <c r="S54" s="32">
        <f>SUM(S8:S9,S11:S18,S20:S26,S28:S34,S36:S39,S41:S46,S48:S52)</f>
        <v>3100952991</v>
      </c>
      <c r="T54" s="37">
        <f t="shared" si="5"/>
        <v>0.28404244936212664</v>
      </c>
      <c r="U54" s="37">
        <f t="shared" si="6"/>
        <v>0.18053970428602351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4221623597</v>
      </c>
      <c r="E57" s="31">
        <v>4221623597</v>
      </c>
      <c r="F57" s="31">
        <v>1139343485</v>
      </c>
      <c r="G57" s="36">
        <f t="shared" ref="G57:G85" si="7">IF(($D57      =0),0,($F57      /$D57      ))</f>
        <v>0.26988277349256062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1139343485</v>
      </c>
      <c r="O57" s="36">
        <f t="shared" ref="O57:O85" si="11">IF(($D57      =0),0,($N57      /$D57      ))</f>
        <v>0.26988277349256062</v>
      </c>
      <c r="P57" s="31">
        <v>1047118428</v>
      </c>
      <c r="Q57" s="31">
        <v>3646128500</v>
      </c>
      <c r="R57" s="31">
        <v>3646128500</v>
      </c>
      <c r="S57" s="31">
        <v>1047118428</v>
      </c>
      <c r="T57" s="36">
        <f t="shared" ref="T57:T85" si="12">IF(($Q57      =0),0,($S57      /$Q57      ))</f>
        <v>0.28718637535676539</v>
      </c>
      <c r="U57" s="36">
        <f t="shared" ref="U57:U85" si="13">IF(($P57      =0),0,(($F57      /$P57      )-1))</f>
        <v>8.8075096888658777E-2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4221623597</v>
      </c>
      <c r="E58" s="32">
        <f>E57</f>
        <v>4221623597</v>
      </c>
      <c r="F58" s="32">
        <f>F57</f>
        <v>1139343485</v>
      </c>
      <c r="G58" s="37">
        <f t="shared" si="7"/>
        <v>0.26988277349256062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1139343485</v>
      </c>
      <c r="O58" s="37">
        <f t="shared" si="11"/>
        <v>0.26988277349256062</v>
      </c>
      <c r="P58" s="32">
        <f>P57</f>
        <v>1047118428</v>
      </c>
      <c r="Q58" s="32">
        <f>Q57</f>
        <v>3646128500</v>
      </c>
      <c r="R58" s="32">
        <f>R57</f>
        <v>3646128500</v>
      </c>
      <c r="S58" s="32">
        <f>S57</f>
        <v>1047118428</v>
      </c>
      <c r="T58" s="37">
        <f t="shared" si="12"/>
        <v>0.28718637535676539</v>
      </c>
      <c r="U58" s="37">
        <f t="shared" si="13"/>
        <v>8.8075096888658777E-2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38062916</v>
      </c>
      <c r="E59" s="31">
        <v>38062916</v>
      </c>
      <c r="F59" s="31">
        <v>4165877</v>
      </c>
      <c r="G59" s="36">
        <f t="shared" si="7"/>
        <v>0.10944713221656481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4165877</v>
      </c>
      <c r="O59" s="36">
        <f t="shared" si="11"/>
        <v>0.10944713221656481</v>
      </c>
      <c r="P59" s="31">
        <v>230126</v>
      </c>
      <c r="Q59" s="31">
        <v>14478945</v>
      </c>
      <c r="R59" s="31">
        <v>14478945</v>
      </c>
      <c r="S59" s="31">
        <v>230126</v>
      </c>
      <c r="T59" s="36">
        <f t="shared" si="12"/>
        <v>1.5893837568966524E-2</v>
      </c>
      <c r="U59" s="36">
        <f t="shared" si="13"/>
        <v>17.102591623719182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102819996</v>
      </c>
      <c r="E60" s="31">
        <v>102819996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96779000</v>
      </c>
      <c r="R60" s="31">
        <v>79539582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42399996</v>
      </c>
      <c r="E61" s="31">
        <v>42399996</v>
      </c>
      <c r="F61" s="31">
        <v>4595182</v>
      </c>
      <c r="G61" s="36">
        <f t="shared" si="7"/>
        <v>0.10837694418650416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4595182</v>
      </c>
      <c r="O61" s="36">
        <f t="shared" si="11"/>
        <v>0.10837694418650416</v>
      </c>
      <c r="P61" s="31">
        <v>4168556</v>
      </c>
      <c r="Q61" s="31">
        <v>48319081</v>
      </c>
      <c r="R61" s="31">
        <v>40000000</v>
      </c>
      <c r="S61" s="31">
        <v>4168556</v>
      </c>
      <c r="T61" s="36">
        <f t="shared" si="12"/>
        <v>8.6271425567882795E-2</v>
      </c>
      <c r="U61" s="36">
        <f t="shared" si="13"/>
        <v>0.10234383321226814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183282908</v>
      </c>
      <c r="E63" s="32">
        <f>SUM(E59:E62)</f>
        <v>183282908</v>
      </c>
      <c r="F63" s="32">
        <f>SUM(F59:F62)</f>
        <v>8761059</v>
      </c>
      <c r="G63" s="37">
        <f t="shared" si="7"/>
        <v>4.7800742009178512E-2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8761059</v>
      </c>
      <c r="O63" s="37">
        <f t="shared" si="11"/>
        <v>4.7800742009178512E-2</v>
      </c>
      <c r="P63" s="32">
        <f>SUM(P59:P62)</f>
        <v>4398682</v>
      </c>
      <c r="Q63" s="32">
        <f>SUM(Q59:Q62)</f>
        <v>159577026</v>
      </c>
      <c r="R63" s="32">
        <f>SUM(R59:R62)</f>
        <v>134018527</v>
      </c>
      <c r="S63" s="32">
        <f>SUM(S59:S62)</f>
        <v>4398682</v>
      </c>
      <c r="T63" s="37">
        <f t="shared" si="12"/>
        <v>2.7564632016641291E-2</v>
      </c>
      <c r="U63" s="37">
        <f t="shared" si="13"/>
        <v>0.99174639130539566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63081115</v>
      </c>
      <c r="E64" s="31">
        <v>63081115</v>
      </c>
      <c r="F64" s="31">
        <v>278010</v>
      </c>
      <c r="G64" s="36">
        <f t="shared" si="7"/>
        <v>4.4071827202166606E-3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278010</v>
      </c>
      <c r="O64" s="36">
        <f t="shared" si="11"/>
        <v>4.4071827202166606E-3</v>
      </c>
      <c r="P64" s="31">
        <v>1697743</v>
      </c>
      <c r="Q64" s="31">
        <v>53019399</v>
      </c>
      <c r="R64" s="31">
        <v>53019399</v>
      </c>
      <c r="S64" s="31">
        <v>1697743</v>
      </c>
      <c r="T64" s="36">
        <f t="shared" si="12"/>
        <v>3.2021166441362339E-2</v>
      </c>
      <c r="U64" s="36">
        <f t="shared" si="13"/>
        <v>-0.83624730009194559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32617257</v>
      </c>
      <c r="E65" s="31">
        <v>32617257</v>
      </c>
      <c r="F65" s="31">
        <v>2351166</v>
      </c>
      <c r="G65" s="36">
        <f t="shared" si="7"/>
        <v>7.2083498621603889E-2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2351166</v>
      </c>
      <c r="O65" s="36">
        <f t="shared" si="11"/>
        <v>7.2083498621603889E-2</v>
      </c>
      <c r="P65" s="31">
        <v>458694</v>
      </c>
      <c r="Q65" s="31">
        <v>28905849</v>
      </c>
      <c r="R65" s="31">
        <v>29816677</v>
      </c>
      <c r="S65" s="31">
        <v>458694</v>
      </c>
      <c r="T65" s="36">
        <f t="shared" si="12"/>
        <v>1.5868553108403769E-2</v>
      </c>
      <c r="U65" s="36">
        <f t="shared" si="13"/>
        <v>4.1257832018731442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79600262</v>
      </c>
      <c r="E66" s="31">
        <v>79600262</v>
      </c>
      <c r="F66" s="31">
        <v>19286360</v>
      </c>
      <c r="G66" s="36">
        <f t="shared" si="7"/>
        <v>0.24229015728616571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19286360</v>
      </c>
      <c r="O66" s="36">
        <f t="shared" si="11"/>
        <v>0.24229015728616571</v>
      </c>
      <c r="P66" s="31">
        <v>13030639</v>
      </c>
      <c r="Q66" s="31">
        <v>62628130</v>
      </c>
      <c r="R66" s="31">
        <v>62628130</v>
      </c>
      <c r="S66" s="31">
        <v>13030639</v>
      </c>
      <c r="T66" s="36">
        <f t="shared" si="12"/>
        <v>0.20806367681743013</v>
      </c>
      <c r="U66" s="36">
        <f t="shared" si="13"/>
        <v>0.48007783808606774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887425800</v>
      </c>
      <c r="E67" s="31">
        <v>887425800</v>
      </c>
      <c r="F67" s="31">
        <v>261345979</v>
      </c>
      <c r="G67" s="36">
        <f t="shared" si="7"/>
        <v>0.2944989643077765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261345979</v>
      </c>
      <c r="O67" s="36">
        <f t="shared" si="11"/>
        <v>0.2944989643077765</v>
      </c>
      <c r="P67" s="31">
        <v>229090371</v>
      </c>
      <c r="Q67" s="31">
        <v>1116590339</v>
      </c>
      <c r="R67" s="31">
        <v>1116590339</v>
      </c>
      <c r="S67" s="31">
        <v>229090371</v>
      </c>
      <c r="T67" s="36">
        <f t="shared" si="12"/>
        <v>0.20516958010327188</v>
      </c>
      <c r="U67" s="36">
        <f t="shared" si="13"/>
        <v>0.14079861959802753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261047770</v>
      </c>
      <c r="E68" s="31">
        <v>261047770</v>
      </c>
      <c r="F68" s="31">
        <v>37203585</v>
      </c>
      <c r="G68" s="36">
        <f t="shared" si="7"/>
        <v>0.14251638694327862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37203585</v>
      </c>
      <c r="O68" s="36">
        <f t="shared" si="11"/>
        <v>0.14251638694327862</v>
      </c>
      <c r="P68" s="31">
        <v>19900604</v>
      </c>
      <c r="Q68" s="31">
        <v>180208122</v>
      </c>
      <c r="R68" s="31">
        <v>174839571</v>
      </c>
      <c r="S68" s="31">
        <v>19900604</v>
      </c>
      <c r="T68" s="36">
        <f t="shared" si="12"/>
        <v>0.11043122684559134</v>
      </c>
      <c r="U68" s="36">
        <f t="shared" si="13"/>
        <v>0.86947014271526624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1323772204</v>
      </c>
      <c r="E70" s="32">
        <f>SUM(E64:E69)</f>
        <v>1323772204</v>
      </c>
      <c r="F70" s="32">
        <f>SUM(F64:F69)</f>
        <v>320465100</v>
      </c>
      <c r="G70" s="37">
        <f t="shared" si="7"/>
        <v>0.24208477790337407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320465100</v>
      </c>
      <c r="O70" s="37">
        <f t="shared" si="11"/>
        <v>0.24208477790337407</v>
      </c>
      <c r="P70" s="32">
        <f>SUM(P64:P69)</f>
        <v>264178051</v>
      </c>
      <c r="Q70" s="32">
        <f>SUM(Q64:Q69)</f>
        <v>1441351839</v>
      </c>
      <c r="R70" s="32">
        <f>SUM(R64:R69)</f>
        <v>1436894116</v>
      </c>
      <c r="S70" s="32">
        <f>SUM(S64:S69)</f>
        <v>264178051</v>
      </c>
      <c r="T70" s="37">
        <f t="shared" si="12"/>
        <v>0.18328491618207871</v>
      </c>
      <c r="U70" s="37">
        <f t="shared" si="13"/>
        <v>0.21306482043809161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173058384</v>
      </c>
      <c r="E71" s="31">
        <v>173058384</v>
      </c>
      <c r="F71" s="31">
        <v>47805303</v>
      </c>
      <c r="G71" s="36">
        <f t="shared" si="7"/>
        <v>0.2762380064753176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47805303</v>
      </c>
      <c r="O71" s="36">
        <f t="shared" si="11"/>
        <v>0.2762380064753176</v>
      </c>
      <c r="P71" s="31">
        <v>43348703</v>
      </c>
      <c r="Q71" s="31">
        <v>147264156</v>
      </c>
      <c r="R71" s="31">
        <v>149489436</v>
      </c>
      <c r="S71" s="31">
        <v>43348703</v>
      </c>
      <c r="T71" s="36">
        <f t="shared" si="12"/>
        <v>0.29436017682401955</v>
      </c>
      <c r="U71" s="36">
        <f t="shared" si="13"/>
        <v>0.10280815091514972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264908214</v>
      </c>
      <c r="E72" s="31">
        <v>264908214</v>
      </c>
      <c r="F72" s="31">
        <v>88957047</v>
      </c>
      <c r="G72" s="36">
        <f t="shared" si="7"/>
        <v>0.33580327939548149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88957047</v>
      </c>
      <c r="O72" s="36">
        <f t="shared" si="11"/>
        <v>0.33580327939548149</v>
      </c>
      <c r="P72" s="31">
        <v>91944498</v>
      </c>
      <c r="Q72" s="31">
        <v>342714750</v>
      </c>
      <c r="R72" s="31">
        <v>350146530</v>
      </c>
      <c r="S72" s="31">
        <v>91944498</v>
      </c>
      <c r="T72" s="36">
        <f t="shared" si="12"/>
        <v>0.26828287373099641</v>
      </c>
      <c r="U72" s="36">
        <f t="shared" si="13"/>
        <v>-3.2491895273602966E-2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96177568</v>
      </c>
      <c r="E73" s="31">
        <v>96177568</v>
      </c>
      <c r="F73" s="31">
        <v>32512622</v>
      </c>
      <c r="G73" s="36">
        <f t="shared" si="7"/>
        <v>0.33804786995653707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32512622</v>
      </c>
      <c r="O73" s="36">
        <f t="shared" si="11"/>
        <v>0.33804786995653707</v>
      </c>
      <c r="P73" s="31">
        <v>24640754</v>
      </c>
      <c r="Q73" s="31">
        <v>95667736</v>
      </c>
      <c r="R73" s="31">
        <v>95667736</v>
      </c>
      <c r="S73" s="31">
        <v>24640754</v>
      </c>
      <c r="T73" s="36">
        <f t="shared" si="12"/>
        <v>0.25756597814753346</v>
      </c>
      <c r="U73" s="36">
        <f t="shared" si="13"/>
        <v>0.3194653864893906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436672758</v>
      </c>
      <c r="E74" s="31">
        <v>436672758</v>
      </c>
      <c r="F74" s="31">
        <v>74303419</v>
      </c>
      <c r="G74" s="36">
        <f t="shared" si="7"/>
        <v>0.17015812788577941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74303419</v>
      </c>
      <c r="O74" s="36">
        <f t="shared" si="11"/>
        <v>0.17015812788577941</v>
      </c>
      <c r="P74" s="31">
        <v>103770390</v>
      </c>
      <c r="Q74" s="31">
        <v>514515199</v>
      </c>
      <c r="R74" s="31">
        <v>389405924</v>
      </c>
      <c r="S74" s="31">
        <v>103770390</v>
      </c>
      <c r="T74" s="36">
        <f t="shared" si="12"/>
        <v>0.20168576205656463</v>
      </c>
      <c r="U74" s="36">
        <f t="shared" si="13"/>
        <v>-0.28396319027036521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38641817</v>
      </c>
      <c r="E75" s="31">
        <v>38641817</v>
      </c>
      <c r="F75" s="31">
        <v>10797984</v>
      </c>
      <c r="G75" s="36">
        <f t="shared" si="7"/>
        <v>0.27943779144753983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10797984</v>
      </c>
      <c r="O75" s="36">
        <f t="shared" si="11"/>
        <v>0.27943779144753983</v>
      </c>
      <c r="P75" s="31">
        <v>54952</v>
      </c>
      <c r="Q75" s="31">
        <v>34217457</v>
      </c>
      <c r="R75" s="31">
        <v>34341700</v>
      </c>
      <c r="S75" s="31">
        <v>54952</v>
      </c>
      <c r="T75" s="36">
        <f t="shared" si="12"/>
        <v>1.6059638797821826E-3</v>
      </c>
      <c r="U75" s="36">
        <f t="shared" si="13"/>
        <v>195.49847139321591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72291648</v>
      </c>
      <c r="E76" s="31">
        <v>72291648</v>
      </c>
      <c r="F76" s="31">
        <v>32593289</v>
      </c>
      <c r="G76" s="36">
        <f t="shared" si="7"/>
        <v>0.45085829278646405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32593289</v>
      </c>
      <c r="O76" s="36">
        <f t="shared" si="11"/>
        <v>0.45085829278646405</v>
      </c>
      <c r="P76" s="31">
        <v>1858</v>
      </c>
      <c r="Q76" s="31">
        <v>81537634</v>
      </c>
      <c r="R76" s="31">
        <v>70361634</v>
      </c>
      <c r="S76" s="31">
        <v>1858</v>
      </c>
      <c r="T76" s="36">
        <f t="shared" si="12"/>
        <v>2.2787023719623749E-5</v>
      </c>
      <c r="U76" s="36">
        <f t="shared" si="13"/>
        <v>17541.136167922497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1081750389</v>
      </c>
      <c r="E78" s="32">
        <f>SUM(E71:E77)</f>
        <v>1081750389</v>
      </c>
      <c r="F78" s="32">
        <f>SUM(F71:F77)</f>
        <v>286969664</v>
      </c>
      <c r="G78" s="37">
        <f t="shared" si="7"/>
        <v>0.26528270007398169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286969664</v>
      </c>
      <c r="O78" s="37">
        <f t="shared" si="11"/>
        <v>0.26528270007398169</v>
      </c>
      <c r="P78" s="32">
        <f>SUM(P71:P77)</f>
        <v>263761155</v>
      </c>
      <c r="Q78" s="32">
        <f>SUM(Q71:Q77)</f>
        <v>1215916932</v>
      </c>
      <c r="R78" s="32">
        <f>SUM(R71:R77)</f>
        <v>1089412960</v>
      </c>
      <c r="S78" s="32">
        <f>SUM(S71:S77)</f>
        <v>263761155</v>
      </c>
      <c r="T78" s="37">
        <f t="shared" si="12"/>
        <v>0.21692366317010872</v>
      </c>
      <c r="U78" s="37">
        <f t="shared" si="13"/>
        <v>8.7990625458096661E-2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584726722</v>
      </c>
      <c r="E79" s="31">
        <v>584726722</v>
      </c>
      <c r="F79" s="31">
        <v>81793919</v>
      </c>
      <c r="G79" s="36">
        <f t="shared" si="7"/>
        <v>0.13988401063702369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81793919</v>
      </c>
      <c r="O79" s="36">
        <f t="shared" si="11"/>
        <v>0.13988401063702369</v>
      </c>
      <c r="P79" s="31">
        <v>0</v>
      </c>
      <c r="Q79" s="31">
        <v>470960148</v>
      </c>
      <c r="R79" s="31">
        <v>512613288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314259309</v>
      </c>
      <c r="E80" s="31">
        <v>314259309</v>
      </c>
      <c r="F80" s="31">
        <v>83578390</v>
      </c>
      <c r="G80" s="36">
        <f t="shared" si="7"/>
        <v>0.26595358548312725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83578390</v>
      </c>
      <c r="O80" s="36">
        <f t="shared" si="11"/>
        <v>0.26595358548312725</v>
      </c>
      <c r="P80" s="31">
        <v>42923283</v>
      </c>
      <c r="Q80" s="31">
        <v>401891682</v>
      </c>
      <c r="R80" s="31">
        <v>376272804</v>
      </c>
      <c r="S80" s="31">
        <v>42923283</v>
      </c>
      <c r="T80" s="36">
        <f t="shared" si="12"/>
        <v>0.10680311368076535</v>
      </c>
      <c r="U80" s="36">
        <f t="shared" si="13"/>
        <v>0.94715744366524812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617812450</v>
      </c>
      <c r="E81" s="31">
        <v>617812450</v>
      </c>
      <c r="F81" s="31">
        <v>99851697</v>
      </c>
      <c r="G81" s="36">
        <f t="shared" si="7"/>
        <v>0.16162137392990381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99851697</v>
      </c>
      <c r="O81" s="36">
        <f t="shared" si="11"/>
        <v>0.16162137392990381</v>
      </c>
      <c r="P81" s="31">
        <v>89470165</v>
      </c>
      <c r="Q81" s="31">
        <v>510679430</v>
      </c>
      <c r="R81" s="31">
        <v>507323075</v>
      </c>
      <c r="S81" s="31">
        <v>89470165</v>
      </c>
      <c r="T81" s="36">
        <f t="shared" si="12"/>
        <v>0.17519829416273924</v>
      </c>
      <c r="U81" s="36">
        <f t="shared" si="13"/>
        <v>0.11603345092746831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285</v>
      </c>
      <c r="E82" s="31">
        <v>285</v>
      </c>
      <c r="F82" s="31">
        <v>260259</v>
      </c>
      <c r="G82" s="36">
        <f t="shared" si="7"/>
        <v>913.1894736842105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260259</v>
      </c>
      <c r="O82" s="36">
        <f t="shared" si="11"/>
        <v>913.1894736842105</v>
      </c>
      <c r="P82" s="31">
        <v>66982</v>
      </c>
      <c r="Q82" s="31">
        <v>269</v>
      </c>
      <c r="R82" s="31">
        <v>269</v>
      </c>
      <c r="S82" s="31">
        <v>66982</v>
      </c>
      <c r="T82" s="36">
        <f t="shared" si="12"/>
        <v>249.00371747211895</v>
      </c>
      <c r="U82" s="36">
        <f t="shared" si="13"/>
        <v>2.8855065539995821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1516798766</v>
      </c>
      <c r="E84" s="32">
        <f>SUM(E79:E83)</f>
        <v>1516798766</v>
      </c>
      <c r="F84" s="32">
        <f>SUM(F79:F83)</f>
        <v>265484265</v>
      </c>
      <c r="G84" s="37">
        <f t="shared" si="7"/>
        <v>0.17502932554469128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265484265</v>
      </c>
      <c r="O84" s="37">
        <f t="shared" si="11"/>
        <v>0.17502932554469128</v>
      </c>
      <c r="P84" s="32">
        <f>SUM(P79:P83)</f>
        <v>132460430</v>
      </c>
      <c r="Q84" s="32">
        <f>SUM(Q79:Q83)</f>
        <v>1383531529</v>
      </c>
      <c r="R84" s="32">
        <f>SUM(R79:R83)</f>
        <v>1396209436</v>
      </c>
      <c r="S84" s="32">
        <f>SUM(S79:S83)</f>
        <v>132460430</v>
      </c>
      <c r="T84" s="37">
        <f t="shared" si="12"/>
        <v>9.5740810544260466E-2</v>
      </c>
      <c r="U84" s="37">
        <f t="shared" si="13"/>
        <v>1.0042533834443992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8327227864</v>
      </c>
      <c r="E85" s="32">
        <f>SUM(E57,E59:E62,E64:E69,E71:E77,E79:E83)</f>
        <v>8327227864</v>
      </c>
      <c r="F85" s="32">
        <f>SUM(F57,F59:F62,F64:F69,F71:F77,F79:F83)</f>
        <v>2021023573</v>
      </c>
      <c r="G85" s="37">
        <f t="shared" si="7"/>
        <v>0.24270064492136972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2021023573</v>
      </c>
      <c r="O85" s="37">
        <f t="shared" si="11"/>
        <v>0.24270064492136972</v>
      </c>
      <c r="P85" s="32">
        <f>SUM(P57,P59:P62,P64:P69,P71:P77,P79:P83)</f>
        <v>1711916746</v>
      </c>
      <c r="Q85" s="32">
        <f>SUM(Q57,Q59:Q62,Q64:Q69,Q71:Q77,Q79:Q83)</f>
        <v>7846505826</v>
      </c>
      <c r="R85" s="32">
        <f>SUM(R57,R59:R62,R64:R69,R71:R77,R79:R83)</f>
        <v>7702663539</v>
      </c>
      <c r="S85" s="32">
        <f>SUM(S57,S59:S62,S64:S69,S71:S77,S79:S83)</f>
        <v>1711916746</v>
      </c>
      <c r="T85" s="37">
        <f t="shared" si="12"/>
        <v>0.21817568022793438</v>
      </c>
      <c r="U85" s="37">
        <f t="shared" si="13"/>
        <v>0.18056183381712176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27307760281</v>
      </c>
      <c r="E88" s="31">
        <v>27307760281</v>
      </c>
      <c r="F88" s="31">
        <v>7422839259</v>
      </c>
      <c r="G88" s="36">
        <f t="shared" ref="G88:G99" si="14">IF(($D88      =0),0,($F88      /$D88      ))</f>
        <v>0.27182160611555573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7422839259</v>
      </c>
      <c r="O88" s="36">
        <f t="shared" ref="O88:O99" si="18">IF(($D88      =0),0,($N88      /$D88      ))</f>
        <v>0.27182160611555573</v>
      </c>
      <c r="P88" s="31">
        <v>6391211112</v>
      </c>
      <c r="Q88" s="31">
        <v>23758258912</v>
      </c>
      <c r="R88" s="31">
        <v>23806258912</v>
      </c>
      <c r="S88" s="31">
        <v>6391211112</v>
      </c>
      <c r="T88" s="36">
        <f t="shared" ref="T88:T99" si="19">IF(($Q88      =0),0,($S88      /$Q88      ))</f>
        <v>0.26901007921804737</v>
      </c>
      <c r="U88" s="36">
        <f t="shared" ref="U88:U99" si="20">IF(($P88      =0),0,(($F88      /$P88      )-1))</f>
        <v>0.1614135613613259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21470015000</v>
      </c>
      <c r="E89" s="31">
        <v>21470015000</v>
      </c>
      <c r="F89" s="31">
        <v>6166115809</v>
      </c>
      <c r="G89" s="36">
        <f t="shared" si="14"/>
        <v>0.28719662324409184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6166115809</v>
      </c>
      <c r="O89" s="36">
        <f t="shared" si="18"/>
        <v>0.28719662324409184</v>
      </c>
      <c r="P89" s="31">
        <v>5164761998</v>
      </c>
      <c r="Q89" s="31">
        <v>22972480773</v>
      </c>
      <c r="R89" s="31">
        <v>19158305925</v>
      </c>
      <c r="S89" s="31">
        <v>5164761998</v>
      </c>
      <c r="T89" s="36">
        <f t="shared" si="19"/>
        <v>0.22482386856844144</v>
      </c>
      <c r="U89" s="36">
        <f t="shared" si="20"/>
        <v>0.19388188872745027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18812650933</v>
      </c>
      <c r="E90" s="31">
        <v>18812650933</v>
      </c>
      <c r="F90" s="31">
        <v>5309342388</v>
      </c>
      <c r="G90" s="36">
        <f t="shared" si="14"/>
        <v>0.28222191582190453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5309342388</v>
      </c>
      <c r="O90" s="36">
        <f t="shared" si="18"/>
        <v>0.28222191582190453</v>
      </c>
      <c r="P90" s="31">
        <v>5168307843</v>
      </c>
      <c r="Q90" s="31">
        <v>16954289163</v>
      </c>
      <c r="R90" s="31">
        <v>16819400525</v>
      </c>
      <c r="S90" s="31">
        <v>5168307843</v>
      </c>
      <c r="T90" s="36">
        <f t="shared" si="19"/>
        <v>0.30483777841178961</v>
      </c>
      <c r="U90" s="36">
        <f t="shared" si="20"/>
        <v>2.7288340649255005E-2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67590426214</v>
      </c>
      <c r="E91" s="32">
        <f>SUM(E88:E90)</f>
        <v>67590426214</v>
      </c>
      <c r="F91" s="32">
        <f>SUM(F88:F90)</f>
        <v>18898297456</v>
      </c>
      <c r="G91" s="37">
        <f t="shared" si="14"/>
        <v>0.27960021136966284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18898297456</v>
      </c>
      <c r="O91" s="37">
        <f t="shared" si="18"/>
        <v>0.27960021136966284</v>
      </c>
      <c r="P91" s="32">
        <f>SUM(P88:P90)</f>
        <v>16724280953</v>
      </c>
      <c r="Q91" s="32">
        <f>SUM(Q88:Q90)</f>
        <v>63685028848</v>
      </c>
      <c r="R91" s="32">
        <f>SUM(R88:R90)</f>
        <v>59783965362</v>
      </c>
      <c r="S91" s="32">
        <f>SUM(S88:S90)</f>
        <v>16724280953</v>
      </c>
      <c r="T91" s="37">
        <f t="shared" si="19"/>
        <v>0.26260930167616969</v>
      </c>
      <c r="U91" s="37">
        <f t="shared" si="20"/>
        <v>0.12999162768848516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3927402566</v>
      </c>
      <c r="E92" s="31">
        <v>3927402566</v>
      </c>
      <c r="F92" s="31">
        <v>1090639210</v>
      </c>
      <c r="G92" s="36">
        <f t="shared" si="14"/>
        <v>0.27769987712535399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1090639210</v>
      </c>
      <c r="O92" s="36">
        <f t="shared" si="18"/>
        <v>0.27769987712535399</v>
      </c>
      <c r="P92" s="31">
        <v>1066303252</v>
      </c>
      <c r="Q92" s="31">
        <v>4035865709</v>
      </c>
      <c r="R92" s="31">
        <v>4035865710</v>
      </c>
      <c r="S92" s="31">
        <v>1066303252</v>
      </c>
      <c r="T92" s="36">
        <f t="shared" si="19"/>
        <v>0.2642068217537909</v>
      </c>
      <c r="U92" s="36">
        <f t="shared" si="20"/>
        <v>2.2822736359806139E-2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653577924</v>
      </c>
      <c r="E93" s="31">
        <v>653577924</v>
      </c>
      <c r="F93" s="31">
        <v>182113817</v>
      </c>
      <c r="G93" s="36">
        <f t="shared" si="14"/>
        <v>0.27864132234674438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182113817</v>
      </c>
      <c r="O93" s="36">
        <f t="shared" si="18"/>
        <v>0.27864132234674438</v>
      </c>
      <c r="P93" s="31">
        <v>146898806</v>
      </c>
      <c r="Q93" s="31">
        <v>620855444</v>
      </c>
      <c r="R93" s="31">
        <v>563743050</v>
      </c>
      <c r="S93" s="31">
        <v>146898806</v>
      </c>
      <c r="T93" s="36">
        <f t="shared" si="19"/>
        <v>0.23660709980019118</v>
      </c>
      <c r="U93" s="36">
        <f t="shared" si="20"/>
        <v>0.23972292191401467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570912017</v>
      </c>
      <c r="E94" s="31">
        <v>570912017</v>
      </c>
      <c r="F94" s="31">
        <v>139859247</v>
      </c>
      <c r="G94" s="36">
        <f t="shared" si="14"/>
        <v>0.24497513248175332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139859247</v>
      </c>
      <c r="O94" s="36">
        <f t="shared" si="18"/>
        <v>0.24497513248175332</v>
      </c>
      <c r="P94" s="31">
        <v>156210589</v>
      </c>
      <c r="Q94" s="31">
        <v>514873758</v>
      </c>
      <c r="R94" s="31">
        <v>528651396</v>
      </c>
      <c r="S94" s="31">
        <v>156210589</v>
      </c>
      <c r="T94" s="36">
        <f t="shared" si="19"/>
        <v>0.30339590350611734</v>
      </c>
      <c r="U94" s="36">
        <f t="shared" si="20"/>
        <v>-0.10467499101485367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5151892507</v>
      </c>
      <c r="E96" s="32">
        <f>SUM(E92:E95)</f>
        <v>5151892507</v>
      </c>
      <c r="F96" s="32">
        <f>SUM(F92:F95)</f>
        <v>1412612274</v>
      </c>
      <c r="G96" s="37">
        <f t="shared" si="14"/>
        <v>0.27419288583382706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1412612274</v>
      </c>
      <c r="O96" s="37">
        <f t="shared" si="18"/>
        <v>0.27419288583382706</v>
      </c>
      <c r="P96" s="32">
        <f>SUM(P92:P95)</f>
        <v>1369412647</v>
      </c>
      <c r="Q96" s="32">
        <f>SUM(Q92:Q95)</f>
        <v>5171594911</v>
      </c>
      <c r="R96" s="32">
        <f>SUM(R92:R95)</f>
        <v>5128260156</v>
      </c>
      <c r="S96" s="32">
        <f>SUM(S92:S95)</f>
        <v>1369412647</v>
      </c>
      <c r="T96" s="37">
        <f t="shared" si="19"/>
        <v>0.26479503336335464</v>
      </c>
      <c r="U96" s="37">
        <f t="shared" si="20"/>
        <v>3.1546099048112453E-2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1729483233</v>
      </c>
      <c r="E97" s="31">
        <v>1729483233</v>
      </c>
      <c r="F97" s="31">
        <v>18804497</v>
      </c>
      <c r="G97" s="36">
        <f t="shared" si="14"/>
        <v>1.0872899280660445E-2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18804497</v>
      </c>
      <c r="O97" s="36">
        <f t="shared" si="18"/>
        <v>1.0872899280660445E-2</v>
      </c>
      <c r="P97" s="31">
        <v>381492926</v>
      </c>
      <c r="Q97" s="31">
        <v>1599094883</v>
      </c>
      <c r="R97" s="31">
        <v>1541833560</v>
      </c>
      <c r="S97" s="31">
        <v>381492926</v>
      </c>
      <c r="T97" s="36">
        <f t="shared" si="19"/>
        <v>0.23856803624078635</v>
      </c>
      <c r="U97" s="36">
        <f t="shared" si="20"/>
        <v>-0.95070813711497237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437916771</v>
      </c>
      <c r="E98" s="31">
        <v>437916771</v>
      </c>
      <c r="F98" s="31">
        <v>50064897</v>
      </c>
      <c r="G98" s="36">
        <f t="shared" si="14"/>
        <v>0.11432514193433345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50064897</v>
      </c>
      <c r="O98" s="36">
        <f t="shared" si="18"/>
        <v>0.11432514193433345</v>
      </c>
      <c r="P98" s="31">
        <v>79334436</v>
      </c>
      <c r="Q98" s="31">
        <v>408927601</v>
      </c>
      <c r="R98" s="31">
        <v>355495044</v>
      </c>
      <c r="S98" s="31">
        <v>79334436</v>
      </c>
      <c r="T98" s="36">
        <f t="shared" si="19"/>
        <v>0.19400606808147441</v>
      </c>
      <c r="U98" s="36">
        <f t="shared" si="20"/>
        <v>-0.36893864097048601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1024272587</v>
      </c>
      <c r="E99" s="31">
        <v>1024272587</v>
      </c>
      <c r="F99" s="31">
        <v>275333203</v>
      </c>
      <c r="G99" s="36">
        <f t="shared" si="14"/>
        <v>0.26880852469792788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275333203</v>
      </c>
      <c r="O99" s="36">
        <f t="shared" si="18"/>
        <v>0.26880852469792788</v>
      </c>
      <c r="P99" s="31">
        <v>221196622</v>
      </c>
      <c r="Q99" s="31">
        <v>1021209241</v>
      </c>
      <c r="R99" s="31">
        <v>922303807</v>
      </c>
      <c r="S99" s="31">
        <v>221196622</v>
      </c>
      <c r="T99" s="36">
        <f t="shared" si="19"/>
        <v>0.2166026443154758</v>
      </c>
      <c r="U99" s="36">
        <f t="shared" si="20"/>
        <v>0.24474415798266569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839892</v>
      </c>
      <c r="E100" s="31">
        <v>839892</v>
      </c>
      <c r="F100" s="31">
        <v>135993</v>
      </c>
      <c r="G100" s="36">
        <f>IF(($D100     =0),0,($F100     /$D100     ))</f>
        <v>0.16191724650312184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135993</v>
      </c>
      <c r="O100" s="36">
        <f>IF(($D100     =0),0,($N100     /$D100     ))</f>
        <v>0.16191724650312184</v>
      </c>
      <c r="P100" s="31">
        <v>92740</v>
      </c>
      <c r="Q100" s="31">
        <v>609996</v>
      </c>
      <c r="R100" s="31">
        <v>609996</v>
      </c>
      <c r="S100" s="31">
        <v>92740</v>
      </c>
      <c r="T100" s="36">
        <f>IF(($Q100     =0),0,($S100     /$Q100     ))</f>
        <v>0.15203378382809069</v>
      </c>
      <c r="U100" s="36">
        <f>IF(($P100     =0),0,(($F100     /$P100     )-1))</f>
        <v>0.46638990726762986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3192512483</v>
      </c>
      <c r="E101" s="32">
        <f>SUM(E97:E100)</f>
        <v>3192512483</v>
      </c>
      <c r="F101" s="32">
        <f>SUM(F97:F100)</f>
        <v>344338590</v>
      </c>
      <c r="G101" s="37">
        <f>IF(($D101     =0),0,($F101     /$D101     ))</f>
        <v>0.10785818123925563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344338590</v>
      </c>
      <c r="O101" s="37">
        <f>IF(($D101     =0),0,($N101     /$D101     ))</f>
        <v>0.10785818123925563</v>
      </c>
      <c r="P101" s="32">
        <f>SUM(P97:P100)</f>
        <v>682116724</v>
      </c>
      <c r="Q101" s="32">
        <f>SUM(Q97:Q100)</f>
        <v>3029841721</v>
      </c>
      <c r="R101" s="32">
        <f>SUM(R97:R100)</f>
        <v>2820242407</v>
      </c>
      <c r="S101" s="32">
        <f>SUM(S97:S100)</f>
        <v>682116724</v>
      </c>
      <c r="T101" s="37">
        <f>IF(($Q101     =0),0,($S101     /$Q101     ))</f>
        <v>0.22513279135085221</v>
      </c>
      <c r="U101" s="37">
        <f>IF(($P101     =0),0,(($F101     /$P101     )-1))</f>
        <v>-0.49519110456526494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75934831204</v>
      </c>
      <c r="E102" s="32">
        <f>SUM(E88:E90,E92:E95,E97:E100)</f>
        <v>75934831204</v>
      </c>
      <c r="F102" s="32">
        <f>SUM(F88:F90,F92:F95,F97:F100)</f>
        <v>20655248320</v>
      </c>
      <c r="G102" s="37">
        <f>IF(($D102     =0),0,($F102     /$D102     ))</f>
        <v>0.27201282985023545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20655248320</v>
      </c>
      <c r="O102" s="37">
        <f>IF(($D102     =0),0,($N102     /$D102     ))</f>
        <v>0.27201282985023545</v>
      </c>
      <c r="P102" s="32">
        <f>SUM(P88:P90,P92:P95,P97:P100)</f>
        <v>18775810324</v>
      </c>
      <c r="Q102" s="32">
        <f>SUM(Q88:Q90,Q92:Q95,Q97:Q100)</f>
        <v>71886465480</v>
      </c>
      <c r="R102" s="32">
        <f>SUM(R88:R90,R92:R95,R97:R100)</f>
        <v>67732467925</v>
      </c>
      <c r="S102" s="32">
        <f>SUM(S88:S90,S92:S95,S97:S100)</f>
        <v>18775810324</v>
      </c>
      <c r="T102" s="37">
        <f>IF(($Q102     =0),0,($S102     /$Q102     ))</f>
        <v>0.26118700089968588</v>
      </c>
      <c r="U102" s="37">
        <f>IF(($P102     =0),0,(($F102     /$P102     )-1))</f>
        <v>0.10009890191517457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20524406050</v>
      </c>
      <c r="E105" s="31">
        <v>20524406050</v>
      </c>
      <c r="F105" s="31">
        <v>5437462056</v>
      </c>
      <c r="G105" s="36">
        <f t="shared" ref="G105:G136" si="21">IF(($D105     =0),0,($F105     /$D105     ))</f>
        <v>0.26492664600152949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5437462056</v>
      </c>
      <c r="O105" s="36">
        <f t="shared" ref="O105:O136" si="25">IF(($D105     =0),0,($N105     /$D105     ))</f>
        <v>0.26492664600152949</v>
      </c>
      <c r="P105" s="31">
        <v>4875228640</v>
      </c>
      <c r="Q105" s="31">
        <v>18909557200</v>
      </c>
      <c r="R105" s="31">
        <v>18909557200</v>
      </c>
      <c r="S105" s="31">
        <v>4875228640</v>
      </c>
      <c r="T105" s="36">
        <f t="shared" ref="T105:T136" si="26">IF(($Q105     =0),0,($S105     /$Q105     ))</f>
        <v>0.25781823383997593</v>
      </c>
      <c r="U105" s="36">
        <f t="shared" ref="U105:U136" si="27">IF(($P105     =0),0,(($F105     /$P105     )-1))</f>
        <v>0.11532452270792382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20524406050</v>
      </c>
      <c r="E106" s="32">
        <f>E105</f>
        <v>20524406050</v>
      </c>
      <c r="F106" s="32">
        <f>F105</f>
        <v>5437462056</v>
      </c>
      <c r="G106" s="37">
        <f t="shared" si="21"/>
        <v>0.26492664600152949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5437462056</v>
      </c>
      <c r="O106" s="37">
        <f t="shared" si="25"/>
        <v>0.26492664600152949</v>
      </c>
      <c r="P106" s="32">
        <f>P105</f>
        <v>4875228640</v>
      </c>
      <c r="Q106" s="32">
        <f>Q105</f>
        <v>18909557200</v>
      </c>
      <c r="R106" s="32">
        <f>R105</f>
        <v>18909557200</v>
      </c>
      <c r="S106" s="32">
        <f>S105</f>
        <v>4875228640</v>
      </c>
      <c r="T106" s="37">
        <f t="shared" si="26"/>
        <v>0.25781823383997593</v>
      </c>
      <c r="U106" s="37">
        <f t="shared" si="27"/>
        <v>0.11532452270792382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7877695</v>
      </c>
      <c r="Q108" s="31">
        <v>0</v>
      </c>
      <c r="R108" s="31">
        <v>20910775</v>
      </c>
      <c r="S108" s="31">
        <v>7877695</v>
      </c>
      <c r="T108" s="36">
        <f t="shared" si="26"/>
        <v>0</v>
      </c>
      <c r="U108" s="36">
        <f t="shared" si="27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52025364</v>
      </c>
      <c r="E109" s="31">
        <v>52025364</v>
      </c>
      <c r="F109" s="31">
        <v>17703107</v>
      </c>
      <c r="G109" s="36">
        <f t="shared" si="21"/>
        <v>0.34027838805702543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17703107</v>
      </c>
      <c r="O109" s="36">
        <f t="shared" si="25"/>
        <v>0.34027838805702543</v>
      </c>
      <c r="P109" s="31">
        <v>7606461</v>
      </c>
      <c r="Q109" s="31">
        <v>47840948</v>
      </c>
      <c r="R109" s="31">
        <v>47718938</v>
      </c>
      <c r="S109" s="31">
        <v>7606461</v>
      </c>
      <c r="T109" s="36">
        <f t="shared" si="26"/>
        <v>0.15899477995293906</v>
      </c>
      <c r="U109" s="36">
        <f t="shared" si="27"/>
        <v>1.3273776070106718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219230512</v>
      </c>
      <c r="E110" s="31">
        <v>219230512</v>
      </c>
      <c r="F110" s="31">
        <v>50626668</v>
      </c>
      <c r="G110" s="36">
        <f t="shared" si="21"/>
        <v>0.23092893200924514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50626668</v>
      </c>
      <c r="O110" s="36">
        <f t="shared" si="25"/>
        <v>0.23092893200924514</v>
      </c>
      <c r="P110" s="31">
        <v>47270599</v>
      </c>
      <c r="Q110" s="31">
        <v>183943248</v>
      </c>
      <c r="R110" s="31">
        <v>184601620</v>
      </c>
      <c r="S110" s="31">
        <v>47270599</v>
      </c>
      <c r="T110" s="36">
        <f t="shared" si="26"/>
        <v>0.25698469236554961</v>
      </c>
      <c r="U110" s="36">
        <f t="shared" si="27"/>
        <v>7.0996963672916413E-2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271255876</v>
      </c>
      <c r="E112" s="32">
        <f>SUM(E107:E111)</f>
        <v>271255876</v>
      </c>
      <c r="F112" s="32">
        <f>SUM(F107:F111)</f>
        <v>68329775</v>
      </c>
      <c r="G112" s="37">
        <f t="shared" si="21"/>
        <v>0.25190154774748547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68329775</v>
      </c>
      <c r="O112" s="37">
        <f t="shared" si="25"/>
        <v>0.25190154774748547</v>
      </c>
      <c r="P112" s="32">
        <f>SUM(P107:P111)</f>
        <v>62754755</v>
      </c>
      <c r="Q112" s="32">
        <f>SUM(Q107:Q111)</f>
        <v>231784196</v>
      </c>
      <c r="R112" s="32">
        <f>SUM(R107:R111)</f>
        <v>253231333</v>
      </c>
      <c r="S112" s="32">
        <f>SUM(S107:S111)</f>
        <v>62754755</v>
      </c>
      <c r="T112" s="37">
        <f t="shared" si="26"/>
        <v>0.27074647919481104</v>
      </c>
      <c r="U112" s="37">
        <f t="shared" si="27"/>
        <v>8.8838208355685566E-2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188280899</v>
      </c>
      <c r="E114" s="31">
        <v>188280899</v>
      </c>
      <c r="F114" s="31">
        <v>36890802</v>
      </c>
      <c r="G114" s="36">
        <f t="shared" si="21"/>
        <v>0.19593491530970436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36890802</v>
      </c>
      <c r="O114" s="36">
        <f t="shared" si="25"/>
        <v>0.19593491530970436</v>
      </c>
      <c r="P114" s="31">
        <v>34757768</v>
      </c>
      <c r="Q114" s="31">
        <v>174646537</v>
      </c>
      <c r="R114" s="31">
        <v>174824410</v>
      </c>
      <c r="S114" s="31">
        <v>34757768</v>
      </c>
      <c r="T114" s="36">
        <f t="shared" si="26"/>
        <v>0.19901779100263522</v>
      </c>
      <c r="U114" s="36">
        <f t="shared" si="27"/>
        <v>6.1368555080982157E-2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69410756</v>
      </c>
      <c r="E115" s="31">
        <v>69410756</v>
      </c>
      <c r="F115" s="31">
        <v>9791823</v>
      </c>
      <c r="G115" s="36">
        <f t="shared" si="21"/>
        <v>0.14107068650858665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9791823</v>
      </c>
      <c r="O115" s="36">
        <f t="shared" si="25"/>
        <v>0.14107068650858665</v>
      </c>
      <c r="P115" s="31">
        <v>9413446</v>
      </c>
      <c r="Q115" s="31">
        <v>98722896</v>
      </c>
      <c r="R115" s="31">
        <v>63675157</v>
      </c>
      <c r="S115" s="31">
        <v>9413446</v>
      </c>
      <c r="T115" s="36">
        <f t="shared" si="26"/>
        <v>9.5352206847740775E-2</v>
      </c>
      <c r="U115" s="36">
        <f t="shared" si="27"/>
        <v>4.0195375848546933E-2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53887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53887</v>
      </c>
      <c r="O116" s="36">
        <f t="shared" si="25"/>
        <v>0</v>
      </c>
      <c r="P116" s="31">
        <v>3600813</v>
      </c>
      <c r="Q116" s="31">
        <v>0</v>
      </c>
      <c r="R116" s="31">
        <v>1210000</v>
      </c>
      <c r="S116" s="31">
        <v>3600813</v>
      </c>
      <c r="T116" s="36">
        <f t="shared" si="26"/>
        <v>0</v>
      </c>
      <c r="U116" s="36">
        <f t="shared" si="27"/>
        <v>-0.98503476853699423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4337683455</v>
      </c>
      <c r="E117" s="31">
        <v>4337683455</v>
      </c>
      <c r="F117" s="31">
        <v>951346951</v>
      </c>
      <c r="G117" s="36">
        <f t="shared" si="21"/>
        <v>0.21932143294213707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951346951</v>
      </c>
      <c r="O117" s="36">
        <f t="shared" si="25"/>
        <v>0.21932143294213707</v>
      </c>
      <c r="P117" s="31">
        <v>923418322</v>
      </c>
      <c r="Q117" s="31">
        <v>3929630234</v>
      </c>
      <c r="R117" s="31">
        <v>3710294092</v>
      </c>
      <c r="S117" s="31">
        <v>923418322</v>
      </c>
      <c r="T117" s="36">
        <f t="shared" si="26"/>
        <v>0.23498860376490069</v>
      </c>
      <c r="U117" s="36">
        <f t="shared" si="27"/>
        <v>3.0244828735377816E-2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11643000</v>
      </c>
      <c r="E118" s="31">
        <v>11643000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50755000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4607018110</v>
      </c>
      <c r="E121" s="32">
        <f>SUM(E113:E120)</f>
        <v>4607018110</v>
      </c>
      <c r="F121" s="32">
        <f>SUM(F113:F120)</f>
        <v>998083463</v>
      </c>
      <c r="G121" s="37">
        <f t="shared" si="21"/>
        <v>0.21664413709022734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998083463</v>
      </c>
      <c r="O121" s="37">
        <f t="shared" si="25"/>
        <v>0.21664413709022734</v>
      </c>
      <c r="P121" s="32">
        <f>SUM(P113:P120)</f>
        <v>971190349</v>
      </c>
      <c r="Q121" s="32">
        <f>SUM(Q113:Q120)</f>
        <v>4202999667</v>
      </c>
      <c r="R121" s="32">
        <f>SUM(R113:R120)</f>
        <v>4000758659</v>
      </c>
      <c r="S121" s="32">
        <f>SUM(S113:S120)</f>
        <v>971190349</v>
      </c>
      <c r="T121" s="37">
        <f t="shared" si="26"/>
        <v>0.23107076515502376</v>
      </c>
      <c r="U121" s="37">
        <f t="shared" si="27"/>
        <v>2.7690878546817288E-2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5826957</v>
      </c>
      <c r="E122" s="31">
        <v>5826957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351370110</v>
      </c>
      <c r="E123" s="31">
        <v>351370110</v>
      </c>
      <c r="F123" s="31">
        <v>23713452</v>
      </c>
      <c r="G123" s="36">
        <f t="shared" si="21"/>
        <v>6.7488529402799799E-2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23713452</v>
      </c>
      <c r="O123" s="36">
        <f t="shared" si="25"/>
        <v>6.7488529402799799E-2</v>
      </c>
      <c r="P123" s="31">
        <v>20315292</v>
      </c>
      <c r="Q123" s="31">
        <v>306493630</v>
      </c>
      <c r="R123" s="31">
        <v>314155282</v>
      </c>
      <c r="S123" s="31">
        <v>20315292</v>
      </c>
      <c r="T123" s="36">
        <f t="shared" si="26"/>
        <v>6.6282917527519247E-2</v>
      </c>
      <c r="U123" s="36">
        <f t="shared" si="27"/>
        <v>0.16727103897891293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639011812</v>
      </c>
      <c r="E124" s="31">
        <v>639011812</v>
      </c>
      <c r="F124" s="31">
        <v>159090611</v>
      </c>
      <c r="G124" s="36">
        <f t="shared" si="21"/>
        <v>0.24896349020853467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159090611</v>
      </c>
      <c r="O124" s="36">
        <f t="shared" si="25"/>
        <v>0.24896349020853467</v>
      </c>
      <c r="P124" s="31">
        <v>146010076</v>
      </c>
      <c r="Q124" s="31">
        <v>543426288</v>
      </c>
      <c r="R124" s="31">
        <v>548484238</v>
      </c>
      <c r="S124" s="31">
        <v>146010076</v>
      </c>
      <c r="T124" s="36">
        <f t="shared" si="26"/>
        <v>0.26868423413480508</v>
      </c>
      <c r="U124" s="36">
        <f t="shared" si="27"/>
        <v>8.9586522782167499E-2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996208879</v>
      </c>
      <c r="E126" s="32">
        <f>SUM(E122:E125)</f>
        <v>996208879</v>
      </c>
      <c r="F126" s="32">
        <f>SUM(F122:F125)</f>
        <v>182804063</v>
      </c>
      <c r="G126" s="37">
        <f t="shared" si="21"/>
        <v>0.18349973269009581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182804063</v>
      </c>
      <c r="O126" s="37">
        <f t="shared" si="25"/>
        <v>0.18349973269009581</v>
      </c>
      <c r="P126" s="32">
        <f>SUM(P122:P125)</f>
        <v>166325368</v>
      </c>
      <c r="Q126" s="32">
        <f>SUM(Q122:Q125)</f>
        <v>849919918</v>
      </c>
      <c r="R126" s="32">
        <f>SUM(R122:R125)</f>
        <v>862639520</v>
      </c>
      <c r="S126" s="32">
        <f>SUM(S122:S125)</f>
        <v>166325368</v>
      </c>
      <c r="T126" s="37">
        <f t="shared" si="26"/>
        <v>0.19569534079327225</v>
      </c>
      <c r="U126" s="37">
        <f t="shared" si="27"/>
        <v>9.907505510524417E-2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218334384</v>
      </c>
      <c r="E127" s="31">
        <v>218334384</v>
      </c>
      <c r="F127" s="31">
        <v>36201168</v>
      </c>
      <c r="G127" s="36">
        <f t="shared" si="21"/>
        <v>0.16580607844158893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36201168</v>
      </c>
      <c r="O127" s="36">
        <f t="shared" si="25"/>
        <v>0.16580607844158893</v>
      </c>
      <c r="P127" s="31">
        <v>32636512</v>
      </c>
      <c r="Q127" s="31">
        <v>191424211</v>
      </c>
      <c r="R127" s="31">
        <v>203662256</v>
      </c>
      <c r="S127" s="31">
        <v>32636512</v>
      </c>
      <c r="T127" s="36">
        <f t="shared" si="26"/>
        <v>0.17049312534452604</v>
      </c>
      <c r="U127" s="36">
        <f t="shared" si="27"/>
        <v>0.10922294637368113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50654557</v>
      </c>
      <c r="E128" s="31">
        <v>50654557</v>
      </c>
      <c r="F128" s="31">
        <v>12721067</v>
      </c>
      <c r="G128" s="36">
        <f t="shared" si="21"/>
        <v>0.25113371339917157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12721067</v>
      </c>
      <c r="O128" s="36">
        <f t="shared" si="25"/>
        <v>0.25113371339917157</v>
      </c>
      <c r="P128" s="31">
        <v>5221967</v>
      </c>
      <c r="Q128" s="31">
        <v>36235062</v>
      </c>
      <c r="R128" s="31">
        <v>37650226</v>
      </c>
      <c r="S128" s="31">
        <v>5221967</v>
      </c>
      <c r="T128" s="36">
        <f t="shared" si="26"/>
        <v>0.14411364881892572</v>
      </c>
      <c r="U128" s="36">
        <f t="shared" si="27"/>
        <v>1.4360680563473496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18629000</v>
      </c>
      <c r="E129" s="31">
        <v>18629000</v>
      </c>
      <c r="F129" s="31">
        <v>730477</v>
      </c>
      <c r="G129" s="36">
        <f t="shared" si="21"/>
        <v>3.9211820280208275E-2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730477</v>
      </c>
      <c r="O129" s="36">
        <f t="shared" si="25"/>
        <v>3.9211820280208275E-2</v>
      </c>
      <c r="P129" s="31">
        <v>1782786</v>
      </c>
      <c r="Q129" s="31">
        <v>23000004</v>
      </c>
      <c r="R129" s="31">
        <v>20000004</v>
      </c>
      <c r="S129" s="31">
        <v>1782786</v>
      </c>
      <c r="T129" s="36">
        <f t="shared" si="26"/>
        <v>7.7512421302187606E-2</v>
      </c>
      <c r="U129" s="36">
        <f t="shared" si="27"/>
        <v>-0.59026097355487428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137048127</v>
      </c>
      <c r="E130" s="31">
        <v>137048127</v>
      </c>
      <c r="F130" s="31">
        <v>27016897</v>
      </c>
      <c r="G130" s="36">
        <f t="shared" si="21"/>
        <v>0.19713437601376341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27016897</v>
      </c>
      <c r="O130" s="36">
        <f t="shared" si="25"/>
        <v>0.19713437601376341</v>
      </c>
      <c r="P130" s="31">
        <v>23305248</v>
      </c>
      <c r="Q130" s="31">
        <v>118745499</v>
      </c>
      <c r="R130" s="31">
        <v>118883106</v>
      </c>
      <c r="S130" s="31">
        <v>23305248</v>
      </c>
      <c r="T130" s="36">
        <f t="shared" si="26"/>
        <v>0.19626215895559965</v>
      </c>
      <c r="U130" s="36">
        <f t="shared" si="27"/>
        <v>0.15926236871626509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424666068</v>
      </c>
      <c r="E132" s="32">
        <f>SUM(E127:E131)</f>
        <v>424666068</v>
      </c>
      <c r="F132" s="32">
        <f>SUM(F127:F131)</f>
        <v>76669609</v>
      </c>
      <c r="G132" s="37">
        <f t="shared" si="21"/>
        <v>0.18054093504828833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76669609</v>
      </c>
      <c r="O132" s="37">
        <f t="shared" si="25"/>
        <v>0.18054093504828833</v>
      </c>
      <c r="P132" s="32">
        <f>SUM(P127:P131)</f>
        <v>62946513</v>
      </c>
      <c r="Q132" s="32">
        <f>SUM(Q127:Q131)</f>
        <v>369404776</v>
      </c>
      <c r="R132" s="32">
        <f>SUM(R127:R131)</f>
        <v>380195592</v>
      </c>
      <c r="S132" s="32">
        <f>SUM(S127:S131)</f>
        <v>62946513</v>
      </c>
      <c r="T132" s="37">
        <f t="shared" si="26"/>
        <v>0.17039983532860442</v>
      </c>
      <c r="U132" s="37">
        <f t="shared" si="27"/>
        <v>0.21801201283381655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966379839</v>
      </c>
      <c r="E133" s="31">
        <v>966379839</v>
      </c>
      <c r="F133" s="31">
        <v>308063545</v>
      </c>
      <c r="G133" s="36">
        <f t="shared" si="21"/>
        <v>0.31878101401492503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308063545</v>
      </c>
      <c r="O133" s="36">
        <f t="shared" si="25"/>
        <v>0.31878101401492503</v>
      </c>
      <c r="P133" s="31">
        <v>266474594</v>
      </c>
      <c r="Q133" s="31">
        <v>972943732</v>
      </c>
      <c r="R133" s="31">
        <v>954828565</v>
      </c>
      <c r="S133" s="31">
        <v>266474594</v>
      </c>
      <c r="T133" s="36">
        <f t="shared" si="26"/>
        <v>0.27388489717923381</v>
      </c>
      <c r="U133" s="36">
        <f t="shared" si="27"/>
        <v>0.15607097988485918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23680387</v>
      </c>
      <c r="E134" s="31">
        <v>23680387</v>
      </c>
      <c r="F134" s="31">
        <v>4901295</v>
      </c>
      <c r="G134" s="36">
        <f t="shared" si="21"/>
        <v>0.20697698057046113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4901295</v>
      </c>
      <c r="O134" s="36">
        <f t="shared" si="25"/>
        <v>0.20697698057046113</v>
      </c>
      <c r="P134" s="31">
        <v>13093990</v>
      </c>
      <c r="Q134" s="31">
        <v>19226671</v>
      </c>
      <c r="R134" s="31">
        <v>19226440</v>
      </c>
      <c r="S134" s="31">
        <v>13093990</v>
      </c>
      <c r="T134" s="36">
        <f t="shared" si="26"/>
        <v>0.68103261349819733</v>
      </c>
      <c r="U134" s="36">
        <f t="shared" si="27"/>
        <v>-0.62568361515473891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990060226</v>
      </c>
      <c r="E137" s="32">
        <f>SUM(E133:E136)</f>
        <v>990060226</v>
      </c>
      <c r="F137" s="32">
        <f>SUM(F133:F136)</f>
        <v>312964840</v>
      </c>
      <c r="G137" s="37">
        <f t="shared" ref="G137:G170" si="28">IF(($D137     =0),0,($F137     /$D137     ))</f>
        <v>0.31610687085615741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312964840</v>
      </c>
      <c r="O137" s="37">
        <f t="shared" ref="O137:O170" si="32">IF(($D137     =0),0,($N137     /$D137     ))</f>
        <v>0.31610687085615741</v>
      </c>
      <c r="P137" s="32">
        <f>SUM(P133:P136)</f>
        <v>279568584</v>
      </c>
      <c r="Q137" s="32">
        <f>SUM(Q133:Q136)</f>
        <v>992170403</v>
      </c>
      <c r="R137" s="32">
        <f>SUM(R133:R136)</f>
        <v>974055005</v>
      </c>
      <c r="S137" s="32">
        <f>SUM(S133:S136)</f>
        <v>279568584</v>
      </c>
      <c r="T137" s="37">
        <f t="shared" ref="T137:T170" si="33">IF(($Q137     =0),0,($S137     /$Q137     ))</f>
        <v>0.28177476686935599</v>
      </c>
      <c r="U137" s="37">
        <f t="shared" ref="U137:U170" si="34">IF(($P137     =0),0,(($F137     /$P137     )-1))</f>
        <v>0.11945639786192852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5951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5951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61043431</v>
      </c>
      <c r="E139" s="31">
        <v>61043431</v>
      </c>
      <c r="F139" s="31">
        <v>17822963</v>
      </c>
      <c r="G139" s="36">
        <f t="shared" si="28"/>
        <v>0.29197184214629091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17822963</v>
      </c>
      <c r="O139" s="36">
        <f t="shared" si="32"/>
        <v>0.29197184214629091</v>
      </c>
      <c r="P139" s="31">
        <v>11962595</v>
      </c>
      <c r="Q139" s="31">
        <v>56846094</v>
      </c>
      <c r="R139" s="31">
        <v>72024858</v>
      </c>
      <c r="S139" s="31">
        <v>11962595</v>
      </c>
      <c r="T139" s="36">
        <f t="shared" si="33"/>
        <v>0.21043829326250629</v>
      </c>
      <c r="U139" s="36">
        <f t="shared" si="34"/>
        <v>0.4898910311684046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249560491</v>
      </c>
      <c r="E140" s="31">
        <v>249560491</v>
      </c>
      <c r="F140" s="31">
        <v>71016515</v>
      </c>
      <c r="G140" s="36">
        <f t="shared" si="28"/>
        <v>0.28456633786635721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71016515</v>
      </c>
      <c r="O140" s="36">
        <f t="shared" si="32"/>
        <v>0.28456633786635721</v>
      </c>
      <c r="P140" s="31">
        <v>57910404</v>
      </c>
      <c r="Q140" s="31">
        <v>266792192</v>
      </c>
      <c r="R140" s="31">
        <v>266792192</v>
      </c>
      <c r="S140" s="31">
        <v>57910404</v>
      </c>
      <c r="T140" s="36">
        <f t="shared" si="33"/>
        <v>0.21706183965083956</v>
      </c>
      <c r="U140" s="36">
        <f t="shared" si="34"/>
        <v>0.22631703622720356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102601115</v>
      </c>
      <c r="E142" s="31">
        <v>102601115</v>
      </c>
      <c r="F142" s="31">
        <v>16728551</v>
      </c>
      <c r="G142" s="36">
        <f t="shared" si="28"/>
        <v>0.16304453416515016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16728551</v>
      </c>
      <c r="O142" s="36">
        <f t="shared" si="32"/>
        <v>0.16304453416515016</v>
      </c>
      <c r="P142" s="31">
        <v>11886786</v>
      </c>
      <c r="Q142" s="31">
        <v>99266669</v>
      </c>
      <c r="R142" s="31">
        <v>99266669</v>
      </c>
      <c r="S142" s="31">
        <v>11886786</v>
      </c>
      <c r="T142" s="36">
        <f t="shared" si="33"/>
        <v>0.11974599449891887</v>
      </c>
      <c r="U142" s="36">
        <f t="shared" si="34"/>
        <v>0.40732330841995479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413205037</v>
      </c>
      <c r="E144" s="32">
        <f>SUM(E138:E143)</f>
        <v>413205037</v>
      </c>
      <c r="F144" s="32">
        <f>SUM(F138:F143)</f>
        <v>105573980</v>
      </c>
      <c r="G144" s="37">
        <f t="shared" si="28"/>
        <v>0.25550022518239535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105573980</v>
      </c>
      <c r="O144" s="37">
        <f t="shared" si="32"/>
        <v>0.25550022518239535</v>
      </c>
      <c r="P144" s="32">
        <f>SUM(P138:P143)</f>
        <v>81759785</v>
      </c>
      <c r="Q144" s="32">
        <f>SUM(Q138:Q143)</f>
        <v>422904955</v>
      </c>
      <c r="R144" s="32">
        <f>SUM(R138:R143)</f>
        <v>438083719</v>
      </c>
      <c r="S144" s="32">
        <f>SUM(S138:S143)</f>
        <v>81759785</v>
      </c>
      <c r="T144" s="37">
        <f t="shared" si="33"/>
        <v>0.1933289833409495</v>
      </c>
      <c r="U144" s="37">
        <f t="shared" si="34"/>
        <v>0.29127027425524665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13533000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18000000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7801000</v>
      </c>
      <c r="E146" s="31">
        <v>7801000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6452560</v>
      </c>
      <c r="E149" s="31">
        <v>6452560</v>
      </c>
      <c r="F149" s="31">
        <v>1232698</v>
      </c>
      <c r="G149" s="36">
        <f t="shared" si="28"/>
        <v>0.19104014530666899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1232698</v>
      </c>
      <c r="O149" s="36">
        <f t="shared" si="32"/>
        <v>0.19104014530666899</v>
      </c>
      <c r="P149" s="31">
        <v>1064437</v>
      </c>
      <c r="Q149" s="31">
        <v>6408728</v>
      </c>
      <c r="R149" s="31">
        <v>4455839</v>
      </c>
      <c r="S149" s="31">
        <v>1064437</v>
      </c>
      <c r="T149" s="36">
        <f t="shared" si="33"/>
        <v>0.16609177359376151</v>
      </c>
      <c r="U149" s="36">
        <f t="shared" si="34"/>
        <v>0.15807511388649576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27786560</v>
      </c>
      <c r="E150" s="32">
        <f>SUM(E145:E149)</f>
        <v>27786560</v>
      </c>
      <c r="F150" s="32">
        <f>SUM(F145:F149)</f>
        <v>1232698</v>
      </c>
      <c r="G150" s="37">
        <f t="shared" si="28"/>
        <v>4.436310216162058E-2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1232698</v>
      </c>
      <c r="O150" s="37">
        <f t="shared" si="32"/>
        <v>4.436310216162058E-2</v>
      </c>
      <c r="P150" s="32">
        <f>SUM(P145:P149)</f>
        <v>1064437</v>
      </c>
      <c r="Q150" s="32">
        <f>SUM(Q145:Q149)</f>
        <v>6408728</v>
      </c>
      <c r="R150" s="32">
        <f>SUM(R145:R149)</f>
        <v>22455839</v>
      </c>
      <c r="S150" s="32">
        <f>SUM(S145:S149)</f>
        <v>1064437</v>
      </c>
      <c r="T150" s="37">
        <f t="shared" si="33"/>
        <v>0.16609177359376151</v>
      </c>
      <c r="U150" s="37">
        <f t="shared" si="34"/>
        <v>0.15807511388649576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2600886100</v>
      </c>
      <c r="E152" s="31">
        <v>2600886100</v>
      </c>
      <c r="F152" s="31">
        <v>690416421</v>
      </c>
      <c r="G152" s="36">
        <f t="shared" si="28"/>
        <v>0.26545430843742063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690416421</v>
      </c>
      <c r="O152" s="36">
        <f t="shared" si="32"/>
        <v>0.26545430843742063</v>
      </c>
      <c r="P152" s="31">
        <v>622138348</v>
      </c>
      <c r="Q152" s="31">
        <v>2204429900</v>
      </c>
      <c r="R152" s="31">
        <v>2345528300</v>
      </c>
      <c r="S152" s="31">
        <v>622138348</v>
      </c>
      <c r="T152" s="36">
        <f t="shared" si="33"/>
        <v>0.28222187877237559</v>
      </c>
      <c r="U152" s="36">
        <f t="shared" si="34"/>
        <v>0.10974741103726338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127670160</v>
      </c>
      <c r="E153" s="31">
        <v>136170160</v>
      </c>
      <c r="F153" s="31">
        <v>26578426</v>
      </c>
      <c r="G153" s="36">
        <f t="shared" si="28"/>
        <v>0.20818040801390081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26578426</v>
      </c>
      <c r="O153" s="36">
        <f t="shared" si="32"/>
        <v>0.20818040801390081</v>
      </c>
      <c r="P153" s="31">
        <v>21225319</v>
      </c>
      <c r="Q153" s="31">
        <v>114653930</v>
      </c>
      <c r="R153" s="31">
        <v>117232360</v>
      </c>
      <c r="S153" s="31">
        <v>21225319</v>
      </c>
      <c r="T153" s="36">
        <f t="shared" si="33"/>
        <v>0.18512508903968664</v>
      </c>
      <c r="U153" s="36">
        <f t="shared" si="34"/>
        <v>0.25220384202470636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37721406</v>
      </c>
      <c r="E154" s="31">
        <v>37721406</v>
      </c>
      <c r="F154" s="31">
        <v>8329254</v>
      </c>
      <c r="G154" s="36">
        <f t="shared" si="28"/>
        <v>0.22080974394220618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8329254</v>
      </c>
      <c r="O154" s="36">
        <f t="shared" si="32"/>
        <v>0.22080974394220618</v>
      </c>
      <c r="P154" s="31">
        <v>6966041</v>
      </c>
      <c r="Q154" s="31">
        <v>33732513</v>
      </c>
      <c r="R154" s="31">
        <v>33732513</v>
      </c>
      <c r="S154" s="31">
        <v>6966041</v>
      </c>
      <c r="T154" s="36">
        <f t="shared" si="33"/>
        <v>0.2065082136038901</v>
      </c>
      <c r="U154" s="36">
        <f t="shared" si="34"/>
        <v>0.1956940821910178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17577203</v>
      </c>
      <c r="E155" s="31">
        <v>17577203</v>
      </c>
      <c r="F155" s="31">
        <v>2463286</v>
      </c>
      <c r="G155" s="36">
        <f t="shared" si="28"/>
        <v>0.14014095416659864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2463286</v>
      </c>
      <c r="O155" s="36">
        <f t="shared" si="32"/>
        <v>0.14014095416659864</v>
      </c>
      <c r="P155" s="31">
        <v>2091234</v>
      </c>
      <c r="Q155" s="31">
        <v>15593686</v>
      </c>
      <c r="R155" s="31">
        <v>22593686</v>
      </c>
      <c r="S155" s="31">
        <v>2091234</v>
      </c>
      <c r="T155" s="36">
        <f t="shared" si="33"/>
        <v>0.13410774078688004</v>
      </c>
      <c r="U155" s="36">
        <f t="shared" si="34"/>
        <v>0.17791026733498017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2783854869</v>
      </c>
      <c r="E157" s="32">
        <f>SUM(E151:E156)</f>
        <v>2792354869</v>
      </c>
      <c r="F157" s="32">
        <f>SUM(F151:F156)</f>
        <v>727787387</v>
      </c>
      <c r="G157" s="37">
        <f t="shared" si="28"/>
        <v>0.26143151178762114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727787387</v>
      </c>
      <c r="O157" s="37">
        <f t="shared" si="32"/>
        <v>0.26143151178762114</v>
      </c>
      <c r="P157" s="32">
        <f>SUM(P151:P156)</f>
        <v>652420942</v>
      </c>
      <c r="Q157" s="32">
        <f>SUM(Q151:Q156)</f>
        <v>2368410029</v>
      </c>
      <c r="R157" s="32">
        <f>SUM(R151:R156)</f>
        <v>2519086859</v>
      </c>
      <c r="S157" s="32">
        <f>SUM(S151:S156)</f>
        <v>652420942</v>
      </c>
      <c r="T157" s="37">
        <f t="shared" si="33"/>
        <v>0.27546790209948058</v>
      </c>
      <c r="U157" s="37">
        <f t="shared" si="34"/>
        <v>0.11551812663916605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80675495</v>
      </c>
      <c r="E158" s="31">
        <v>80675495</v>
      </c>
      <c r="F158" s="31">
        <v>21176676</v>
      </c>
      <c r="G158" s="36">
        <f t="shared" si="28"/>
        <v>0.26249204916561092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21176676</v>
      </c>
      <c r="O158" s="36">
        <f t="shared" si="32"/>
        <v>0.26249204916561092</v>
      </c>
      <c r="P158" s="31">
        <v>22360664</v>
      </c>
      <c r="Q158" s="31">
        <v>53803778</v>
      </c>
      <c r="R158" s="31">
        <v>75078867</v>
      </c>
      <c r="S158" s="31">
        <v>22360664</v>
      </c>
      <c r="T158" s="36">
        <f t="shared" si="33"/>
        <v>0.41559654045111849</v>
      </c>
      <c r="U158" s="36">
        <f t="shared" si="34"/>
        <v>-5.2949590405723224E-2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1448241318</v>
      </c>
      <c r="E159" s="31">
        <v>1448241318</v>
      </c>
      <c r="F159" s="31">
        <v>279720239</v>
      </c>
      <c r="G159" s="36">
        <f t="shared" si="28"/>
        <v>0.19314477188531642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279720239</v>
      </c>
      <c r="O159" s="36">
        <f t="shared" si="32"/>
        <v>0.19314477188531642</v>
      </c>
      <c r="P159" s="31">
        <v>250054670</v>
      </c>
      <c r="Q159" s="31">
        <v>1286417652</v>
      </c>
      <c r="R159" s="31">
        <v>1307682952</v>
      </c>
      <c r="S159" s="31">
        <v>250054670</v>
      </c>
      <c r="T159" s="36">
        <f t="shared" si="33"/>
        <v>0.19438062717130689</v>
      </c>
      <c r="U159" s="36">
        <f t="shared" si="34"/>
        <v>0.11863633260678563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11477000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14500000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8740000</v>
      </c>
      <c r="F161" s="31">
        <v>728292</v>
      </c>
      <c r="G161" s="36">
        <f t="shared" si="28"/>
        <v>8.3328604118993135E-2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728292</v>
      </c>
      <c r="O161" s="36">
        <f t="shared" si="32"/>
        <v>8.3328604118993135E-2</v>
      </c>
      <c r="P161" s="31">
        <v>0</v>
      </c>
      <c r="Q161" s="31">
        <v>0</v>
      </c>
      <c r="R161" s="31">
        <v>23168000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1549133813</v>
      </c>
      <c r="E163" s="32">
        <f>SUM(E158:E162)</f>
        <v>1549133813</v>
      </c>
      <c r="F163" s="32">
        <f>SUM(F158:F162)</f>
        <v>301625207</v>
      </c>
      <c r="G163" s="37">
        <f t="shared" si="28"/>
        <v>0.19470571519956875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301625207</v>
      </c>
      <c r="O163" s="37">
        <f t="shared" si="32"/>
        <v>0.19470571519956875</v>
      </c>
      <c r="P163" s="32">
        <f>SUM(P158:P162)</f>
        <v>272415334</v>
      </c>
      <c r="Q163" s="32">
        <f>SUM(Q158:Q162)</f>
        <v>1340221430</v>
      </c>
      <c r="R163" s="32">
        <f>SUM(R158:R162)</f>
        <v>1420429819</v>
      </c>
      <c r="S163" s="32">
        <f>SUM(S158:S162)</f>
        <v>272415334</v>
      </c>
      <c r="T163" s="37">
        <f t="shared" si="33"/>
        <v>0.20326143717907869</v>
      </c>
      <c r="U163" s="37">
        <f t="shared" si="34"/>
        <v>0.10722550955960508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213282936</v>
      </c>
      <c r="E164" s="31">
        <v>213282936</v>
      </c>
      <c r="F164" s="31">
        <v>62360696</v>
      </c>
      <c r="G164" s="36">
        <f t="shared" si="28"/>
        <v>0.29238483476240218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62360696</v>
      </c>
      <c r="O164" s="36">
        <f t="shared" si="32"/>
        <v>0.29238483476240218</v>
      </c>
      <c r="P164" s="31">
        <v>56979463</v>
      </c>
      <c r="Q164" s="31">
        <v>185626968</v>
      </c>
      <c r="R164" s="31">
        <v>186246968</v>
      </c>
      <c r="S164" s="31">
        <v>56979463</v>
      </c>
      <c r="T164" s="36">
        <f t="shared" si="33"/>
        <v>0.30695681567130911</v>
      </c>
      <c r="U164" s="36">
        <f t="shared" si="34"/>
        <v>9.4441623642539385E-2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4216000</v>
      </c>
      <c r="F165" s="31">
        <v>3666087</v>
      </c>
      <c r="G165" s="36">
        <f t="shared" si="28"/>
        <v>0.86956522770398481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3666087</v>
      </c>
      <c r="O165" s="36">
        <f t="shared" si="32"/>
        <v>0.86956522770398481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4545920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4786087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6574783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222285023</v>
      </c>
      <c r="E169" s="32">
        <f>SUM(E164:E168)</f>
        <v>222285023</v>
      </c>
      <c r="F169" s="32">
        <f>SUM(F164:F168)</f>
        <v>66026783</v>
      </c>
      <c r="G169" s="37">
        <f t="shared" si="28"/>
        <v>0.29703657992288574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66026783</v>
      </c>
      <c r="O169" s="37">
        <f t="shared" si="32"/>
        <v>0.29703657992288574</v>
      </c>
      <c r="P169" s="32">
        <f>SUM(P164:P168)</f>
        <v>56979463</v>
      </c>
      <c r="Q169" s="32">
        <f>SUM(Q164:Q168)</f>
        <v>185626968</v>
      </c>
      <c r="R169" s="32">
        <f>SUM(R164:R168)</f>
        <v>197367671</v>
      </c>
      <c r="S169" s="32">
        <f>SUM(S164:S168)</f>
        <v>56979463</v>
      </c>
      <c r="T169" s="37">
        <f t="shared" si="33"/>
        <v>0.30695681567130911</v>
      </c>
      <c r="U169" s="37">
        <f t="shared" si="34"/>
        <v>0.15878212120040525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32809880511</v>
      </c>
      <c r="E170" s="32">
        <f>SUM(E105,E107:E111,E113:E120,E122:E125,E127:E131,E133:E136,E138:E143,E145:E149,E151:E156,E158:E162,E164:E168)</f>
        <v>32818380511</v>
      </c>
      <c r="F170" s="32">
        <f>SUM(F105,F107:F111,F113:F120,F122:F125,F127:F131,F133:F136,F138:F143,F145:F149,F151:F156,F158:F162,F164:F168)</f>
        <v>8278559861</v>
      </c>
      <c r="G170" s="37">
        <f t="shared" si="28"/>
        <v>0.25231911034313248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8278559861</v>
      </c>
      <c r="O170" s="37">
        <f t="shared" si="32"/>
        <v>0.25231911034313248</v>
      </c>
      <c r="P170" s="32">
        <f>SUM(P105,P107:P111,P113:P120,P122:P125,P127:P131,P133:P136,P138:P143,P145:P149,P151:P156,P158:P162,P164:P168)</f>
        <v>7482654170</v>
      </c>
      <c r="Q170" s="32">
        <f>SUM(Q105,Q107:Q111,Q113:Q120,Q122:Q125,Q127:Q131,Q133:Q136,Q138:Q143,Q145:Q149,Q151:Q156,Q158:Q162,Q164:Q168)</f>
        <v>29879408270</v>
      </c>
      <c r="R170" s="32">
        <f>SUM(R105,R107:R111,R113:R120,R122:R125,R127:R131,R133:R136,R138:R143,R145:R149,R151:R156,R158:R162,R164:R168)</f>
        <v>29977861216</v>
      </c>
      <c r="S170" s="32">
        <f>SUM(S105,S107:S111,S113:S120,S122:S125,S127:S131,S133:S136,S138:S143,S145:S149,S151:S156,S158:S162,S164:S168)</f>
        <v>7482654170</v>
      </c>
      <c r="T170" s="37">
        <f t="shared" si="33"/>
        <v>0.25042845903721772</v>
      </c>
      <c r="U170" s="37">
        <f t="shared" si="34"/>
        <v>0.10636676143486667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51012324</v>
      </c>
      <c r="E174" s="31">
        <v>51012324</v>
      </c>
      <c r="F174" s="31">
        <v>12777562</v>
      </c>
      <c r="G174" s="36">
        <f t="shared" si="35"/>
        <v>0.2504799036405399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12777562</v>
      </c>
      <c r="O174" s="36">
        <f t="shared" si="39"/>
        <v>0.2504799036405399</v>
      </c>
      <c r="P174" s="31">
        <v>14620030</v>
      </c>
      <c r="Q174" s="31">
        <v>39118887</v>
      </c>
      <c r="R174" s="31">
        <v>41118887</v>
      </c>
      <c r="S174" s="31">
        <v>14620030</v>
      </c>
      <c r="T174" s="36">
        <f t="shared" si="40"/>
        <v>0.37373328131753852</v>
      </c>
      <c r="U174" s="36">
        <f t="shared" si="41"/>
        <v>-0.12602354441133157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942174599</v>
      </c>
      <c r="E175" s="31">
        <v>942174599</v>
      </c>
      <c r="F175" s="31">
        <v>273312473</v>
      </c>
      <c r="G175" s="36">
        <f t="shared" si="35"/>
        <v>0.29008686212734547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273312473</v>
      </c>
      <c r="O175" s="36">
        <f t="shared" si="39"/>
        <v>0.29008686212734547</v>
      </c>
      <c r="P175" s="31">
        <v>234058494</v>
      </c>
      <c r="Q175" s="31">
        <v>787168000</v>
      </c>
      <c r="R175" s="31">
        <v>841051599</v>
      </c>
      <c r="S175" s="31">
        <v>234058494</v>
      </c>
      <c r="T175" s="36">
        <f t="shared" si="40"/>
        <v>0.29734249105654703</v>
      </c>
      <c r="U175" s="36">
        <f t="shared" si="41"/>
        <v>0.16771012377786221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205098041</v>
      </c>
      <c r="E176" s="31">
        <v>205098041</v>
      </c>
      <c r="F176" s="31">
        <v>36174789</v>
      </c>
      <c r="G176" s="36">
        <f t="shared" si="35"/>
        <v>0.17637803278676856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36174789</v>
      </c>
      <c r="O176" s="36">
        <f t="shared" si="39"/>
        <v>0.17637803278676856</v>
      </c>
      <c r="P176" s="31">
        <v>27746179</v>
      </c>
      <c r="Q176" s="31">
        <v>186302098</v>
      </c>
      <c r="R176" s="31">
        <v>186302098</v>
      </c>
      <c r="S176" s="31">
        <v>27746179</v>
      </c>
      <c r="T176" s="36">
        <f t="shared" si="40"/>
        <v>0.14893111402320333</v>
      </c>
      <c r="U176" s="36">
        <f t="shared" si="41"/>
        <v>0.30377552166732569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1198284964</v>
      </c>
      <c r="E179" s="32">
        <f>SUM(E173:E178)</f>
        <v>1198284964</v>
      </c>
      <c r="F179" s="32">
        <f>SUM(F173:F178)</f>
        <v>322264824</v>
      </c>
      <c r="G179" s="37">
        <f t="shared" si="35"/>
        <v>0.26893838584458779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322264824</v>
      </c>
      <c r="O179" s="37">
        <f t="shared" si="39"/>
        <v>0.26893838584458779</v>
      </c>
      <c r="P179" s="32">
        <f>SUM(P173:P178)</f>
        <v>276424703</v>
      </c>
      <c r="Q179" s="32">
        <f>SUM(Q173:Q178)</f>
        <v>1012588985</v>
      </c>
      <c r="R179" s="32">
        <f>SUM(R173:R178)</f>
        <v>1068472584</v>
      </c>
      <c r="S179" s="32">
        <f>SUM(S173:S178)</f>
        <v>276424703</v>
      </c>
      <c r="T179" s="37">
        <f t="shared" si="40"/>
        <v>0.27298806040241491</v>
      </c>
      <c r="U179" s="37">
        <f t="shared" si="41"/>
        <v>0.16583221579874508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181128714</v>
      </c>
      <c r="E180" s="31">
        <v>181128714</v>
      </c>
      <c r="F180" s="31">
        <v>46464979</v>
      </c>
      <c r="G180" s="36">
        <f t="shared" si="35"/>
        <v>0.25653016561471309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46464979</v>
      </c>
      <c r="O180" s="36">
        <f t="shared" si="39"/>
        <v>0.25653016561471309</v>
      </c>
      <c r="P180" s="31">
        <v>36266826</v>
      </c>
      <c r="Q180" s="31">
        <v>160902346</v>
      </c>
      <c r="R180" s="31">
        <v>160902346</v>
      </c>
      <c r="S180" s="31">
        <v>36266826</v>
      </c>
      <c r="T180" s="36">
        <f t="shared" si="40"/>
        <v>0.22539650229835678</v>
      </c>
      <c r="U180" s="36">
        <f t="shared" si="41"/>
        <v>0.28119783628156481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466929244</v>
      </c>
      <c r="E182" s="31">
        <v>466929244</v>
      </c>
      <c r="F182" s="31">
        <v>124310186</v>
      </c>
      <c r="G182" s="36">
        <f t="shared" si="35"/>
        <v>0.26622917197278823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124310186</v>
      </c>
      <c r="O182" s="36">
        <f t="shared" si="39"/>
        <v>0.26622917197278823</v>
      </c>
      <c r="P182" s="31">
        <v>104552256</v>
      </c>
      <c r="Q182" s="31">
        <v>608564071</v>
      </c>
      <c r="R182" s="31">
        <v>615728071</v>
      </c>
      <c r="S182" s="31">
        <v>104552256</v>
      </c>
      <c r="T182" s="36">
        <f t="shared" si="40"/>
        <v>0.17180155875485459</v>
      </c>
      <c r="U182" s="36">
        <f t="shared" si="41"/>
        <v>0.18897660132747407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648057958</v>
      </c>
      <c r="E185" s="32">
        <f>SUM(E180:E184)</f>
        <v>648057958</v>
      </c>
      <c r="F185" s="32">
        <f>SUM(F180:F184)</f>
        <v>170775165</v>
      </c>
      <c r="G185" s="37">
        <f t="shared" si="35"/>
        <v>0.26351835185704175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170775165</v>
      </c>
      <c r="O185" s="37">
        <f t="shared" si="39"/>
        <v>0.26351835185704175</v>
      </c>
      <c r="P185" s="32">
        <f>SUM(P180:P184)</f>
        <v>140819082</v>
      </c>
      <c r="Q185" s="32">
        <f>SUM(Q180:Q184)</f>
        <v>769466417</v>
      </c>
      <c r="R185" s="32">
        <f>SUM(R180:R184)</f>
        <v>776630417</v>
      </c>
      <c r="S185" s="32">
        <f>SUM(S180:S184)</f>
        <v>140819082</v>
      </c>
      <c r="T185" s="37">
        <f t="shared" si="40"/>
        <v>0.18300874331725384</v>
      </c>
      <c r="U185" s="37">
        <f t="shared" si="41"/>
        <v>0.21272744129946819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56286558</v>
      </c>
      <c r="E186" s="31">
        <v>56286558</v>
      </c>
      <c r="F186" s="31">
        <v>8382817</v>
      </c>
      <c r="G186" s="36">
        <f t="shared" si="35"/>
        <v>0.14893106450033772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8382817</v>
      </c>
      <c r="O186" s="36">
        <f t="shared" si="39"/>
        <v>0.14893106450033772</v>
      </c>
      <c r="P186" s="31">
        <v>7826306</v>
      </c>
      <c r="Q186" s="31">
        <v>58586673</v>
      </c>
      <c r="R186" s="31">
        <v>50580203</v>
      </c>
      <c r="S186" s="31">
        <v>7826306</v>
      </c>
      <c r="T186" s="36">
        <f t="shared" si="40"/>
        <v>0.13358509024740148</v>
      </c>
      <c r="U186" s="36">
        <f t="shared" si="41"/>
        <v>7.1107748662012416E-2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35541448</v>
      </c>
      <c r="E187" s="31">
        <v>35541448</v>
      </c>
      <c r="F187" s="31">
        <v>2710108</v>
      </c>
      <c r="G187" s="36">
        <f t="shared" si="35"/>
        <v>7.6252042404124892E-2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2710108</v>
      </c>
      <c r="O187" s="36">
        <f t="shared" si="39"/>
        <v>7.6252042404124892E-2</v>
      </c>
      <c r="P187" s="31">
        <v>2273807</v>
      </c>
      <c r="Q187" s="31">
        <v>12975638</v>
      </c>
      <c r="R187" s="31">
        <v>32143638</v>
      </c>
      <c r="S187" s="31">
        <v>2273807</v>
      </c>
      <c r="T187" s="36">
        <f t="shared" si="40"/>
        <v>0.17523662420298716</v>
      </c>
      <c r="U187" s="36">
        <f t="shared" si="41"/>
        <v>0.1918812810410031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2039650355</v>
      </c>
      <c r="E188" s="31">
        <v>2030650100</v>
      </c>
      <c r="F188" s="31">
        <v>371953225</v>
      </c>
      <c r="G188" s="36">
        <f t="shared" si="35"/>
        <v>0.18236126799291538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371953225</v>
      </c>
      <c r="O188" s="36">
        <f t="shared" si="39"/>
        <v>0.18236126799291538</v>
      </c>
      <c r="P188" s="31">
        <v>352780147</v>
      </c>
      <c r="Q188" s="31">
        <v>1871879774</v>
      </c>
      <c r="R188" s="31">
        <v>1872701006</v>
      </c>
      <c r="S188" s="31">
        <v>352780147</v>
      </c>
      <c r="T188" s="36">
        <f t="shared" si="40"/>
        <v>0.18846303694288435</v>
      </c>
      <c r="U188" s="36">
        <f t="shared" si="41"/>
        <v>5.4348517520176776E-2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14900000</v>
      </c>
      <c r="R189" s="31">
        <v>14900000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2131478361</v>
      </c>
      <c r="E191" s="32">
        <f>SUM(E186:E190)</f>
        <v>2122478106</v>
      </c>
      <c r="F191" s="32">
        <f>SUM(F186:F190)</f>
        <v>383046150</v>
      </c>
      <c r="G191" s="37">
        <f t="shared" si="35"/>
        <v>0.17970914319781828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383046150</v>
      </c>
      <c r="O191" s="37">
        <f t="shared" si="39"/>
        <v>0.17970914319781828</v>
      </c>
      <c r="P191" s="32">
        <f>SUM(P186:P190)</f>
        <v>362880260</v>
      </c>
      <c r="Q191" s="32">
        <f>SUM(Q186:Q190)</f>
        <v>1958342085</v>
      </c>
      <c r="R191" s="32">
        <f>SUM(R186:R190)</f>
        <v>1970324847</v>
      </c>
      <c r="S191" s="32">
        <f>SUM(S186:S190)</f>
        <v>362880260</v>
      </c>
      <c r="T191" s="37">
        <f t="shared" si="40"/>
        <v>0.18529973020520571</v>
      </c>
      <c r="U191" s="37">
        <f t="shared" si="41"/>
        <v>5.5571746999960814E-2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130400000</v>
      </c>
      <c r="E192" s="31">
        <v>130400000</v>
      </c>
      <c r="F192" s="31">
        <v>17835776</v>
      </c>
      <c r="G192" s="36">
        <f t="shared" si="35"/>
        <v>0.13677742331288342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17835776</v>
      </c>
      <c r="O192" s="36">
        <f t="shared" si="39"/>
        <v>0.13677742331288342</v>
      </c>
      <c r="P192" s="31">
        <v>14475637</v>
      </c>
      <c r="Q192" s="31">
        <v>128799743</v>
      </c>
      <c r="R192" s="31">
        <v>128799743</v>
      </c>
      <c r="S192" s="31">
        <v>14475637</v>
      </c>
      <c r="T192" s="36">
        <f t="shared" si="40"/>
        <v>0.11238871027871539</v>
      </c>
      <c r="U192" s="36">
        <f t="shared" si="41"/>
        <v>0.23212374004681102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279716945</v>
      </c>
      <c r="E193" s="31">
        <v>279716945</v>
      </c>
      <c r="F193" s="31">
        <v>50002914</v>
      </c>
      <c r="G193" s="36">
        <f t="shared" si="35"/>
        <v>0.17876254869006952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50002914</v>
      </c>
      <c r="O193" s="36">
        <f t="shared" si="39"/>
        <v>0.17876254869006952</v>
      </c>
      <c r="P193" s="31">
        <v>50037793</v>
      </c>
      <c r="Q193" s="31">
        <v>258666845</v>
      </c>
      <c r="R193" s="31">
        <v>248666845</v>
      </c>
      <c r="S193" s="31">
        <v>50037793</v>
      </c>
      <c r="T193" s="36">
        <f t="shared" si="40"/>
        <v>0.19344494266360268</v>
      </c>
      <c r="U193" s="36">
        <f t="shared" si="41"/>
        <v>-6.9705312542456266E-4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161890634</v>
      </c>
      <c r="E194" s="31">
        <v>161890634</v>
      </c>
      <c r="F194" s="31">
        <v>38275838</v>
      </c>
      <c r="G194" s="36">
        <f t="shared" si="35"/>
        <v>0.23643021868701805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38275838</v>
      </c>
      <c r="O194" s="36">
        <f t="shared" si="39"/>
        <v>0.23643021868701805</v>
      </c>
      <c r="P194" s="31">
        <v>33774904</v>
      </c>
      <c r="Q194" s="31">
        <v>134128069</v>
      </c>
      <c r="R194" s="31">
        <v>134128069</v>
      </c>
      <c r="S194" s="31">
        <v>33774904</v>
      </c>
      <c r="T194" s="36">
        <f t="shared" si="40"/>
        <v>0.25181085698027905</v>
      </c>
      <c r="U194" s="36">
        <f t="shared" si="41"/>
        <v>0.13326267337428988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451217116</v>
      </c>
      <c r="E195" s="31">
        <v>451217116</v>
      </c>
      <c r="F195" s="31">
        <v>100597488</v>
      </c>
      <c r="G195" s="36">
        <f t="shared" si="35"/>
        <v>0.22294696817307791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100597488</v>
      </c>
      <c r="O195" s="36">
        <f t="shared" si="39"/>
        <v>0.22294696817307791</v>
      </c>
      <c r="P195" s="31">
        <v>70794961</v>
      </c>
      <c r="Q195" s="31">
        <v>400371032</v>
      </c>
      <c r="R195" s="31">
        <v>400370632</v>
      </c>
      <c r="S195" s="31">
        <v>70794961</v>
      </c>
      <c r="T195" s="36">
        <f t="shared" si="40"/>
        <v>0.17682338466485259</v>
      </c>
      <c r="U195" s="36">
        <f t="shared" si="41"/>
        <v>0.42096960827480356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312270079</v>
      </c>
      <c r="E196" s="31">
        <v>312270079</v>
      </c>
      <c r="F196" s="31">
        <v>61767377</v>
      </c>
      <c r="G196" s="36">
        <f t="shared" si="35"/>
        <v>0.19780113803346494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61767377</v>
      </c>
      <c r="O196" s="36">
        <f t="shared" si="39"/>
        <v>0.19780113803346494</v>
      </c>
      <c r="P196" s="31">
        <v>62701308</v>
      </c>
      <c r="Q196" s="31">
        <v>273759038</v>
      </c>
      <c r="R196" s="31">
        <v>273904038</v>
      </c>
      <c r="S196" s="31">
        <v>62701308</v>
      </c>
      <c r="T196" s="36">
        <f t="shared" si="40"/>
        <v>0.22903831215245576</v>
      </c>
      <c r="U196" s="36">
        <f t="shared" si="41"/>
        <v>-1.489492053339625E-2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1335494774</v>
      </c>
      <c r="E198" s="32">
        <f>SUM(E192:E197)</f>
        <v>1335494774</v>
      </c>
      <c r="F198" s="32">
        <f>SUM(F192:F197)</f>
        <v>268479393</v>
      </c>
      <c r="G198" s="37">
        <f t="shared" si="35"/>
        <v>0.20103365301525319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268479393</v>
      </c>
      <c r="O198" s="37">
        <f t="shared" si="39"/>
        <v>0.20103365301525319</v>
      </c>
      <c r="P198" s="32">
        <f>SUM(P192:P197)</f>
        <v>231784603</v>
      </c>
      <c r="Q198" s="32">
        <f>SUM(Q192:Q197)</f>
        <v>1195724727</v>
      </c>
      <c r="R198" s="32">
        <f>SUM(R192:R197)</f>
        <v>1185869327</v>
      </c>
      <c r="S198" s="32">
        <f>SUM(S192:S197)</f>
        <v>231784603</v>
      </c>
      <c r="T198" s="37">
        <f t="shared" si="40"/>
        <v>0.19384445078888127</v>
      </c>
      <c r="U198" s="37">
        <f t="shared" si="41"/>
        <v>0.15831418275872267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87755482</v>
      </c>
      <c r="E199" s="31">
        <v>87755482</v>
      </c>
      <c r="F199" s="31">
        <v>13568334</v>
      </c>
      <c r="G199" s="36">
        <f t="shared" si="35"/>
        <v>0.1546152296217802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13568334</v>
      </c>
      <c r="O199" s="36">
        <f t="shared" si="39"/>
        <v>0.1546152296217802</v>
      </c>
      <c r="P199" s="31">
        <v>11030973</v>
      </c>
      <c r="Q199" s="31">
        <v>91654210</v>
      </c>
      <c r="R199" s="31">
        <v>85366902</v>
      </c>
      <c r="S199" s="31">
        <v>11030973</v>
      </c>
      <c r="T199" s="36">
        <f t="shared" si="40"/>
        <v>0.1203542423201291</v>
      </c>
      <c r="U199" s="36">
        <f t="shared" si="41"/>
        <v>0.23002150399606625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154716971</v>
      </c>
      <c r="E200" s="31">
        <v>154716971</v>
      </c>
      <c r="F200" s="31">
        <v>44297400</v>
      </c>
      <c r="G200" s="36">
        <f t="shared" si="35"/>
        <v>0.28631248216461014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44297400</v>
      </c>
      <c r="O200" s="36">
        <f t="shared" si="39"/>
        <v>0.28631248216461014</v>
      </c>
      <c r="P200" s="31">
        <v>32850013</v>
      </c>
      <c r="Q200" s="31">
        <v>136838108</v>
      </c>
      <c r="R200" s="31">
        <v>136485533</v>
      </c>
      <c r="S200" s="31">
        <v>32850013</v>
      </c>
      <c r="T200" s="36">
        <f t="shared" si="40"/>
        <v>0.24006479978515927</v>
      </c>
      <c r="U200" s="36">
        <f t="shared" si="41"/>
        <v>0.34847435220193068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242472453</v>
      </c>
      <c r="E204" s="32">
        <f>SUM(E199:E203)</f>
        <v>242472453</v>
      </c>
      <c r="F204" s="32">
        <f>SUM(F199:F203)</f>
        <v>57865734</v>
      </c>
      <c r="G204" s="37">
        <f t="shared" si="35"/>
        <v>0.23864869301256256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57865734</v>
      </c>
      <c r="O204" s="37">
        <f t="shared" si="39"/>
        <v>0.23864869301256256</v>
      </c>
      <c r="P204" s="32">
        <f>SUM(P199:P203)</f>
        <v>43880986</v>
      </c>
      <c r="Q204" s="32">
        <f>SUM(Q199:Q203)</f>
        <v>228492318</v>
      </c>
      <c r="R204" s="32">
        <f>SUM(R199:R203)</f>
        <v>221852435</v>
      </c>
      <c r="S204" s="32">
        <f>SUM(S199:S203)</f>
        <v>43880986</v>
      </c>
      <c r="T204" s="37">
        <f t="shared" si="40"/>
        <v>0.19204578247571544</v>
      </c>
      <c r="U204" s="37">
        <f t="shared" si="41"/>
        <v>0.31869721432421771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5555788510</v>
      </c>
      <c r="E205" s="32">
        <f>SUM(E173:E178,E180:E184,E186:E190,E192:E197,E199:E203)</f>
        <v>5546788255</v>
      </c>
      <c r="F205" s="32">
        <f>SUM(F173:F178,F180:F184,F186:F190,F192:F197,F199:F203)</f>
        <v>1202431266</v>
      </c>
      <c r="G205" s="37">
        <f t="shared" si="35"/>
        <v>0.21642855264121635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1202431266</v>
      </c>
      <c r="O205" s="37">
        <f t="shared" si="39"/>
        <v>0.21642855264121635</v>
      </c>
      <c r="P205" s="32">
        <f>SUM(P173:P178,P180:P184,P186:P190,P192:P197,P199:P203)</f>
        <v>1055789634</v>
      </c>
      <c r="Q205" s="32">
        <f>SUM(Q173:Q178,Q180:Q184,Q186:Q190,Q192:Q197,Q199:Q203)</f>
        <v>5164614532</v>
      </c>
      <c r="R205" s="32">
        <f>SUM(R173:R178,R180:R184,R186:R190,R192:R197,R199:R203)</f>
        <v>5223149610</v>
      </c>
      <c r="S205" s="32">
        <f>SUM(S173:S178,S180:S184,S186:S190,S192:S197,S199:S203)</f>
        <v>1055789634</v>
      </c>
      <c r="T205" s="37">
        <f t="shared" si="40"/>
        <v>0.20442757682268783</v>
      </c>
      <c r="U205" s="37">
        <f t="shared" si="41"/>
        <v>0.13889285069453527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57025392</v>
      </c>
      <c r="E208" s="31">
        <v>57025392</v>
      </c>
      <c r="F208" s="31">
        <v>12873377</v>
      </c>
      <c r="G208" s="36">
        <f t="shared" ref="G208:G231" si="42">IF(($D208     =0),0,($F208     /$D208     ))</f>
        <v>0.22574815443618521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12873377</v>
      </c>
      <c r="O208" s="36">
        <f t="shared" ref="O208:O231" si="46">IF(($D208     =0),0,($N208     /$D208     ))</f>
        <v>0.22574815443618521</v>
      </c>
      <c r="P208" s="31">
        <v>4126748</v>
      </c>
      <c r="Q208" s="31">
        <v>53079846</v>
      </c>
      <c r="R208" s="31">
        <v>32356299</v>
      </c>
      <c r="S208" s="31">
        <v>4126748</v>
      </c>
      <c r="T208" s="36">
        <f t="shared" ref="T208:T231" si="47">IF(($Q208     =0),0,($S208     /$Q208     ))</f>
        <v>7.774604319688494E-2</v>
      </c>
      <c r="U208" s="36">
        <f t="shared" ref="U208:U231" si="48">IF(($P208     =0),0,(($F208     /$P208     )-1))</f>
        <v>2.1194967562836404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360851549</v>
      </c>
      <c r="E209" s="31">
        <v>360851549</v>
      </c>
      <c r="F209" s="31">
        <v>87667033</v>
      </c>
      <c r="G209" s="36">
        <f t="shared" si="42"/>
        <v>0.24294487093915731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87667033</v>
      </c>
      <c r="O209" s="36">
        <f t="shared" si="46"/>
        <v>0.24294487093915731</v>
      </c>
      <c r="P209" s="31">
        <v>69087885</v>
      </c>
      <c r="Q209" s="31">
        <v>316245384</v>
      </c>
      <c r="R209" s="31">
        <v>328581214</v>
      </c>
      <c r="S209" s="31">
        <v>69087885</v>
      </c>
      <c r="T209" s="36">
        <f t="shared" si="47"/>
        <v>0.21846290410993002</v>
      </c>
      <c r="U209" s="36">
        <f t="shared" si="48"/>
        <v>0.26892049163178178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295638485</v>
      </c>
      <c r="E210" s="31">
        <v>295638485</v>
      </c>
      <c r="F210" s="31">
        <v>49470002</v>
      </c>
      <c r="G210" s="36">
        <f t="shared" si="42"/>
        <v>0.16733275439427311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49470002</v>
      </c>
      <c r="O210" s="36">
        <f t="shared" si="46"/>
        <v>0.16733275439427311</v>
      </c>
      <c r="P210" s="31">
        <v>30593838</v>
      </c>
      <c r="Q210" s="31">
        <v>227323730</v>
      </c>
      <c r="R210" s="31">
        <v>267783576</v>
      </c>
      <c r="S210" s="31">
        <v>30593838</v>
      </c>
      <c r="T210" s="36">
        <f t="shared" si="47"/>
        <v>0.13458268523044206</v>
      </c>
      <c r="U210" s="36">
        <f t="shared" si="48"/>
        <v>0.61699234989738794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179821369</v>
      </c>
      <c r="E211" s="31">
        <v>179821369</v>
      </c>
      <c r="F211" s="31">
        <v>39220557</v>
      </c>
      <c r="G211" s="36">
        <f t="shared" si="42"/>
        <v>0.21810843293046001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39220557</v>
      </c>
      <c r="O211" s="36">
        <f t="shared" si="46"/>
        <v>0.21810843293046001</v>
      </c>
      <c r="P211" s="31">
        <v>24991221</v>
      </c>
      <c r="Q211" s="31">
        <v>152296900</v>
      </c>
      <c r="R211" s="31">
        <v>152296900</v>
      </c>
      <c r="S211" s="31">
        <v>24991221</v>
      </c>
      <c r="T211" s="36">
        <f t="shared" si="47"/>
        <v>0.16409540181054244</v>
      </c>
      <c r="U211" s="36">
        <f t="shared" si="48"/>
        <v>0.56937338115652691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529100310</v>
      </c>
      <c r="E212" s="31">
        <v>529100310</v>
      </c>
      <c r="F212" s="31">
        <v>136454096</v>
      </c>
      <c r="G212" s="36">
        <f t="shared" si="42"/>
        <v>0.25789834823570601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136454096</v>
      </c>
      <c r="O212" s="36">
        <f t="shared" si="46"/>
        <v>0.25789834823570601</v>
      </c>
      <c r="P212" s="31">
        <v>118626668</v>
      </c>
      <c r="Q212" s="31">
        <v>489122844</v>
      </c>
      <c r="R212" s="31">
        <v>529112330</v>
      </c>
      <c r="S212" s="31">
        <v>118626668</v>
      </c>
      <c r="T212" s="36">
        <f t="shared" si="47"/>
        <v>0.24252939615308583</v>
      </c>
      <c r="U212" s="36">
        <f t="shared" si="48"/>
        <v>0.15028178992602226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103875166</v>
      </c>
      <c r="E213" s="31">
        <v>103875166</v>
      </c>
      <c r="F213" s="31">
        <v>24809523</v>
      </c>
      <c r="G213" s="36">
        <f t="shared" si="42"/>
        <v>0.23883979160139202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24809523</v>
      </c>
      <c r="O213" s="36">
        <f t="shared" si="46"/>
        <v>0.23883979160139202</v>
      </c>
      <c r="P213" s="31">
        <v>20320763</v>
      </c>
      <c r="Q213" s="31">
        <v>92153189</v>
      </c>
      <c r="R213" s="31">
        <v>92153189</v>
      </c>
      <c r="S213" s="31">
        <v>20320763</v>
      </c>
      <c r="T213" s="36">
        <f t="shared" si="47"/>
        <v>0.22051068683038197</v>
      </c>
      <c r="U213" s="36">
        <f t="shared" si="48"/>
        <v>0.22089524886442513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1049898451</v>
      </c>
      <c r="E214" s="31">
        <v>1049898451</v>
      </c>
      <c r="F214" s="31">
        <v>259576029</v>
      </c>
      <c r="G214" s="36">
        <f t="shared" si="42"/>
        <v>0.24723917703922776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259576029</v>
      </c>
      <c r="O214" s="36">
        <f t="shared" si="46"/>
        <v>0.24723917703922776</v>
      </c>
      <c r="P214" s="31">
        <v>168507973</v>
      </c>
      <c r="Q214" s="31">
        <v>935267911</v>
      </c>
      <c r="R214" s="31">
        <v>935948640</v>
      </c>
      <c r="S214" s="31">
        <v>168507973</v>
      </c>
      <c r="T214" s="36">
        <f t="shared" si="47"/>
        <v>0.18017080562491361</v>
      </c>
      <c r="U214" s="36">
        <f t="shared" si="48"/>
        <v>0.54043766819270922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2576210722</v>
      </c>
      <c r="E216" s="32">
        <f>SUM(E208:E215)</f>
        <v>2576210722</v>
      </c>
      <c r="F216" s="32">
        <f>SUM(F208:F215)</f>
        <v>610070617</v>
      </c>
      <c r="G216" s="37">
        <f t="shared" si="42"/>
        <v>0.23680928419022393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610070617</v>
      </c>
      <c r="O216" s="37">
        <f t="shared" si="46"/>
        <v>0.23680928419022393</v>
      </c>
      <c r="P216" s="32">
        <f>SUM(P208:P215)</f>
        <v>436255096</v>
      </c>
      <c r="Q216" s="32">
        <f>SUM(Q208:Q215)</f>
        <v>2265489804</v>
      </c>
      <c r="R216" s="32">
        <f>SUM(R208:R215)</f>
        <v>2338232148</v>
      </c>
      <c r="S216" s="32">
        <f>SUM(S208:S215)</f>
        <v>436255096</v>
      </c>
      <c r="T216" s="37">
        <f t="shared" si="47"/>
        <v>0.19256546431139887</v>
      </c>
      <c r="U216" s="37">
        <f t="shared" si="48"/>
        <v>0.39842633952865047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210546539</v>
      </c>
      <c r="E217" s="31">
        <v>210546539</v>
      </c>
      <c r="F217" s="31">
        <v>38628028</v>
      </c>
      <c r="G217" s="36">
        <f t="shared" si="42"/>
        <v>0.18346550925731436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38628028</v>
      </c>
      <c r="O217" s="36">
        <f t="shared" si="46"/>
        <v>0.18346550925731436</v>
      </c>
      <c r="P217" s="31">
        <v>51619952</v>
      </c>
      <c r="Q217" s="31">
        <v>314369663</v>
      </c>
      <c r="R217" s="31">
        <v>314369663</v>
      </c>
      <c r="S217" s="31">
        <v>51619952</v>
      </c>
      <c r="T217" s="36">
        <f t="shared" si="47"/>
        <v>0.16420144204563403</v>
      </c>
      <c r="U217" s="36">
        <f t="shared" si="48"/>
        <v>-0.25168415499495234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2265024041</v>
      </c>
      <c r="E218" s="31">
        <v>2265024041</v>
      </c>
      <c r="F218" s="31">
        <v>499664306</v>
      </c>
      <c r="G218" s="36">
        <f t="shared" si="42"/>
        <v>0.22060000112819994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499664306</v>
      </c>
      <c r="O218" s="36">
        <f t="shared" si="46"/>
        <v>0.22060000112819994</v>
      </c>
      <c r="P218" s="31">
        <v>419152291</v>
      </c>
      <c r="Q218" s="31">
        <v>2167756671</v>
      </c>
      <c r="R218" s="31">
        <v>2027989764</v>
      </c>
      <c r="S218" s="31">
        <v>419152291</v>
      </c>
      <c r="T218" s="36">
        <f t="shared" si="47"/>
        <v>0.19335762939049905</v>
      </c>
      <c r="U218" s="36">
        <f t="shared" si="48"/>
        <v>0.19208296537737413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903883499</v>
      </c>
      <c r="E219" s="31">
        <v>903883499</v>
      </c>
      <c r="F219" s="31">
        <v>280726369</v>
      </c>
      <c r="G219" s="36">
        <f t="shared" si="42"/>
        <v>0.31057804386359311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280726369</v>
      </c>
      <c r="O219" s="36">
        <f t="shared" si="46"/>
        <v>0.31057804386359311</v>
      </c>
      <c r="P219" s="31">
        <v>217202127</v>
      </c>
      <c r="Q219" s="31">
        <v>943028908</v>
      </c>
      <c r="R219" s="31">
        <v>902041280</v>
      </c>
      <c r="S219" s="31">
        <v>217202127</v>
      </c>
      <c r="T219" s="36">
        <f t="shared" si="47"/>
        <v>0.23032393297533993</v>
      </c>
      <c r="U219" s="36">
        <f t="shared" si="48"/>
        <v>0.29246602175309278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79571592</v>
      </c>
      <c r="E220" s="31">
        <v>79571592</v>
      </c>
      <c r="F220" s="31">
        <v>15905851</v>
      </c>
      <c r="G220" s="36">
        <f t="shared" si="42"/>
        <v>0.19989358765123111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15905851</v>
      </c>
      <c r="O220" s="36">
        <f t="shared" si="46"/>
        <v>0.19989358765123111</v>
      </c>
      <c r="P220" s="31">
        <v>18682799</v>
      </c>
      <c r="Q220" s="31">
        <v>90569549</v>
      </c>
      <c r="R220" s="31">
        <v>71101791</v>
      </c>
      <c r="S220" s="31">
        <v>18682799</v>
      </c>
      <c r="T220" s="36">
        <f t="shared" si="47"/>
        <v>0.20628124139162932</v>
      </c>
      <c r="U220" s="36">
        <f t="shared" si="48"/>
        <v>-0.14863661488837943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3587000</v>
      </c>
      <c r="E221" s="31">
        <v>3587000</v>
      </c>
      <c r="F221" s="31">
        <v>1009917</v>
      </c>
      <c r="G221" s="36">
        <f t="shared" si="42"/>
        <v>0.28154920546417617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1009917</v>
      </c>
      <c r="O221" s="36">
        <f t="shared" si="46"/>
        <v>0.28154920546417617</v>
      </c>
      <c r="P221" s="31">
        <v>0</v>
      </c>
      <c r="Q221" s="31">
        <v>5000000</v>
      </c>
      <c r="R221" s="31">
        <v>30200000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3462612671</v>
      </c>
      <c r="E224" s="32">
        <f>SUM(E217:E223)</f>
        <v>3462612671</v>
      </c>
      <c r="F224" s="32">
        <f>SUM(F217:F223)</f>
        <v>835934471</v>
      </c>
      <c r="G224" s="37">
        <f t="shared" si="42"/>
        <v>0.24141726217347398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835934471</v>
      </c>
      <c r="O224" s="37">
        <f t="shared" si="46"/>
        <v>0.24141726217347398</v>
      </c>
      <c r="P224" s="32">
        <f>SUM(P217:P223)</f>
        <v>706657169</v>
      </c>
      <c r="Q224" s="32">
        <f>SUM(Q217:Q223)</f>
        <v>3520724791</v>
      </c>
      <c r="R224" s="32">
        <f>SUM(R217:R223)</f>
        <v>3345702498</v>
      </c>
      <c r="S224" s="32">
        <f>SUM(S217:S223)</f>
        <v>706657169</v>
      </c>
      <c r="T224" s="37">
        <f t="shared" si="47"/>
        <v>0.20071354932553148</v>
      </c>
      <c r="U224" s="37">
        <f t="shared" si="48"/>
        <v>0.18294203706012357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254930413</v>
      </c>
      <c r="E225" s="31">
        <v>254930413</v>
      </c>
      <c r="F225" s="31">
        <v>79706810</v>
      </c>
      <c r="G225" s="36">
        <f t="shared" si="42"/>
        <v>0.31266104762478847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79706810</v>
      </c>
      <c r="O225" s="36">
        <f t="shared" si="46"/>
        <v>0.31266104762478847</v>
      </c>
      <c r="P225" s="31">
        <v>52488880</v>
      </c>
      <c r="Q225" s="31">
        <v>225958248</v>
      </c>
      <c r="R225" s="31">
        <v>225958248</v>
      </c>
      <c r="S225" s="31">
        <v>52488880</v>
      </c>
      <c r="T225" s="36">
        <f t="shared" si="47"/>
        <v>0.23229459630081747</v>
      </c>
      <c r="U225" s="36">
        <f t="shared" si="48"/>
        <v>0.51854659501212441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323417213</v>
      </c>
      <c r="E226" s="31">
        <v>323417213</v>
      </c>
      <c r="F226" s="31">
        <v>100735888</v>
      </c>
      <c r="G226" s="36">
        <f t="shared" si="42"/>
        <v>0.31147348981700612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100735888</v>
      </c>
      <c r="O226" s="36">
        <f t="shared" si="46"/>
        <v>0.31147348981700612</v>
      </c>
      <c r="P226" s="31">
        <v>88783557</v>
      </c>
      <c r="Q226" s="31">
        <v>299333235</v>
      </c>
      <c r="R226" s="31">
        <v>297733953</v>
      </c>
      <c r="S226" s="31">
        <v>88783557</v>
      </c>
      <c r="T226" s="36">
        <f t="shared" si="47"/>
        <v>0.29660440812728328</v>
      </c>
      <c r="U226" s="36">
        <f t="shared" si="48"/>
        <v>0.13462325011375698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1893838247</v>
      </c>
      <c r="E228" s="31">
        <v>1893838247</v>
      </c>
      <c r="F228" s="31">
        <v>446714610</v>
      </c>
      <c r="G228" s="36">
        <f t="shared" si="42"/>
        <v>0.23587791127760449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446714610</v>
      </c>
      <c r="O228" s="36">
        <f t="shared" si="46"/>
        <v>0.23587791127760449</v>
      </c>
      <c r="P228" s="31">
        <v>407905703</v>
      </c>
      <c r="Q228" s="31">
        <v>1747265061</v>
      </c>
      <c r="R228" s="31">
        <v>1760575069</v>
      </c>
      <c r="S228" s="31">
        <v>407905703</v>
      </c>
      <c r="T228" s="36">
        <f t="shared" si="47"/>
        <v>0.23345381997539982</v>
      </c>
      <c r="U228" s="36">
        <f t="shared" si="48"/>
        <v>9.5141859293886855E-2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2477185873</v>
      </c>
      <c r="E230" s="32">
        <f>SUM(E225:E229)</f>
        <v>2477185873</v>
      </c>
      <c r="F230" s="32">
        <f>SUM(F225:F229)</f>
        <v>627157308</v>
      </c>
      <c r="G230" s="37">
        <f t="shared" si="42"/>
        <v>0.25317329427544333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627157308</v>
      </c>
      <c r="O230" s="37">
        <f t="shared" si="46"/>
        <v>0.25317329427544333</v>
      </c>
      <c r="P230" s="32">
        <f>SUM(P225:P229)</f>
        <v>549178140</v>
      </c>
      <c r="Q230" s="32">
        <f>SUM(Q225:Q229)</f>
        <v>2272556544</v>
      </c>
      <c r="R230" s="32">
        <f>SUM(R225:R229)</f>
        <v>2284267270</v>
      </c>
      <c r="S230" s="32">
        <f>SUM(S225:S229)</f>
        <v>549178140</v>
      </c>
      <c r="T230" s="37">
        <f t="shared" si="47"/>
        <v>0.2416565349935689</v>
      </c>
      <c r="U230" s="37">
        <f t="shared" si="48"/>
        <v>0.14199248353184624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8516009266</v>
      </c>
      <c r="E231" s="32">
        <f>SUM(E208:E215,E217:E223,E225:E229)</f>
        <v>8516009266</v>
      </c>
      <c r="F231" s="32">
        <f>SUM(F208:F215,F217:F223,F225:F229)</f>
        <v>2073162396</v>
      </c>
      <c r="G231" s="37">
        <f t="shared" si="42"/>
        <v>0.24344294742339703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2073162396</v>
      </c>
      <c r="O231" s="37">
        <f t="shared" si="46"/>
        <v>0.24344294742339703</v>
      </c>
      <c r="P231" s="32">
        <f>SUM(P208:P215,P217:P223,P225:P229)</f>
        <v>1692090405</v>
      </c>
      <c r="Q231" s="32">
        <f>SUM(Q208:Q215,Q217:Q223,Q225:Q229)</f>
        <v>8058771139</v>
      </c>
      <c r="R231" s="32">
        <f>SUM(R208:R215,R217:R223,R225:R229)</f>
        <v>7968201916</v>
      </c>
      <c r="S231" s="32">
        <f>SUM(S208:S215,S217:S223,S225:S229)</f>
        <v>1692090405</v>
      </c>
      <c r="T231" s="37">
        <f t="shared" si="47"/>
        <v>0.20996878752533588</v>
      </c>
      <c r="U231" s="37">
        <f t="shared" si="48"/>
        <v>0.22520781979140181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770445677</v>
      </c>
      <c r="E235" s="31">
        <v>770445677</v>
      </c>
      <c r="F235" s="31">
        <v>183253432</v>
      </c>
      <c r="G235" s="36">
        <f t="shared" si="49"/>
        <v>0.23785380004150508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183253432</v>
      </c>
      <c r="O235" s="36">
        <f t="shared" si="53"/>
        <v>0.23785380004150508</v>
      </c>
      <c r="P235" s="31">
        <v>173842606</v>
      </c>
      <c r="Q235" s="31">
        <v>669767540</v>
      </c>
      <c r="R235" s="31">
        <v>689567540</v>
      </c>
      <c r="S235" s="31">
        <v>173842606</v>
      </c>
      <c r="T235" s="36">
        <f t="shared" si="54"/>
        <v>0.25955663064829926</v>
      </c>
      <c r="U235" s="36">
        <f t="shared" si="55"/>
        <v>5.4134174679824953E-2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4054088888</v>
      </c>
      <c r="E236" s="31">
        <v>4054088888</v>
      </c>
      <c r="F236" s="31">
        <v>707526266</v>
      </c>
      <c r="G236" s="36">
        <f t="shared" si="49"/>
        <v>0.17452164605819565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707526266</v>
      </c>
      <c r="O236" s="36">
        <f t="shared" si="53"/>
        <v>0.17452164605819565</v>
      </c>
      <c r="P236" s="31">
        <v>373159158</v>
      </c>
      <c r="Q236" s="31">
        <v>4316567317</v>
      </c>
      <c r="R236" s="31">
        <v>4087629606</v>
      </c>
      <c r="S236" s="31">
        <v>373159158</v>
      </c>
      <c r="T236" s="36">
        <f t="shared" si="54"/>
        <v>8.6448126623760002E-2</v>
      </c>
      <c r="U236" s="36">
        <f t="shared" si="55"/>
        <v>0.89604422357497127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77509700</v>
      </c>
      <c r="E237" s="31">
        <v>77509700</v>
      </c>
      <c r="F237" s="31">
        <v>1730555</v>
      </c>
      <c r="G237" s="36">
        <f t="shared" si="49"/>
        <v>2.2326947465930072E-2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1730555</v>
      </c>
      <c r="O237" s="36">
        <f t="shared" si="53"/>
        <v>2.2326947465930072E-2</v>
      </c>
      <c r="P237" s="31">
        <v>1293283</v>
      </c>
      <c r="Q237" s="31">
        <v>64130590</v>
      </c>
      <c r="R237" s="31">
        <v>64130590</v>
      </c>
      <c r="S237" s="31">
        <v>1293283</v>
      </c>
      <c r="T237" s="36">
        <f t="shared" si="54"/>
        <v>2.0166397970141862E-2</v>
      </c>
      <c r="U237" s="36">
        <f t="shared" si="55"/>
        <v>0.33811006562368795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2513520</v>
      </c>
      <c r="Q238" s="31">
        <v>4000000</v>
      </c>
      <c r="R238" s="31">
        <v>4000000</v>
      </c>
      <c r="S238" s="31">
        <v>2513520</v>
      </c>
      <c r="T238" s="36">
        <f t="shared" si="54"/>
        <v>0.62838000000000005</v>
      </c>
      <c r="U238" s="36">
        <f t="shared" si="55"/>
        <v>-1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4902044265</v>
      </c>
      <c r="E240" s="32">
        <f>SUM(E234:E239)</f>
        <v>4902044265</v>
      </c>
      <c r="F240" s="32">
        <f>SUM(F234:F239)</f>
        <v>892510253</v>
      </c>
      <c r="G240" s="37">
        <f t="shared" si="49"/>
        <v>0.18206899096615969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892510253</v>
      </c>
      <c r="O240" s="37">
        <f t="shared" si="53"/>
        <v>0.18206899096615969</v>
      </c>
      <c r="P240" s="32">
        <f>SUM(P234:P239)</f>
        <v>550808567</v>
      </c>
      <c r="Q240" s="32">
        <f>SUM(Q234:Q239)</f>
        <v>5054465447</v>
      </c>
      <c r="R240" s="32">
        <f>SUM(R234:R239)</f>
        <v>4845327736</v>
      </c>
      <c r="S240" s="32">
        <f>SUM(S234:S239)</f>
        <v>550808567</v>
      </c>
      <c r="T240" s="37">
        <f t="shared" si="54"/>
        <v>0.10897464287285294</v>
      </c>
      <c r="U240" s="37">
        <f t="shared" si="55"/>
        <v>0.62036378239556322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59862115</v>
      </c>
      <c r="E242" s="31">
        <v>59862115</v>
      </c>
      <c r="F242" s="31">
        <v>21277349</v>
      </c>
      <c r="G242" s="36">
        <f t="shared" si="49"/>
        <v>0.35543931249338584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21277349</v>
      </c>
      <c r="O242" s="36">
        <f t="shared" si="53"/>
        <v>0.35543931249338584</v>
      </c>
      <c r="P242" s="31">
        <v>10549130</v>
      </c>
      <c r="Q242" s="31">
        <v>124280000</v>
      </c>
      <c r="R242" s="31">
        <v>34163000</v>
      </c>
      <c r="S242" s="31">
        <v>10549130</v>
      </c>
      <c r="T242" s="36">
        <f t="shared" si="54"/>
        <v>8.4881960090119085E-2</v>
      </c>
      <c r="U242" s="36">
        <f t="shared" si="55"/>
        <v>1.0169766606345738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5000004</v>
      </c>
      <c r="E243" s="31">
        <v>5000004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4292000</v>
      </c>
      <c r="R243" s="31">
        <v>4292000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135913798</v>
      </c>
      <c r="E244" s="31">
        <v>135913798</v>
      </c>
      <c r="F244" s="31">
        <v>15674991</v>
      </c>
      <c r="G244" s="36">
        <f t="shared" si="49"/>
        <v>0.1153303875740416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15674991</v>
      </c>
      <c r="O244" s="36">
        <f t="shared" si="53"/>
        <v>0.1153303875740416</v>
      </c>
      <c r="P244" s="31">
        <v>0</v>
      </c>
      <c r="Q244" s="31">
        <v>224795000</v>
      </c>
      <c r="R244" s="31">
        <v>224795000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128171902</v>
      </c>
      <c r="E245" s="31">
        <v>128171902</v>
      </c>
      <c r="F245" s="31">
        <v>8637220</v>
      </c>
      <c r="G245" s="36">
        <f t="shared" si="49"/>
        <v>6.7387780513704171E-2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8637220</v>
      </c>
      <c r="O245" s="36">
        <f t="shared" si="53"/>
        <v>6.7387780513704171E-2</v>
      </c>
      <c r="P245" s="31">
        <v>18447351</v>
      </c>
      <c r="Q245" s="31">
        <v>96223980</v>
      </c>
      <c r="R245" s="31">
        <v>145491144</v>
      </c>
      <c r="S245" s="31">
        <v>18447351</v>
      </c>
      <c r="T245" s="36">
        <f t="shared" si="54"/>
        <v>0.19171261675104273</v>
      </c>
      <c r="U245" s="36">
        <f t="shared" si="55"/>
        <v>-0.53179077039299572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328947819</v>
      </c>
      <c r="E247" s="32">
        <f>SUM(E241:E246)</f>
        <v>328947819</v>
      </c>
      <c r="F247" s="32">
        <f>SUM(F241:F246)</f>
        <v>45589560</v>
      </c>
      <c r="G247" s="37">
        <f t="shared" si="49"/>
        <v>0.13859207256212269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45589560</v>
      </c>
      <c r="O247" s="37">
        <f t="shared" si="53"/>
        <v>0.13859207256212269</v>
      </c>
      <c r="P247" s="32">
        <f>SUM(P241:P246)</f>
        <v>28996481</v>
      </c>
      <c r="Q247" s="32">
        <f>SUM(Q241:Q246)</f>
        <v>449590980</v>
      </c>
      <c r="R247" s="32">
        <f>SUM(R241:R246)</f>
        <v>408741144</v>
      </c>
      <c r="S247" s="32">
        <f>SUM(S241:S246)</f>
        <v>28996481</v>
      </c>
      <c r="T247" s="37">
        <f t="shared" si="54"/>
        <v>6.4495246323669569E-2</v>
      </c>
      <c r="U247" s="37">
        <f t="shared" si="55"/>
        <v>0.57224457685054952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430421595</v>
      </c>
      <c r="E248" s="31">
        <v>430421595</v>
      </c>
      <c r="F248" s="31">
        <v>43595232</v>
      </c>
      <c r="G248" s="36">
        <f t="shared" si="49"/>
        <v>0.10128495527739495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43595232</v>
      </c>
      <c r="O248" s="36">
        <f t="shared" si="53"/>
        <v>0.10128495527739495</v>
      </c>
      <c r="P248" s="31">
        <v>8859810</v>
      </c>
      <c r="Q248" s="31">
        <v>169908397</v>
      </c>
      <c r="R248" s="31">
        <v>169908397</v>
      </c>
      <c r="S248" s="31">
        <v>8859810</v>
      </c>
      <c r="T248" s="36">
        <f t="shared" si="54"/>
        <v>5.2144627083969254E-2</v>
      </c>
      <c r="U248" s="36">
        <f t="shared" si="55"/>
        <v>3.9205605989293222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47155637</v>
      </c>
      <c r="E249" s="31">
        <v>47155637</v>
      </c>
      <c r="F249" s="31">
        <v>5872098</v>
      </c>
      <c r="G249" s="36">
        <f t="shared" si="49"/>
        <v>0.12452589708415984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5872098</v>
      </c>
      <c r="O249" s="36">
        <f t="shared" si="53"/>
        <v>0.12452589708415984</v>
      </c>
      <c r="P249" s="31">
        <v>10345807</v>
      </c>
      <c r="Q249" s="31">
        <v>37282644</v>
      </c>
      <c r="R249" s="31">
        <v>37282644</v>
      </c>
      <c r="S249" s="31">
        <v>10345807</v>
      </c>
      <c r="T249" s="36">
        <f t="shared" si="54"/>
        <v>0.27749660136764981</v>
      </c>
      <c r="U249" s="36">
        <f t="shared" si="55"/>
        <v>-0.4324175968099927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6840938</v>
      </c>
      <c r="E250" s="31">
        <v>6840938</v>
      </c>
      <c r="F250" s="31">
        <v>1030081</v>
      </c>
      <c r="G250" s="36">
        <f t="shared" si="49"/>
        <v>0.15057598826359778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1030081</v>
      </c>
      <c r="O250" s="36">
        <f t="shared" si="53"/>
        <v>0.15057598826359778</v>
      </c>
      <c r="P250" s="31">
        <v>747566</v>
      </c>
      <c r="Q250" s="31">
        <v>6069482</v>
      </c>
      <c r="R250" s="31">
        <v>6069482</v>
      </c>
      <c r="S250" s="31">
        <v>747566</v>
      </c>
      <c r="T250" s="36">
        <f t="shared" si="54"/>
        <v>0.12316800675906116</v>
      </c>
      <c r="U250" s="36">
        <f t="shared" si="55"/>
        <v>0.37791312071442529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194334853</v>
      </c>
      <c r="E251" s="31">
        <v>194334853</v>
      </c>
      <c r="F251" s="31">
        <v>27412772</v>
      </c>
      <c r="G251" s="36">
        <f t="shared" si="49"/>
        <v>0.14105947325876744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27412772</v>
      </c>
      <c r="O251" s="36">
        <f t="shared" si="53"/>
        <v>0.14105947325876744</v>
      </c>
      <c r="P251" s="31">
        <v>23941987</v>
      </c>
      <c r="Q251" s="31">
        <v>134931329</v>
      </c>
      <c r="R251" s="31">
        <v>124484341</v>
      </c>
      <c r="S251" s="31">
        <v>23941987</v>
      </c>
      <c r="T251" s="36">
        <f t="shared" si="54"/>
        <v>0.17743831011995739</v>
      </c>
      <c r="U251" s="36">
        <f t="shared" si="55"/>
        <v>0.14496645579166012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678753023</v>
      </c>
      <c r="E254" s="32">
        <f>SUM(E248:E253)</f>
        <v>678753023</v>
      </c>
      <c r="F254" s="32">
        <f>SUM(F248:F253)</f>
        <v>77910183</v>
      </c>
      <c r="G254" s="37">
        <f t="shared" si="49"/>
        <v>0.11478428877656727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77910183</v>
      </c>
      <c r="O254" s="37">
        <f t="shared" si="53"/>
        <v>0.11478428877656727</v>
      </c>
      <c r="P254" s="32">
        <f>SUM(P248:P253)</f>
        <v>43895170</v>
      </c>
      <c r="Q254" s="32">
        <f>SUM(Q248:Q253)</f>
        <v>348191852</v>
      </c>
      <c r="R254" s="32">
        <f>SUM(R248:R253)</f>
        <v>337744864</v>
      </c>
      <c r="S254" s="32">
        <f>SUM(S248:S253)</f>
        <v>43895170</v>
      </c>
      <c r="T254" s="37">
        <f t="shared" si="54"/>
        <v>0.12606604591080436</v>
      </c>
      <c r="U254" s="37">
        <f t="shared" si="55"/>
        <v>0.77491471157305014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1162509072</v>
      </c>
      <c r="E255" s="31">
        <v>1162509072</v>
      </c>
      <c r="F255" s="31">
        <v>343518786</v>
      </c>
      <c r="G255" s="36">
        <f t="shared" si="49"/>
        <v>0.29549772494162524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343518786</v>
      </c>
      <c r="O255" s="36">
        <f t="shared" si="53"/>
        <v>0.29549772494162524</v>
      </c>
      <c r="P255" s="31">
        <v>272866905</v>
      </c>
      <c r="Q255" s="31">
        <v>1162350787</v>
      </c>
      <c r="R255" s="31">
        <v>1124041393</v>
      </c>
      <c r="S255" s="31">
        <v>272866905</v>
      </c>
      <c r="T255" s="36">
        <f t="shared" si="54"/>
        <v>0.23475435131270747</v>
      </c>
      <c r="U255" s="36">
        <f t="shared" si="55"/>
        <v>0.25892433162607253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72341212</v>
      </c>
      <c r="E256" s="31">
        <v>72341212</v>
      </c>
      <c r="F256" s="31">
        <v>20878317</v>
      </c>
      <c r="G256" s="36">
        <f t="shared" si="49"/>
        <v>0.28860889142968743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20878317</v>
      </c>
      <c r="O256" s="36">
        <f t="shared" si="53"/>
        <v>0.28860889142968743</v>
      </c>
      <c r="P256" s="31">
        <v>16681595</v>
      </c>
      <c r="Q256" s="31">
        <v>86183856</v>
      </c>
      <c r="R256" s="31">
        <v>66805874</v>
      </c>
      <c r="S256" s="31">
        <v>16681595</v>
      </c>
      <c r="T256" s="36">
        <f t="shared" si="54"/>
        <v>0.19355823438672784</v>
      </c>
      <c r="U256" s="36">
        <f t="shared" si="55"/>
        <v>0.25157798160187927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1008215172</v>
      </c>
      <c r="E257" s="31">
        <v>1008215172</v>
      </c>
      <c r="F257" s="31">
        <v>334814604</v>
      </c>
      <c r="G257" s="36">
        <f t="shared" si="49"/>
        <v>0.33208645663983322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334814604</v>
      </c>
      <c r="O257" s="36">
        <f t="shared" si="53"/>
        <v>0.33208645663983322</v>
      </c>
      <c r="P257" s="31">
        <v>247938455</v>
      </c>
      <c r="Q257" s="31">
        <v>1097085004</v>
      </c>
      <c r="R257" s="31">
        <v>1113775850</v>
      </c>
      <c r="S257" s="31">
        <v>247938455</v>
      </c>
      <c r="T257" s="36">
        <f t="shared" si="54"/>
        <v>0.22599748797587246</v>
      </c>
      <c r="U257" s="36">
        <f t="shared" si="55"/>
        <v>0.35039400806139565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2243065456</v>
      </c>
      <c r="E259" s="32">
        <f>SUM(E255:E258)</f>
        <v>2243065456</v>
      </c>
      <c r="F259" s="32">
        <f>SUM(F255:F258)</f>
        <v>699211707</v>
      </c>
      <c r="G259" s="37">
        <f t="shared" si="49"/>
        <v>0.31172149039595393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699211707</v>
      </c>
      <c r="O259" s="37">
        <f t="shared" si="53"/>
        <v>0.31172149039595393</v>
      </c>
      <c r="P259" s="32">
        <f>SUM(P255:P258)</f>
        <v>537486955</v>
      </c>
      <c r="Q259" s="32">
        <f>SUM(Q255:Q258)</f>
        <v>2345619647</v>
      </c>
      <c r="R259" s="32">
        <f>SUM(R255:R258)</f>
        <v>2304623117</v>
      </c>
      <c r="S259" s="32">
        <f>SUM(S255:S258)</f>
        <v>537486955</v>
      </c>
      <c r="T259" s="37">
        <f t="shared" si="54"/>
        <v>0.22914497484169477</v>
      </c>
      <c r="U259" s="37">
        <f t="shared" si="55"/>
        <v>0.3008905620788509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8152810563</v>
      </c>
      <c r="E260" s="32">
        <f>SUM(E234:E239,E241:E246,E248:E253,E255:E258)</f>
        <v>8152810563</v>
      </c>
      <c r="F260" s="32">
        <f>SUM(F234:F239,F241:F246,F248:F253,F255:F258)</f>
        <v>1715221703</v>
      </c>
      <c r="G260" s="37">
        <f t="shared" si="49"/>
        <v>0.21038409880197778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1715221703</v>
      </c>
      <c r="O260" s="37">
        <f t="shared" si="53"/>
        <v>0.21038409880197778</v>
      </c>
      <c r="P260" s="32">
        <f>SUM(P234:P239,P241:P246,P248:P253,P255:P258)</f>
        <v>1161187173</v>
      </c>
      <c r="Q260" s="32">
        <f>SUM(Q234:Q239,Q241:Q246,Q248:Q253,Q255:Q258)</f>
        <v>8197867926</v>
      </c>
      <c r="R260" s="32">
        <f>SUM(R234:R239,R241:R246,R248:R253,R255:R258)</f>
        <v>7896436861</v>
      </c>
      <c r="S260" s="32">
        <f>SUM(S234:S239,S241:S246,S248:S253,S255:S258)</f>
        <v>1161187173</v>
      </c>
      <c r="T260" s="37">
        <f t="shared" si="54"/>
        <v>0.14164502081293959</v>
      </c>
      <c r="U260" s="37">
        <f t="shared" si="55"/>
        <v>0.47712766975251464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11308428</v>
      </c>
      <c r="E263" s="31">
        <v>11308428</v>
      </c>
      <c r="F263" s="31">
        <v>2220938</v>
      </c>
      <c r="G263" s="36">
        <f t="shared" ref="G263:G299" si="56">IF(($D263     =0),0,($F263     /$D263     ))</f>
        <v>0.19639670518307231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2220938</v>
      </c>
      <c r="O263" s="36">
        <f t="shared" ref="O263:O299" si="60">IF(($D263     =0),0,($N263     /$D263     ))</f>
        <v>0.19639670518307231</v>
      </c>
      <c r="P263" s="31">
        <v>3436869</v>
      </c>
      <c r="Q263" s="31">
        <v>8213997</v>
      </c>
      <c r="R263" s="31">
        <v>7491636</v>
      </c>
      <c r="S263" s="31">
        <v>3436869</v>
      </c>
      <c r="T263" s="36">
        <f t="shared" ref="T263:T299" si="61">IF(($Q263     =0),0,($S263     /$Q263     ))</f>
        <v>0.41841614989632941</v>
      </c>
      <c r="U263" s="36">
        <f t="shared" ref="U263:U299" si="62">IF(($P263     =0),0,(($F263     /$P263     )-1))</f>
        <v>-0.35379032485672279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235780056</v>
      </c>
      <c r="E264" s="31">
        <v>235780056</v>
      </c>
      <c r="F264" s="31">
        <v>73096492</v>
      </c>
      <c r="G264" s="36">
        <f t="shared" si="56"/>
        <v>0.31001982627402547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73096492</v>
      </c>
      <c r="O264" s="36">
        <f t="shared" si="60"/>
        <v>0.31001982627402547</v>
      </c>
      <c r="P264" s="31">
        <v>60294610</v>
      </c>
      <c r="Q264" s="31">
        <v>267942306</v>
      </c>
      <c r="R264" s="31">
        <v>267942306</v>
      </c>
      <c r="S264" s="31">
        <v>60294610</v>
      </c>
      <c r="T264" s="36">
        <f t="shared" si="61"/>
        <v>0.22502833128561639</v>
      </c>
      <c r="U264" s="36">
        <f t="shared" si="62"/>
        <v>0.21232216279365601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267248513</v>
      </c>
      <c r="E265" s="31">
        <v>267248513</v>
      </c>
      <c r="F265" s="31">
        <v>67979648</v>
      </c>
      <c r="G265" s="36">
        <f t="shared" si="56"/>
        <v>0.25436866696429478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67979648</v>
      </c>
      <c r="O265" s="36">
        <f t="shared" si="60"/>
        <v>0.25436866696429478</v>
      </c>
      <c r="P265" s="31">
        <v>37301791</v>
      </c>
      <c r="Q265" s="31">
        <v>241314064</v>
      </c>
      <c r="R265" s="31">
        <v>241529341</v>
      </c>
      <c r="S265" s="31">
        <v>37301791</v>
      </c>
      <c r="T265" s="36">
        <f t="shared" si="61"/>
        <v>0.15457777462982847</v>
      </c>
      <c r="U265" s="36">
        <f t="shared" si="62"/>
        <v>0.82242316461426745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514336997</v>
      </c>
      <c r="E267" s="32">
        <f>SUM(E263:E266)</f>
        <v>514336997</v>
      </c>
      <c r="F267" s="32">
        <f>SUM(F263:F266)</f>
        <v>143297078</v>
      </c>
      <c r="G267" s="37">
        <f t="shared" si="56"/>
        <v>0.27860542569524704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143297078</v>
      </c>
      <c r="O267" s="37">
        <f t="shared" si="60"/>
        <v>0.27860542569524704</v>
      </c>
      <c r="P267" s="32">
        <f>SUM(P263:P266)</f>
        <v>101033270</v>
      </c>
      <c r="Q267" s="32">
        <f>SUM(Q263:Q266)</f>
        <v>517470367</v>
      </c>
      <c r="R267" s="32">
        <f>SUM(R263:R266)</f>
        <v>516963283</v>
      </c>
      <c r="S267" s="32">
        <f>SUM(S263:S266)</f>
        <v>101033270</v>
      </c>
      <c r="T267" s="37">
        <f t="shared" si="61"/>
        <v>0.19524455204214622</v>
      </c>
      <c r="U267" s="37">
        <f t="shared" si="62"/>
        <v>0.41831574886173639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42895843</v>
      </c>
      <c r="E268" s="31">
        <v>42895843</v>
      </c>
      <c r="F268" s="31">
        <v>4742647</v>
      </c>
      <c r="G268" s="36">
        <f t="shared" si="56"/>
        <v>0.11056192554602552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4742647</v>
      </c>
      <c r="O268" s="36">
        <f t="shared" si="60"/>
        <v>0.11056192554602552</v>
      </c>
      <c r="P268" s="31">
        <v>-17887</v>
      </c>
      <c r="Q268" s="31">
        <v>32360327</v>
      </c>
      <c r="R268" s="31">
        <v>24970991</v>
      </c>
      <c r="S268" s="31">
        <v>-17887</v>
      </c>
      <c r="T268" s="36">
        <f t="shared" si="61"/>
        <v>-5.5274472350047641E-4</v>
      </c>
      <c r="U268" s="36">
        <f t="shared" si="62"/>
        <v>-266.14490971096325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198275207</v>
      </c>
      <c r="E269" s="31">
        <v>198275207</v>
      </c>
      <c r="F269" s="31">
        <v>36768078</v>
      </c>
      <c r="G269" s="36">
        <f t="shared" si="56"/>
        <v>0.18543961474719328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36768078</v>
      </c>
      <c r="O269" s="36">
        <f t="shared" si="60"/>
        <v>0.18543961474719328</v>
      </c>
      <c r="P269" s="31">
        <v>28583429</v>
      </c>
      <c r="Q269" s="31">
        <v>149263003</v>
      </c>
      <c r="R269" s="31">
        <v>119989730</v>
      </c>
      <c r="S269" s="31">
        <v>28583429</v>
      </c>
      <c r="T269" s="36">
        <f t="shared" si="61"/>
        <v>0.19149707848233496</v>
      </c>
      <c r="U269" s="36">
        <f t="shared" si="62"/>
        <v>0.28634244687717492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12203186</v>
      </c>
      <c r="E270" s="31">
        <v>12203186</v>
      </c>
      <c r="F270" s="31">
        <v>2412995</v>
      </c>
      <c r="G270" s="36">
        <f t="shared" si="56"/>
        <v>0.19773483744327097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2412995</v>
      </c>
      <c r="O270" s="36">
        <f t="shared" si="60"/>
        <v>0.19773483744327097</v>
      </c>
      <c r="P270" s="31">
        <v>1304255</v>
      </c>
      <c r="Q270" s="31">
        <v>7596346</v>
      </c>
      <c r="R270" s="31">
        <v>7596346</v>
      </c>
      <c r="S270" s="31">
        <v>1304255</v>
      </c>
      <c r="T270" s="36">
        <f t="shared" si="61"/>
        <v>0.17169504917232575</v>
      </c>
      <c r="U270" s="36">
        <f t="shared" si="62"/>
        <v>0.85009449839180218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46187164</v>
      </c>
      <c r="E271" s="31">
        <v>46187164</v>
      </c>
      <c r="F271" s="31">
        <v>10328461</v>
      </c>
      <c r="G271" s="36">
        <f t="shared" si="56"/>
        <v>0.22362189200445387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10328461</v>
      </c>
      <c r="O271" s="36">
        <f t="shared" si="60"/>
        <v>0.22362189200445387</v>
      </c>
      <c r="P271" s="31">
        <v>8368243</v>
      </c>
      <c r="Q271" s="31">
        <v>40261367</v>
      </c>
      <c r="R271" s="31">
        <v>40604935</v>
      </c>
      <c r="S271" s="31">
        <v>8368243</v>
      </c>
      <c r="T271" s="36">
        <f t="shared" si="61"/>
        <v>0.20784796005560369</v>
      </c>
      <c r="U271" s="36">
        <f t="shared" si="62"/>
        <v>0.23424487075721867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22698272</v>
      </c>
      <c r="E272" s="31">
        <v>22698272</v>
      </c>
      <c r="F272" s="31">
        <v>4487034</v>
      </c>
      <c r="G272" s="36">
        <f t="shared" si="56"/>
        <v>0.19768174423145515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4487034</v>
      </c>
      <c r="O272" s="36">
        <f t="shared" si="60"/>
        <v>0.19768174423145515</v>
      </c>
      <c r="P272" s="31">
        <v>2202079</v>
      </c>
      <c r="Q272" s="31">
        <v>22179012</v>
      </c>
      <c r="R272" s="31">
        <v>20612300</v>
      </c>
      <c r="S272" s="31">
        <v>2202079</v>
      </c>
      <c r="T272" s="36">
        <f t="shared" si="61"/>
        <v>9.9286613849165151E-2</v>
      </c>
      <c r="U272" s="36">
        <f t="shared" si="62"/>
        <v>1.0376353436911208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17814751</v>
      </c>
      <c r="E273" s="31">
        <v>17814751</v>
      </c>
      <c r="F273" s="31">
        <v>2646739</v>
      </c>
      <c r="G273" s="36">
        <f t="shared" si="56"/>
        <v>0.14857008105249409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2646739</v>
      </c>
      <c r="O273" s="36">
        <f t="shared" si="60"/>
        <v>0.14857008105249409</v>
      </c>
      <c r="P273" s="31">
        <v>1612882</v>
      </c>
      <c r="Q273" s="31">
        <v>14357106</v>
      </c>
      <c r="R273" s="31">
        <v>14357106</v>
      </c>
      <c r="S273" s="31">
        <v>1612882</v>
      </c>
      <c r="T273" s="36">
        <f t="shared" si="61"/>
        <v>0.11234032819706144</v>
      </c>
      <c r="U273" s="36">
        <f t="shared" si="62"/>
        <v>0.64099977555704624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340074423</v>
      </c>
      <c r="E275" s="32">
        <f>SUM(E268:E274)</f>
        <v>340074423</v>
      </c>
      <c r="F275" s="32">
        <f>SUM(F268:F274)</f>
        <v>61385954</v>
      </c>
      <c r="G275" s="37">
        <f t="shared" si="56"/>
        <v>0.18050741204962656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61385954</v>
      </c>
      <c r="O275" s="37">
        <f t="shared" si="60"/>
        <v>0.18050741204962656</v>
      </c>
      <c r="P275" s="32">
        <f>SUM(P268:P274)</f>
        <v>42053001</v>
      </c>
      <c r="Q275" s="32">
        <f>SUM(Q268:Q274)</f>
        <v>266017161</v>
      </c>
      <c r="R275" s="32">
        <f>SUM(R268:R274)</f>
        <v>228131408</v>
      </c>
      <c r="S275" s="32">
        <f>SUM(S268:S274)</f>
        <v>42053001</v>
      </c>
      <c r="T275" s="37">
        <f t="shared" si="61"/>
        <v>0.15808378994015351</v>
      </c>
      <c r="U275" s="37">
        <f t="shared" si="62"/>
        <v>0.45972826053484273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2049569</v>
      </c>
      <c r="Q276" s="31">
        <v>22063578</v>
      </c>
      <c r="R276" s="31">
        <v>23102310</v>
      </c>
      <c r="S276" s="31">
        <v>2049569</v>
      </c>
      <c r="T276" s="36">
        <f t="shared" si="61"/>
        <v>9.2893772714470885E-2</v>
      </c>
      <c r="U276" s="36">
        <f t="shared" si="62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70291197</v>
      </c>
      <c r="E277" s="31">
        <v>70291197</v>
      </c>
      <c r="F277" s="31">
        <v>16097731</v>
      </c>
      <c r="G277" s="36">
        <f t="shared" si="56"/>
        <v>0.2290148935719504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16097731</v>
      </c>
      <c r="O277" s="36">
        <f t="shared" si="60"/>
        <v>0.2290148935719504</v>
      </c>
      <c r="P277" s="31">
        <v>15603477</v>
      </c>
      <c r="Q277" s="31">
        <v>45647900</v>
      </c>
      <c r="R277" s="31">
        <v>65352900</v>
      </c>
      <c r="S277" s="31">
        <v>15603477</v>
      </c>
      <c r="T277" s="36">
        <f t="shared" si="61"/>
        <v>0.34182244966362091</v>
      </c>
      <c r="U277" s="36">
        <f t="shared" si="62"/>
        <v>3.1675888649690176E-2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140510398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9032616</v>
      </c>
      <c r="Q278" s="31">
        <v>132228521</v>
      </c>
      <c r="R278" s="31">
        <v>128696521</v>
      </c>
      <c r="S278" s="31">
        <v>9032616</v>
      </c>
      <c r="T278" s="36">
        <f t="shared" si="61"/>
        <v>6.8310648350971115E-2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14468357</v>
      </c>
      <c r="E279" s="31">
        <v>14468357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1159318</v>
      </c>
      <c r="Q279" s="31">
        <v>11532555</v>
      </c>
      <c r="R279" s="31">
        <v>11532555</v>
      </c>
      <c r="S279" s="31">
        <v>1159318</v>
      </c>
      <c r="T279" s="36">
        <f t="shared" si="61"/>
        <v>0.10052568576520987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11586687</v>
      </c>
      <c r="E280" s="31">
        <v>11586687</v>
      </c>
      <c r="F280" s="31">
        <v>1971429</v>
      </c>
      <c r="G280" s="36">
        <f t="shared" si="56"/>
        <v>0.17014604778743053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1971429</v>
      </c>
      <c r="O280" s="36">
        <f t="shared" si="60"/>
        <v>0.17014604778743053</v>
      </c>
      <c r="P280" s="31">
        <v>404569</v>
      </c>
      <c r="Q280" s="31">
        <v>6986359</v>
      </c>
      <c r="R280" s="31">
        <v>8615601</v>
      </c>
      <c r="S280" s="31">
        <v>404569</v>
      </c>
      <c r="T280" s="36">
        <f t="shared" si="61"/>
        <v>5.7908418390752607E-2</v>
      </c>
      <c r="U280" s="36">
        <f t="shared" si="62"/>
        <v>3.8729116664895233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19579524</v>
      </c>
      <c r="E281" s="31">
        <v>19579524</v>
      </c>
      <c r="F281" s="31">
        <v>3808307</v>
      </c>
      <c r="G281" s="36">
        <f t="shared" si="56"/>
        <v>0.19450457528998152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3808307</v>
      </c>
      <c r="O281" s="36">
        <f t="shared" si="60"/>
        <v>0.19450457528998152</v>
      </c>
      <c r="P281" s="31">
        <v>915079</v>
      </c>
      <c r="Q281" s="31">
        <v>22546913</v>
      </c>
      <c r="R281" s="31">
        <v>17718694</v>
      </c>
      <c r="S281" s="31">
        <v>915079</v>
      </c>
      <c r="T281" s="36">
        <f t="shared" si="61"/>
        <v>4.0585555991633979E-2</v>
      </c>
      <c r="U281" s="36">
        <f t="shared" si="62"/>
        <v>3.161724834686404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33771097</v>
      </c>
      <c r="E282" s="31">
        <v>33771097</v>
      </c>
      <c r="F282" s="31">
        <v>6150230</v>
      </c>
      <c r="G282" s="36">
        <f t="shared" si="56"/>
        <v>0.18211519750157953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6150230</v>
      </c>
      <c r="O282" s="36">
        <f t="shared" si="60"/>
        <v>0.18211519750157953</v>
      </c>
      <c r="P282" s="31">
        <v>5320674</v>
      </c>
      <c r="Q282" s="31">
        <v>30412096</v>
      </c>
      <c r="R282" s="31">
        <v>30412096</v>
      </c>
      <c r="S282" s="31">
        <v>5320674</v>
      </c>
      <c r="T282" s="36">
        <f t="shared" si="61"/>
        <v>0.17495255835046686</v>
      </c>
      <c r="U282" s="36">
        <f t="shared" si="62"/>
        <v>0.15591182620848421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78598104</v>
      </c>
      <c r="E283" s="31">
        <v>78598104</v>
      </c>
      <c r="F283" s="31">
        <v>41663449</v>
      </c>
      <c r="G283" s="36">
        <f t="shared" si="56"/>
        <v>0.53008211241329684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41663449</v>
      </c>
      <c r="O283" s="36">
        <f t="shared" si="60"/>
        <v>0.53008211241329684</v>
      </c>
      <c r="P283" s="31">
        <v>28870569</v>
      </c>
      <c r="Q283" s="31">
        <v>68624864</v>
      </c>
      <c r="R283" s="31">
        <v>69118864</v>
      </c>
      <c r="S283" s="31">
        <v>28870569</v>
      </c>
      <c r="T283" s="36">
        <f t="shared" si="61"/>
        <v>0.42070129275593171</v>
      </c>
      <c r="U283" s="36">
        <f t="shared" si="62"/>
        <v>0.44311146067124629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228294966</v>
      </c>
      <c r="E285" s="32">
        <f>SUM(E276:E284)</f>
        <v>368805364</v>
      </c>
      <c r="F285" s="32">
        <f>SUM(F276:F284)</f>
        <v>69691146</v>
      </c>
      <c r="G285" s="37">
        <f t="shared" si="56"/>
        <v>0.30526799263720955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69691146</v>
      </c>
      <c r="O285" s="37">
        <f t="shared" si="60"/>
        <v>0.30526799263720955</v>
      </c>
      <c r="P285" s="32">
        <f>SUM(P276:P284)</f>
        <v>63355871</v>
      </c>
      <c r="Q285" s="32">
        <f>SUM(Q276:Q284)</f>
        <v>340042786</v>
      </c>
      <c r="R285" s="32">
        <f>SUM(R276:R284)</f>
        <v>354549541</v>
      </c>
      <c r="S285" s="32">
        <f>SUM(S276:S284)</f>
        <v>63355871</v>
      </c>
      <c r="T285" s="37">
        <f t="shared" si="61"/>
        <v>0.18631735066421906</v>
      </c>
      <c r="U285" s="37">
        <f t="shared" si="62"/>
        <v>9.9995073858269556E-2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126282556</v>
      </c>
      <c r="E286" s="31">
        <v>126282556</v>
      </c>
      <c r="F286" s="31">
        <v>28210310</v>
      </c>
      <c r="G286" s="36">
        <f t="shared" si="56"/>
        <v>0.22339039447380207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28210310</v>
      </c>
      <c r="O286" s="36">
        <f t="shared" si="60"/>
        <v>0.22339039447380207</v>
      </c>
      <c r="P286" s="31">
        <v>14637882</v>
      </c>
      <c r="Q286" s="31">
        <v>118574884</v>
      </c>
      <c r="R286" s="31">
        <v>118574884</v>
      </c>
      <c r="S286" s="31">
        <v>14637882</v>
      </c>
      <c r="T286" s="36">
        <f t="shared" si="61"/>
        <v>0.12344841931281164</v>
      </c>
      <c r="U286" s="36">
        <f t="shared" si="62"/>
        <v>0.9272125571172114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66709637</v>
      </c>
      <c r="E288" s="31">
        <v>66709637</v>
      </c>
      <c r="F288" s="31">
        <v>-18547115</v>
      </c>
      <c r="G288" s="36">
        <f t="shared" si="56"/>
        <v>-0.27802752097122041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-18547115</v>
      </c>
      <c r="O288" s="36">
        <f t="shared" si="60"/>
        <v>-0.27802752097122041</v>
      </c>
      <c r="P288" s="31">
        <v>-21280658</v>
      </c>
      <c r="Q288" s="31">
        <v>72374476</v>
      </c>
      <c r="R288" s="31">
        <v>64120258</v>
      </c>
      <c r="S288" s="31">
        <v>-21280658</v>
      </c>
      <c r="T288" s="36">
        <f t="shared" si="61"/>
        <v>-0.29403539999377681</v>
      </c>
      <c r="U288" s="36">
        <f t="shared" si="62"/>
        <v>-0.12845199617417846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29678037</v>
      </c>
      <c r="E289" s="31">
        <v>29678037</v>
      </c>
      <c r="F289" s="31">
        <v>6071825</v>
      </c>
      <c r="G289" s="36">
        <f t="shared" si="56"/>
        <v>0.20458984534590344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6071825</v>
      </c>
      <c r="O289" s="36">
        <f t="shared" si="60"/>
        <v>0.20458984534590344</v>
      </c>
      <c r="P289" s="31">
        <v>7678268</v>
      </c>
      <c r="Q289" s="31">
        <v>25517599</v>
      </c>
      <c r="R289" s="31">
        <v>25517599</v>
      </c>
      <c r="S289" s="31">
        <v>7678268</v>
      </c>
      <c r="T289" s="36">
        <f t="shared" si="61"/>
        <v>0.30090088021212341</v>
      </c>
      <c r="U289" s="36">
        <f t="shared" si="62"/>
        <v>-0.20921944896948119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423489728</v>
      </c>
      <c r="E290" s="31">
        <v>423489728</v>
      </c>
      <c r="F290" s="31">
        <v>101011572</v>
      </c>
      <c r="G290" s="36">
        <f t="shared" si="56"/>
        <v>0.23852189397141646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101011572</v>
      </c>
      <c r="O290" s="36">
        <f t="shared" si="60"/>
        <v>0.23852189397141646</v>
      </c>
      <c r="P290" s="31">
        <v>87510874</v>
      </c>
      <c r="Q290" s="31">
        <v>393251271</v>
      </c>
      <c r="R290" s="31">
        <v>381303156</v>
      </c>
      <c r="S290" s="31">
        <v>87510874</v>
      </c>
      <c r="T290" s="36">
        <f t="shared" si="61"/>
        <v>0.22253170034891001</v>
      </c>
      <c r="U290" s="36">
        <f t="shared" si="62"/>
        <v>0.15427451907290979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646159958</v>
      </c>
      <c r="E292" s="32">
        <f>SUM(E286:E291)</f>
        <v>646159958</v>
      </c>
      <c r="F292" s="32">
        <f>SUM(F286:F291)</f>
        <v>116746592</v>
      </c>
      <c r="G292" s="37">
        <f t="shared" si="56"/>
        <v>0.18067754052936844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116746592</v>
      </c>
      <c r="O292" s="37">
        <f t="shared" si="60"/>
        <v>0.18067754052936844</v>
      </c>
      <c r="P292" s="32">
        <f>SUM(P286:P291)</f>
        <v>88546366</v>
      </c>
      <c r="Q292" s="32">
        <f>SUM(Q286:Q291)</f>
        <v>609718230</v>
      </c>
      <c r="R292" s="32">
        <f>SUM(R286:R291)</f>
        <v>589515897</v>
      </c>
      <c r="S292" s="32">
        <f>SUM(S286:S291)</f>
        <v>88546366</v>
      </c>
      <c r="T292" s="37">
        <f t="shared" si="61"/>
        <v>0.1452250591228017</v>
      </c>
      <c r="U292" s="37">
        <f t="shared" si="62"/>
        <v>0.31847976686022328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1164299207</v>
      </c>
      <c r="E293" s="31">
        <v>1164299207</v>
      </c>
      <c r="F293" s="31">
        <v>292038788</v>
      </c>
      <c r="G293" s="36">
        <f t="shared" si="56"/>
        <v>0.25082795405528435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292038788</v>
      </c>
      <c r="O293" s="36">
        <f t="shared" si="60"/>
        <v>0.25082795405528435</v>
      </c>
      <c r="P293" s="31">
        <v>260831345</v>
      </c>
      <c r="Q293" s="31">
        <v>1052251624</v>
      </c>
      <c r="R293" s="31">
        <v>1056581624</v>
      </c>
      <c r="S293" s="31">
        <v>260831345</v>
      </c>
      <c r="T293" s="36">
        <f t="shared" si="61"/>
        <v>0.2478792515505778</v>
      </c>
      <c r="U293" s="36">
        <f t="shared" si="62"/>
        <v>0.11964606094409391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42155757</v>
      </c>
      <c r="E294" s="31">
        <v>42155757</v>
      </c>
      <c r="F294" s="31">
        <v>4295137</v>
      </c>
      <c r="G294" s="36">
        <f t="shared" si="56"/>
        <v>0.10188731754953421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4295137</v>
      </c>
      <c r="O294" s="36">
        <f t="shared" si="60"/>
        <v>0.10188731754953421</v>
      </c>
      <c r="P294" s="31">
        <v>12474838</v>
      </c>
      <c r="Q294" s="31">
        <v>42956075</v>
      </c>
      <c r="R294" s="31">
        <v>42232079</v>
      </c>
      <c r="S294" s="31">
        <v>12474838</v>
      </c>
      <c r="T294" s="36">
        <f t="shared" si="61"/>
        <v>0.29040916796983895</v>
      </c>
      <c r="U294" s="36">
        <f t="shared" si="62"/>
        <v>-0.65569596975928668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21681521</v>
      </c>
      <c r="E295" s="31">
        <v>21681521</v>
      </c>
      <c r="F295" s="31">
        <v>4923810</v>
      </c>
      <c r="G295" s="36">
        <f t="shared" si="56"/>
        <v>0.22709707496997097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4923810</v>
      </c>
      <c r="O295" s="36">
        <f t="shared" si="60"/>
        <v>0.22709707496997097</v>
      </c>
      <c r="P295" s="31">
        <v>2751081</v>
      </c>
      <c r="Q295" s="31">
        <v>35847970</v>
      </c>
      <c r="R295" s="31">
        <v>19180291</v>
      </c>
      <c r="S295" s="31">
        <v>2751081</v>
      </c>
      <c r="T295" s="36">
        <f t="shared" si="61"/>
        <v>7.6743006647238321E-2</v>
      </c>
      <c r="U295" s="36">
        <f t="shared" si="62"/>
        <v>0.78977282021140049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173341849</v>
      </c>
      <c r="E296" s="31">
        <v>173341849</v>
      </c>
      <c r="F296" s="31">
        <v>33151580</v>
      </c>
      <c r="G296" s="36">
        <f t="shared" si="56"/>
        <v>0.19124971950656877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33151580</v>
      </c>
      <c r="O296" s="36">
        <f t="shared" si="60"/>
        <v>0.19124971950656877</v>
      </c>
      <c r="P296" s="31">
        <v>27393174</v>
      </c>
      <c r="Q296" s="31">
        <v>138253587</v>
      </c>
      <c r="R296" s="31">
        <v>138253587</v>
      </c>
      <c r="S296" s="31">
        <v>27393174</v>
      </c>
      <c r="T296" s="36">
        <f t="shared" si="61"/>
        <v>0.19813716659662509</v>
      </c>
      <c r="U296" s="36">
        <f t="shared" si="62"/>
        <v>0.21021317208440315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1401478334</v>
      </c>
      <c r="E298" s="32">
        <f>SUM(E293:E297)</f>
        <v>1401478334</v>
      </c>
      <c r="F298" s="32">
        <f>SUM(F293:F297)</f>
        <v>334409315</v>
      </c>
      <c r="G298" s="37">
        <f t="shared" si="56"/>
        <v>0.23861183358115332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334409315</v>
      </c>
      <c r="O298" s="37">
        <f t="shared" si="60"/>
        <v>0.23861183358115332</v>
      </c>
      <c r="P298" s="32">
        <f>SUM(P293:P297)</f>
        <v>303450438</v>
      </c>
      <c r="Q298" s="32">
        <f>SUM(Q293:Q297)</f>
        <v>1269309256</v>
      </c>
      <c r="R298" s="32">
        <f>SUM(R293:R297)</f>
        <v>1256247581</v>
      </c>
      <c r="S298" s="32">
        <f>SUM(S293:S297)</f>
        <v>303450438</v>
      </c>
      <c r="T298" s="37">
        <f t="shared" si="61"/>
        <v>0.23906737980960568</v>
      </c>
      <c r="U298" s="37">
        <f t="shared" si="62"/>
        <v>0.10202284499586067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3130344678</v>
      </c>
      <c r="E299" s="32">
        <f>SUM(E263:E266,E268:E274,E276:E284,E286:E291,E293:E297)</f>
        <v>3270855076</v>
      </c>
      <c r="F299" s="32">
        <f>SUM(F263:F266,F268:F274,F276:F284,F286:F291,F293:F297)</f>
        <v>725530085</v>
      </c>
      <c r="G299" s="37">
        <f t="shared" si="56"/>
        <v>0.23177322615589618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725530085</v>
      </c>
      <c r="O299" s="37">
        <f t="shared" si="60"/>
        <v>0.23177322615589618</v>
      </c>
      <c r="P299" s="32">
        <f>SUM(P263:P266,P268:P274,P276:P284,P286:P291,P293:P297)</f>
        <v>598438946</v>
      </c>
      <c r="Q299" s="32">
        <f>SUM(Q263:Q266,Q268:Q274,Q276:Q284,Q286:Q291,Q293:Q297)</f>
        <v>3002557800</v>
      </c>
      <c r="R299" s="32">
        <f>SUM(R263:R266,R268:R274,R276:R284,R286:R291,R293:R297)</f>
        <v>2945407710</v>
      </c>
      <c r="S299" s="32">
        <f>SUM(S263:S266,S268:S274,S276:S284,S286:S291,S293:S297)</f>
        <v>598438946</v>
      </c>
      <c r="T299" s="37">
        <f t="shared" si="61"/>
        <v>0.19930971720178042</v>
      </c>
      <c r="U299" s="37">
        <f t="shared" si="62"/>
        <v>0.21237110293286299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21859057168</v>
      </c>
      <c r="E302" s="31">
        <v>21859057168</v>
      </c>
      <c r="F302" s="31">
        <v>6706311576</v>
      </c>
      <c r="G302" s="36">
        <f t="shared" ref="G302:G339" si="63">IF(($D302     =0),0,($F302     /$D302     ))</f>
        <v>0.30679784239814017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6706311576</v>
      </c>
      <c r="O302" s="36">
        <f t="shared" ref="O302:O339" si="67">IF(($D302     =0),0,($N302     /$D302     ))</f>
        <v>0.30679784239814017</v>
      </c>
      <c r="P302" s="31">
        <v>5679210497</v>
      </c>
      <c r="Q302" s="31">
        <v>20127337395</v>
      </c>
      <c r="R302" s="31">
        <v>20129686843</v>
      </c>
      <c r="S302" s="31">
        <v>5679210497</v>
      </c>
      <c r="T302" s="36">
        <f t="shared" ref="T302:T339" si="68">IF(($Q302     =0),0,($S302     /$Q302     ))</f>
        <v>0.28216402326573115</v>
      </c>
      <c r="U302" s="36">
        <f t="shared" ref="U302:U339" si="69">IF(($P302     =0),0,(($F302     /$P302     )-1))</f>
        <v>0.18085279275042865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21859057168</v>
      </c>
      <c r="E303" s="32">
        <f>E302</f>
        <v>21859057168</v>
      </c>
      <c r="F303" s="32">
        <f>F302</f>
        <v>6706311576</v>
      </c>
      <c r="G303" s="37">
        <f t="shared" si="63"/>
        <v>0.30679784239814017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6706311576</v>
      </c>
      <c r="O303" s="37">
        <f t="shared" si="67"/>
        <v>0.30679784239814017</v>
      </c>
      <c r="P303" s="32">
        <f>P302</f>
        <v>5679210497</v>
      </c>
      <c r="Q303" s="32">
        <f>Q302</f>
        <v>20127337395</v>
      </c>
      <c r="R303" s="32">
        <f>R302</f>
        <v>20129686843</v>
      </c>
      <c r="S303" s="32">
        <f>S302</f>
        <v>5679210497</v>
      </c>
      <c r="T303" s="37">
        <f t="shared" si="68"/>
        <v>0.28216402326573115</v>
      </c>
      <c r="U303" s="37">
        <f t="shared" si="69"/>
        <v>0.18085279275042865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235173503</v>
      </c>
      <c r="E304" s="31">
        <v>235173503</v>
      </c>
      <c r="F304" s="31">
        <v>44960506</v>
      </c>
      <c r="G304" s="36">
        <f t="shared" si="63"/>
        <v>0.19118015178776326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44960506</v>
      </c>
      <c r="O304" s="36">
        <f t="shared" si="67"/>
        <v>0.19118015178776326</v>
      </c>
      <c r="P304" s="31">
        <v>34438964</v>
      </c>
      <c r="Q304" s="31">
        <v>181768359</v>
      </c>
      <c r="R304" s="31">
        <v>167168782</v>
      </c>
      <c r="S304" s="31">
        <v>34438964</v>
      </c>
      <c r="T304" s="36">
        <f t="shared" si="68"/>
        <v>0.18946622057582641</v>
      </c>
      <c r="U304" s="36">
        <f t="shared" si="69"/>
        <v>0.30551273261297873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154940313</v>
      </c>
      <c r="E305" s="31">
        <v>154940313</v>
      </c>
      <c r="F305" s="31">
        <v>45049771</v>
      </c>
      <c r="G305" s="36">
        <f t="shared" si="63"/>
        <v>0.29075564730529491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45049771</v>
      </c>
      <c r="O305" s="36">
        <f t="shared" si="67"/>
        <v>0.29075564730529491</v>
      </c>
      <c r="P305" s="31">
        <v>35309635</v>
      </c>
      <c r="Q305" s="31">
        <v>115874125</v>
      </c>
      <c r="R305" s="31">
        <v>160427782</v>
      </c>
      <c r="S305" s="31">
        <v>35309635</v>
      </c>
      <c r="T305" s="36">
        <f t="shared" si="68"/>
        <v>0.30472407019254732</v>
      </c>
      <c r="U305" s="36">
        <f t="shared" si="69"/>
        <v>0.27584924058263427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160611087</v>
      </c>
      <c r="E306" s="31">
        <v>160611087</v>
      </c>
      <c r="F306" s="31">
        <v>53437125</v>
      </c>
      <c r="G306" s="36">
        <f t="shared" si="63"/>
        <v>0.33271130902687934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53437125</v>
      </c>
      <c r="O306" s="36">
        <f t="shared" si="67"/>
        <v>0.33271130902687934</v>
      </c>
      <c r="P306" s="31">
        <v>42343974</v>
      </c>
      <c r="Q306" s="31">
        <v>168801528</v>
      </c>
      <c r="R306" s="31">
        <v>155760528</v>
      </c>
      <c r="S306" s="31">
        <v>42343974</v>
      </c>
      <c r="T306" s="36">
        <f t="shared" si="68"/>
        <v>0.25085065580685978</v>
      </c>
      <c r="U306" s="36">
        <f t="shared" si="69"/>
        <v>0.26197708793227581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592052499</v>
      </c>
      <c r="E307" s="31">
        <v>592052499</v>
      </c>
      <c r="F307" s="31">
        <v>136382205</v>
      </c>
      <c r="G307" s="36">
        <f t="shared" si="63"/>
        <v>0.23035491823842466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136382205</v>
      </c>
      <c r="O307" s="36">
        <f t="shared" si="67"/>
        <v>0.23035491823842466</v>
      </c>
      <c r="P307" s="31">
        <v>115933082</v>
      </c>
      <c r="Q307" s="31">
        <v>539804237</v>
      </c>
      <c r="R307" s="31">
        <v>520746819</v>
      </c>
      <c r="S307" s="31">
        <v>115933082</v>
      </c>
      <c r="T307" s="36">
        <f t="shared" si="68"/>
        <v>0.21476875143534674</v>
      </c>
      <c r="U307" s="36">
        <f t="shared" si="69"/>
        <v>0.17638729728586022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464631244</v>
      </c>
      <c r="E308" s="31">
        <v>464631244</v>
      </c>
      <c r="F308" s="31">
        <v>140919384</v>
      </c>
      <c r="G308" s="36">
        <f t="shared" si="63"/>
        <v>0.30329295719940863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140919384</v>
      </c>
      <c r="O308" s="36">
        <f t="shared" si="67"/>
        <v>0.30329295719940863</v>
      </c>
      <c r="P308" s="31">
        <v>117014318</v>
      </c>
      <c r="Q308" s="31">
        <v>432766894</v>
      </c>
      <c r="R308" s="31">
        <v>425258804</v>
      </c>
      <c r="S308" s="31">
        <v>117014318</v>
      </c>
      <c r="T308" s="36">
        <f t="shared" si="68"/>
        <v>0.27038648201218463</v>
      </c>
      <c r="U308" s="36">
        <f t="shared" si="69"/>
        <v>0.20429180299115179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1607408646</v>
      </c>
      <c r="E310" s="32">
        <f>SUM(E304:E309)</f>
        <v>1607408646</v>
      </c>
      <c r="F310" s="32">
        <f>SUM(F304:F309)</f>
        <v>420748991</v>
      </c>
      <c r="G310" s="37">
        <f t="shared" si="63"/>
        <v>0.26175608302656844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420748991</v>
      </c>
      <c r="O310" s="37">
        <f t="shared" si="67"/>
        <v>0.26175608302656844</v>
      </c>
      <c r="P310" s="32">
        <f>SUM(P304:P309)</f>
        <v>345039973</v>
      </c>
      <c r="Q310" s="32">
        <f>SUM(Q304:Q309)</f>
        <v>1439015143</v>
      </c>
      <c r="R310" s="32">
        <f>SUM(R304:R309)</f>
        <v>1429362715</v>
      </c>
      <c r="S310" s="32">
        <f>SUM(S304:S309)</f>
        <v>345039973</v>
      </c>
      <c r="T310" s="37">
        <f t="shared" si="68"/>
        <v>0.23977508136618686</v>
      </c>
      <c r="U310" s="37">
        <f t="shared" si="69"/>
        <v>0.21942100604094361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430868182</v>
      </c>
      <c r="E311" s="31">
        <v>430868182</v>
      </c>
      <c r="F311" s="31">
        <v>109765791</v>
      </c>
      <c r="G311" s="36">
        <f t="shared" si="63"/>
        <v>0.254754924094163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109765791</v>
      </c>
      <c r="O311" s="36">
        <f t="shared" si="67"/>
        <v>0.254754924094163</v>
      </c>
      <c r="P311" s="31">
        <v>97596598</v>
      </c>
      <c r="Q311" s="31">
        <v>397310761</v>
      </c>
      <c r="R311" s="31">
        <v>397310761</v>
      </c>
      <c r="S311" s="31">
        <v>97596598</v>
      </c>
      <c r="T311" s="36">
        <f t="shared" si="68"/>
        <v>0.24564297668242618</v>
      </c>
      <c r="U311" s="36">
        <f t="shared" si="69"/>
        <v>0.12468870072704785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1692979885</v>
      </c>
      <c r="E312" s="31">
        <v>1692979885</v>
      </c>
      <c r="F312" s="31">
        <v>560193160</v>
      </c>
      <c r="G312" s="36">
        <f t="shared" si="63"/>
        <v>0.33089179910722921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560193160</v>
      </c>
      <c r="O312" s="36">
        <f t="shared" si="67"/>
        <v>0.33089179910722921</v>
      </c>
      <c r="P312" s="31">
        <v>417971272</v>
      </c>
      <c r="Q312" s="31">
        <v>1581002155</v>
      </c>
      <c r="R312" s="31">
        <v>1614831630</v>
      </c>
      <c r="S312" s="31">
        <v>417971272</v>
      </c>
      <c r="T312" s="36">
        <f t="shared" si="68"/>
        <v>0.26437109568645717</v>
      </c>
      <c r="U312" s="36">
        <f t="shared" si="69"/>
        <v>0.34026713682848508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1115261720</v>
      </c>
      <c r="E313" s="31">
        <v>1115261720</v>
      </c>
      <c r="F313" s="31">
        <v>341525971</v>
      </c>
      <c r="G313" s="36">
        <f t="shared" si="63"/>
        <v>0.30622943913111267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341525971</v>
      </c>
      <c r="O313" s="36">
        <f t="shared" si="67"/>
        <v>0.30622943913111267</v>
      </c>
      <c r="P313" s="31">
        <v>264126730</v>
      </c>
      <c r="Q313" s="31">
        <v>956423812</v>
      </c>
      <c r="R313" s="31">
        <v>993715100</v>
      </c>
      <c r="S313" s="31">
        <v>264126730</v>
      </c>
      <c r="T313" s="36">
        <f t="shared" si="68"/>
        <v>0.27616076334159695</v>
      </c>
      <c r="U313" s="36">
        <f t="shared" si="69"/>
        <v>0.29303827371050262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626115855</v>
      </c>
      <c r="E314" s="31">
        <v>626115855</v>
      </c>
      <c r="F314" s="31">
        <v>138805893</v>
      </c>
      <c r="G314" s="36">
        <f t="shared" si="63"/>
        <v>0.22169362409773188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138805893</v>
      </c>
      <c r="O314" s="36">
        <f t="shared" si="67"/>
        <v>0.22169362409773188</v>
      </c>
      <c r="P314" s="31">
        <v>111990668</v>
      </c>
      <c r="Q314" s="31">
        <v>555186950</v>
      </c>
      <c r="R314" s="31">
        <v>555186950</v>
      </c>
      <c r="S314" s="31">
        <v>111990668</v>
      </c>
      <c r="T314" s="36">
        <f t="shared" si="68"/>
        <v>0.20171703963862983</v>
      </c>
      <c r="U314" s="36">
        <f t="shared" si="69"/>
        <v>0.23944160240208578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633776574</v>
      </c>
      <c r="E315" s="31">
        <v>633776574</v>
      </c>
      <c r="F315" s="31">
        <v>120978351</v>
      </c>
      <c r="G315" s="36">
        <f t="shared" si="63"/>
        <v>0.19088485747660341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120978351</v>
      </c>
      <c r="O315" s="36">
        <f t="shared" si="67"/>
        <v>0.19088485747660341</v>
      </c>
      <c r="P315" s="31">
        <v>126716778</v>
      </c>
      <c r="Q315" s="31">
        <v>657831028</v>
      </c>
      <c r="R315" s="31">
        <v>614163011</v>
      </c>
      <c r="S315" s="31">
        <v>126716778</v>
      </c>
      <c r="T315" s="36">
        <f t="shared" si="68"/>
        <v>0.19262815617751616</v>
      </c>
      <c r="U315" s="36">
        <f t="shared" si="69"/>
        <v>-4.5285455411437359E-2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4499002216</v>
      </c>
      <c r="E317" s="32">
        <f>SUM(E311:E316)</f>
        <v>4499002216</v>
      </c>
      <c r="F317" s="32">
        <f>SUM(F311:F316)</f>
        <v>1271269166</v>
      </c>
      <c r="G317" s="37">
        <f t="shared" si="63"/>
        <v>0.28256691260985145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1271269166</v>
      </c>
      <c r="O317" s="37">
        <f t="shared" si="67"/>
        <v>0.28256691260985145</v>
      </c>
      <c r="P317" s="32">
        <f>SUM(P311:P316)</f>
        <v>1018402046</v>
      </c>
      <c r="Q317" s="32">
        <f>SUM(Q311:Q316)</f>
        <v>4147754706</v>
      </c>
      <c r="R317" s="32">
        <f>SUM(R311:R316)</f>
        <v>4175207452</v>
      </c>
      <c r="S317" s="32">
        <f>SUM(S311:S316)</f>
        <v>1018402046</v>
      </c>
      <c r="T317" s="37">
        <f t="shared" si="68"/>
        <v>0.24553092412307181</v>
      </c>
      <c r="U317" s="37">
        <f t="shared" si="69"/>
        <v>0.24829793006916256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163750395</v>
      </c>
      <c r="E318" s="31">
        <v>164569545</v>
      </c>
      <c r="F318" s="31">
        <v>42878638</v>
      </c>
      <c r="G318" s="36">
        <f t="shared" si="63"/>
        <v>0.26185364621563201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42878638</v>
      </c>
      <c r="O318" s="36">
        <f t="shared" si="67"/>
        <v>0.26185364621563201</v>
      </c>
      <c r="P318" s="31">
        <v>42571710</v>
      </c>
      <c r="Q318" s="31">
        <v>142018286</v>
      </c>
      <c r="R318" s="31">
        <v>141839249</v>
      </c>
      <c r="S318" s="31">
        <v>42571710</v>
      </c>
      <c r="T318" s="36">
        <f t="shared" si="68"/>
        <v>0.29976217287962481</v>
      </c>
      <c r="U318" s="36">
        <f t="shared" si="69"/>
        <v>7.2096704595610017E-3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670014100</v>
      </c>
      <c r="E319" s="31">
        <v>670014100</v>
      </c>
      <c r="F319" s="31">
        <v>194637430</v>
      </c>
      <c r="G319" s="36">
        <f t="shared" si="63"/>
        <v>0.2904975134105387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194637430</v>
      </c>
      <c r="O319" s="36">
        <f t="shared" si="67"/>
        <v>0.2904975134105387</v>
      </c>
      <c r="P319" s="31">
        <v>170123759</v>
      </c>
      <c r="Q319" s="31">
        <v>629855957</v>
      </c>
      <c r="R319" s="31">
        <v>613837111</v>
      </c>
      <c r="S319" s="31">
        <v>170123759</v>
      </c>
      <c r="T319" s="36">
        <f t="shared" si="68"/>
        <v>0.2700994681550658</v>
      </c>
      <c r="U319" s="36">
        <f t="shared" si="69"/>
        <v>0.14409316572883868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193608540</v>
      </c>
      <c r="E320" s="31">
        <v>193608540</v>
      </c>
      <c r="F320" s="31">
        <v>51914668</v>
      </c>
      <c r="G320" s="36">
        <f t="shared" si="63"/>
        <v>0.26814244867504294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51914668</v>
      </c>
      <c r="O320" s="36">
        <f t="shared" si="67"/>
        <v>0.26814244867504294</v>
      </c>
      <c r="P320" s="31">
        <v>43470218</v>
      </c>
      <c r="Q320" s="31">
        <v>165992533</v>
      </c>
      <c r="R320" s="31">
        <v>174142533</v>
      </c>
      <c r="S320" s="31">
        <v>43470218</v>
      </c>
      <c r="T320" s="36">
        <f t="shared" si="68"/>
        <v>0.261880563025085</v>
      </c>
      <c r="U320" s="36">
        <f t="shared" si="69"/>
        <v>0.19425828506312071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132852432</v>
      </c>
      <c r="E321" s="31">
        <v>148270498</v>
      </c>
      <c r="F321" s="31">
        <v>38165973</v>
      </c>
      <c r="G321" s="36">
        <f t="shared" si="63"/>
        <v>0.28728095094262179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38165973</v>
      </c>
      <c r="O321" s="36">
        <f t="shared" si="67"/>
        <v>0.28728095094262179</v>
      </c>
      <c r="P321" s="31">
        <v>30295325</v>
      </c>
      <c r="Q321" s="31">
        <v>118186801</v>
      </c>
      <c r="R321" s="31">
        <v>133949641</v>
      </c>
      <c r="S321" s="31">
        <v>30295325</v>
      </c>
      <c r="T321" s="36">
        <f t="shared" si="68"/>
        <v>0.25633425004878507</v>
      </c>
      <c r="U321" s="36">
        <f t="shared" si="69"/>
        <v>0.25979744399507188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1160225467</v>
      </c>
      <c r="E323" s="32">
        <f>SUM(E318:E322)</f>
        <v>1176462683</v>
      </c>
      <c r="F323" s="32">
        <f>SUM(F318:F322)</f>
        <v>327596709</v>
      </c>
      <c r="G323" s="37">
        <f t="shared" si="63"/>
        <v>0.28235607501968407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327596709</v>
      </c>
      <c r="O323" s="37">
        <f t="shared" si="67"/>
        <v>0.28235607501968407</v>
      </c>
      <c r="P323" s="32">
        <f>SUM(P318:P322)</f>
        <v>286461012</v>
      </c>
      <c r="Q323" s="32">
        <f>SUM(Q318:Q322)</f>
        <v>1056053577</v>
      </c>
      <c r="R323" s="32">
        <f>SUM(R318:R322)</f>
        <v>1063768534</v>
      </c>
      <c r="S323" s="32">
        <f>SUM(S318:S322)</f>
        <v>286461012</v>
      </c>
      <c r="T323" s="37">
        <f t="shared" si="68"/>
        <v>0.27125613533147475</v>
      </c>
      <c r="U323" s="37">
        <f t="shared" si="69"/>
        <v>0.1435996358205982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94999330</v>
      </c>
      <c r="E324" s="31">
        <v>94999330</v>
      </c>
      <c r="F324" s="31">
        <v>17153234</v>
      </c>
      <c r="G324" s="36">
        <f t="shared" si="63"/>
        <v>0.1805616313293999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17153234</v>
      </c>
      <c r="O324" s="36">
        <f t="shared" si="67"/>
        <v>0.1805616313293999</v>
      </c>
      <c r="P324" s="31">
        <v>19922289</v>
      </c>
      <c r="Q324" s="31">
        <v>81031800</v>
      </c>
      <c r="R324" s="31">
        <v>81031800</v>
      </c>
      <c r="S324" s="31">
        <v>19922289</v>
      </c>
      <c r="T324" s="36">
        <f t="shared" si="68"/>
        <v>0.2458576632877463</v>
      </c>
      <c r="U324" s="36">
        <f t="shared" si="69"/>
        <v>-0.13899281352659831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240282945</v>
      </c>
      <c r="E325" s="31">
        <v>240282945</v>
      </c>
      <c r="F325" s="31">
        <v>54589940</v>
      </c>
      <c r="G325" s="36">
        <f t="shared" si="63"/>
        <v>0.22719024023948101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54589940</v>
      </c>
      <c r="O325" s="36">
        <f t="shared" si="67"/>
        <v>0.22719024023948101</v>
      </c>
      <c r="P325" s="31">
        <v>53945912</v>
      </c>
      <c r="Q325" s="31">
        <v>228648958</v>
      </c>
      <c r="R325" s="31">
        <v>217271187</v>
      </c>
      <c r="S325" s="31">
        <v>53945912</v>
      </c>
      <c r="T325" s="36">
        <f t="shared" si="68"/>
        <v>0.23593333847600564</v>
      </c>
      <c r="U325" s="36">
        <f t="shared" si="69"/>
        <v>1.1938402301920448E-2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730458750</v>
      </c>
      <c r="E326" s="31">
        <v>730458750</v>
      </c>
      <c r="F326" s="31">
        <v>212085274</v>
      </c>
      <c r="G326" s="36">
        <f t="shared" si="63"/>
        <v>0.29034531244919715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212085274</v>
      </c>
      <c r="O326" s="36">
        <f t="shared" si="67"/>
        <v>0.29034531244919715</v>
      </c>
      <c r="P326" s="31">
        <v>143949006</v>
      </c>
      <c r="Q326" s="31">
        <v>651373939</v>
      </c>
      <c r="R326" s="31">
        <v>658093205</v>
      </c>
      <c r="S326" s="31">
        <v>143949006</v>
      </c>
      <c r="T326" s="36">
        <f t="shared" si="68"/>
        <v>0.22099288501009556</v>
      </c>
      <c r="U326" s="36">
        <f t="shared" si="69"/>
        <v>0.47333614794116752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1192412322</v>
      </c>
      <c r="E327" s="31">
        <v>1192412322</v>
      </c>
      <c r="F327" s="31">
        <v>279411290</v>
      </c>
      <c r="G327" s="36">
        <f t="shared" si="63"/>
        <v>0.23432439001582206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279411290</v>
      </c>
      <c r="O327" s="36">
        <f t="shared" si="67"/>
        <v>0.23432439001582206</v>
      </c>
      <c r="P327" s="31">
        <v>249062239</v>
      </c>
      <c r="Q327" s="31">
        <v>970060194</v>
      </c>
      <c r="R327" s="31">
        <v>958776471</v>
      </c>
      <c r="S327" s="31">
        <v>249062239</v>
      </c>
      <c r="T327" s="36">
        <f t="shared" si="68"/>
        <v>0.25674926209785287</v>
      </c>
      <c r="U327" s="36">
        <f t="shared" si="69"/>
        <v>0.12185328101864523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353908900</v>
      </c>
      <c r="E328" s="31">
        <v>353908900</v>
      </c>
      <c r="F328" s="31">
        <v>97787941</v>
      </c>
      <c r="G328" s="36">
        <f t="shared" si="63"/>
        <v>0.27630822790836851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97787941</v>
      </c>
      <c r="O328" s="36">
        <f t="shared" si="67"/>
        <v>0.27630822790836851</v>
      </c>
      <c r="P328" s="31">
        <v>83182028</v>
      </c>
      <c r="Q328" s="31">
        <v>329402200</v>
      </c>
      <c r="R328" s="31">
        <v>320123200</v>
      </c>
      <c r="S328" s="31">
        <v>83182028</v>
      </c>
      <c r="T328" s="36">
        <f t="shared" si="68"/>
        <v>0.25252420293489236</v>
      </c>
      <c r="U328" s="36">
        <f t="shared" si="69"/>
        <v>0.17558976802056336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290482107</v>
      </c>
      <c r="E329" s="31">
        <v>290482107</v>
      </c>
      <c r="F329" s="31">
        <v>75868244</v>
      </c>
      <c r="G329" s="36">
        <f t="shared" si="63"/>
        <v>0.26118043821542508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75868244</v>
      </c>
      <c r="O329" s="36">
        <f t="shared" si="67"/>
        <v>0.26118043821542508</v>
      </c>
      <c r="P329" s="31">
        <v>71916464</v>
      </c>
      <c r="Q329" s="31">
        <v>266162496</v>
      </c>
      <c r="R329" s="31">
        <v>259810327</v>
      </c>
      <c r="S329" s="31">
        <v>71916464</v>
      </c>
      <c r="T329" s="36">
        <f t="shared" si="68"/>
        <v>0.27019758636468455</v>
      </c>
      <c r="U329" s="36">
        <f t="shared" si="69"/>
        <v>5.4949587065348471E-2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456044146</v>
      </c>
      <c r="E330" s="31">
        <v>456044146</v>
      </c>
      <c r="F330" s="31">
        <v>130339712</v>
      </c>
      <c r="G330" s="36">
        <f t="shared" si="63"/>
        <v>0.28580503256805317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130339712</v>
      </c>
      <c r="O330" s="36">
        <f t="shared" si="67"/>
        <v>0.28580503256805317</v>
      </c>
      <c r="P330" s="31">
        <v>111912963</v>
      </c>
      <c r="Q330" s="31">
        <v>425837307</v>
      </c>
      <c r="R330" s="31">
        <v>402836850</v>
      </c>
      <c r="S330" s="31">
        <v>111912963</v>
      </c>
      <c r="T330" s="36">
        <f t="shared" si="68"/>
        <v>0.26280685407396681</v>
      </c>
      <c r="U330" s="36">
        <f t="shared" si="69"/>
        <v>0.16465249874583332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3358588500</v>
      </c>
      <c r="E332" s="32">
        <f>SUM(E324:E331)</f>
        <v>3358588500</v>
      </c>
      <c r="F332" s="32">
        <f>SUM(F324:F331)</f>
        <v>867235635</v>
      </c>
      <c r="G332" s="37">
        <f t="shared" si="63"/>
        <v>0.25821431681791324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867235635</v>
      </c>
      <c r="O332" s="37">
        <f t="shared" si="67"/>
        <v>0.25821431681791324</v>
      </c>
      <c r="P332" s="32">
        <f>SUM(P324:P331)</f>
        <v>733890901</v>
      </c>
      <c r="Q332" s="32">
        <f>SUM(Q324:Q331)</f>
        <v>2952516894</v>
      </c>
      <c r="R332" s="32">
        <f>SUM(R324:R331)</f>
        <v>2897943040</v>
      </c>
      <c r="S332" s="32">
        <f>SUM(S324:S331)</f>
        <v>733890901</v>
      </c>
      <c r="T332" s="37">
        <f t="shared" si="68"/>
        <v>0.24856450525021112</v>
      </c>
      <c r="U332" s="37">
        <f t="shared" si="69"/>
        <v>0.1816955814798964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21294181</v>
      </c>
      <c r="E333" s="31">
        <v>21294181</v>
      </c>
      <c r="F333" s="31">
        <v>5985823</v>
      </c>
      <c r="G333" s="36">
        <f t="shared" si="63"/>
        <v>0.28110134876753418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5985823</v>
      </c>
      <c r="O333" s="36">
        <f t="shared" si="67"/>
        <v>0.28110134876753418</v>
      </c>
      <c r="P333" s="31">
        <v>4809623</v>
      </c>
      <c r="Q333" s="31">
        <v>20622827</v>
      </c>
      <c r="R333" s="31">
        <v>19448268</v>
      </c>
      <c r="S333" s="31">
        <v>4809623</v>
      </c>
      <c r="T333" s="36">
        <f t="shared" si="68"/>
        <v>0.23321841375093724</v>
      </c>
      <c r="U333" s="36">
        <f t="shared" si="69"/>
        <v>0.24455139207376542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26013396</v>
      </c>
      <c r="E334" s="31">
        <v>26013396</v>
      </c>
      <c r="F334" s="31">
        <v>5286628</v>
      </c>
      <c r="G334" s="36">
        <f t="shared" si="63"/>
        <v>0.20322713727957703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5286628</v>
      </c>
      <c r="O334" s="36">
        <f t="shared" si="67"/>
        <v>0.20322713727957703</v>
      </c>
      <c r="P334" s="31">
        <v>7123431</v>
      </c>
      <c r="Q334" s="31">
        <v>21123497</v>
      </c>
      <c r="R334" s="31">
        <v>21377427</v>
      </c>
      <c r="S334" s="31">
        <v>7123431</v>
      </c>
      <c r="T334" s="36">
        <f t="shared" si="68"/>
        <v>0.33722782738104395</v>
      </c>
      <c r="U334" s="36">
        <f t="shared" si="69"/>
        <v>-0.25785369437845329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155541629</v>
      </c>
      <c r="E335" s="31">
        <v>155541629</v>
      </c>
      <c r="F335" s="31">
        <v>41914381</v>
      </c>
      <c r="G335" s="36">
        <f t="shared" si="63"/>
        <v>0.2694737175473455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41914381</v>
      </c>
      <c r="O335" s="36">
        <f t="shared" si="67"/>
        <v>0.2694737175473455</v>
      </c>
      <c r="P335" s="31">
        <v>36956601</v>
      </c>
      <c r="Q335" s="31">
        <v>135232214</v>
      </c>
      <c r="R335" s="31">
        <v>146456184</v>
      </c>
      <c r="S335" s="31">
        <v>36956601</v>
      </c>
      <c r="T335" s="36">
        <f t="shared" si="68"/>
        <v>0.27328252571535949</v>
      </c>
      <c r="U335" s="36">
        <f t="shared" si="69"/>
        <v>0.13415140640233658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202849206</v>
      </c>
      <c r="E337" s="32">
        <f>SUM(E333:E336)</f>
        <v>202849206</v>
      </c>
      <c r="F337" s="32">
        <f>SUM(F333:F336)</f>
        <v>53186832</v>
      </c>
      <c r="G337" s="37">
        <f t="shared" si="63"/>
        <v>0.26219886707370205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53186832</v>
      </c>
      <c r="O337" s="37">
        <f t="shared" si="67"/>
        <v>0.26219886707370205</v>
      </c>
      <c r="P337" s="32">
        <f>SUM(P333:P336)</f>
        <v>48889655</v>
      </c>
      <c r="Q337" s="32">
        <f>SUM(Q333:Q336)</f>
        <v>176978538</v>
      </c>
      <c r="R337" s="32">
        <f>SUM(R333:R336)</f>
        <v>187281879</v>
      </c>
      <c r="S337" s="32">
        <f>SUM(S333:S336)</f>
        <v>48889655</v>
      </c>
      <c r="T337" s="37">
        <f t="shared" si="68"/>
        <v>0.27624623613966121</v>
      </c>
      <c r="U337" s="37">
        <f t="shared" si="69"/>
        <v>8.7895424911466513E-2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32687131203</v>
      </c>
      <c r="E338" s="32">
        <f>SUM(E302,E304:E309,E311:E316,E318:E322,E324:E331,E333:E336)</f>
        <v>32703368419</v>
      </c>
      <c r="F338" s="32">
        <f>SUM(F302,F304:F309,F311:F316,F318:F322,F324:F331,F333:F336)</f>
        <v>9646348909</v>
      </c>
      <c r="G338" s="37">
        <f t="shared" si="63"/>
        <v>0.29511151801889135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9646348909</v>
      </c>
      <c r="O338" s="37">
        <f t="shared" si="67"/>
        <v>0.29511151801889135</v>
      </c>
      <c r="P338" s="32">
        <f>SUM(P302,P304:P309,P311:P316,P318:P322,P324:P331,P333:P336)</f>
        <v>8111894084</v>
      </c>
      <c r="Q338" s="32">
        <f>SUM(Q302,Q304:Q309,Q311:Q316,Q318:Q322,Q324:Q331,Q333:Q336)</f>
        <v>29899656253</v>
      </c>
      <c r="R338" s="32">
        <f>SUM(R302,R304:R309,R311:R316,R318:R322,R324:R331,R333:R336)</f>
        <v>29883250463</v>
      </c>
      <c r="S338" s="32">
        <f>SUM(S302,S304:S309,S311:S316,S318:S322,S324:S331,S333:S336)</f>
        <v>8111894084</v>
      </c>
      <c r="T338" s="37">
        <f t="shared" si="68"/>
        <v>0.27130392454549002</v>
      </c>
      <c r="U338" s="37">
        <f t="shared" si="69"/>
        <v>0.18916110209409376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187395139650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187551387009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49978324240</v>
      </c>
      <c r="G339" s="39">
        <f t="shared" si="63"/>
        <v>0.26670021609602618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49978324240</v>
      </c>
      <c r="O339" s="39">
        <f t="shared" si="67"/>
        <v>0.26670021609602618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43690734473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174853063994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170132257586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43690734473</v>
      </c>
      <c r="T339" s="39">
        <f t="shared" si="68"/>
        <v>0.24987114023062945</v>
      </c>
      <c r="U339" s="39">
        <f t="shared" si="69"/>
        <v>0.14391128560417332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1163341642</v>
      </c>
      <c r="E8" s="31">
        <v>1163341642</v>
      </c>
      <c r="F8" s="31">
        <v>345432103</v>
      </c>
      <c r="G8" s="36">
        <f>IF(($D8       =0),0,($F8       /$D8       ))</f>
        <v>0.29693091911172215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345432103</v>
      </c>
      <c r="O8" s="36">
        <f>IF(($D8       =0),0,($N8       /$D8       ))</f>
        <v>0.29693091911172215</v>
      </c>
      <c r="P8" s="31">
        <v>295007936</v>
      </c>
      <c r="Q8" s="31">
        <v>1164265542</v>
      </c>
      <c r="R8" s="31">
        <v>1077438664</v>
      </c>
      <c r="S8" s="31">
        <v>295007936</v>
      </c>
      <c r="T8" s="36">
        <f>IF(($Q8       =0),0,($S8       /$Q8       ))</f>
        <v>0.25338543945329611</v>
      </c>
      <c r="U8" s="36">
        <f>IF(($P8       =0),0,(($F8       /$P8       )-1))</f>
        <v>0.1709247814946917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3734347270</v>
      </c>
      <c r="E9" s="31">
        <v>3734347270</v>
      </c>
      <c r="F9" s="31">
        <v>648856056</v>
      </c>
      <c r="G9" s="36">
        <f>IF(($D9       =0),0,($F9       /$D9       ))</f>
        <v>0.17375353953088568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648856056</v>
      </c>
      <c r="O9" s="36">
        <f>IF(($D9       =0),0,($N9       /$D9       ))</f>
        <v>0.17375353953088568</v>
      </c>
      <c r="P9" s="31">
        <v>591505620</v>
      </c>
      <c r="Q9" s="31">
        <v>3426437560</v>
      </c>
      <c r="R9" s="31">
        <v>3696611430</v>
      </c>
      <c r="S9" s="31">
        <v>591505620</v>
      </c>
      <c r="T9" s="36">
        <f>IF(($Q9       =0),0,($S9       /$Q9       ))</f>
        <v>0.17262991361792099</v>
      </c>
      <c r="U9" s="36">
        <f>IF(($P9       =0),0,(($F9       /$P9       )-1))</f>
        <v>9.6956705161989731E-2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4897688912</v>
      </c>
      <c r="E10" s="32">
        <f>SUM(E8:E9)</f>
        <v>4897688912</v>
      </c>
      <c r="F10" s="32">
        <f>SUM(F8:F9)</f>
        <v>994288159</v>
      </c>
      <c r="G10" s="37">
        <f t="shared" ref="G10:G54" si="0">IF(($D10      =0),0,($F10      /$D10      ))</f>
        <v>0.20301170140958924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994288159</v>
      </c>
      <c r="O10" s="37">
        <f t="shared" ref="O10:O54" si="4">IF(($D10      =0),0,($N10      /$D10      ))</f>
        <v>0.20301170140958924</v>
      </c>
      <c r="P10" s="32">
        <f>SUM(P8:P9)</f>
        <v>886513556</v>
      </c>
      <c r="Q10" s="32">
        <f>SUM(Q8:Q9)</f>
        <v>4590703102</v>
      </c>
      <c r="R10" s="32">
        <f>SUM(R8:R9)</f>
        <v>4774050094</v>
      </c>
      <c r="S10" s="32">
        <f>SUM(S8:S9)</f>
        <v>886513556</v>
      </c>
      <c r="T10" s="37">
        <f t="shared" ref="T10:T54" si="5">IF(($Q10      =0),0,($S10      /$Q10      ))</f>
        <v>0.19311062734895201</v>
      </c>
      <c r="U10" s="37">
        <f t="shared" ref="U10:U54" si="6">IF(($P10      =0),0,(($F10      /$P10      )-1))</f>
        <v>0.12157129721319238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60127131</v>
      </c>
      <c r="E11" s="31">
        <v>60127131</v>
      </c>
      <c r="F11" s="31">
        <v>14314819</v>
      </c>
      <c r="G11" s="36">
        <f t="shared" si="0"/>
        <v>0.2380758696103428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14314819</v>
      </c>
      <c r="O11" s="36">
        <f t="shared" si="4"/>
        <v>0.2380758696103428</v>
      </c>
      <c r="P11" s="31">
        <v>15648978</v>
      </c>
      <c r="Q11" s="31">
        <v>48414792</v>
      </c>
      <c r="R11" s="31">
        <v>66004681</v>
      </c>
      <c r="S11" s="31">
        <v>15648978</v>
      </c>
      <c r="T11" s="36">
        <f t="shared" si="5"/>
        <v>0.32322720708993236</v>
      </c>
      <c r="U11" s="36">
        <f t="shared" si="6"/>
        <v>-8.52553438313991E-2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34670473</v>
      </c>
      <c r="E12" s="31">
        <v>34670473</v>
      </c>
      <c r="F12" s="31">
        <v>5009997</v>
      </c>
      <c r="G12" s="36">
        <f t="shared" si="0"/>
        <v>0.14450327804873039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5009997</v>
      </c>
      <c r="O12" s="36">
        <f t="shared" si="4"/>
        <v>0.14450327804873039</v>
      </c>
      <c r="P12" s="31">
        <v>4849684</v>
      </c>
      <c r="Q12" s="31">
        <v>32193351</v>
      </c>
      <c r="R12" s="31">
        <v>32627083</v>
      </c>
      <c r="S12" s="31">
        <v>4849684</v>
      </c>
      <c r="T12" s="36">
        <f t="shared" si="5"/>
        <v>0.1506424106021147</v>
      </c>
      <c r="U12" s="36">
        <f t="shared" si="6"/>
        <v>3.305638058067295E-2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245879484</v>
      </c>
      <c r="E13" s="31">
        <v>245879484</v>
      </c>
      <c r="F13" s="31">
        <v>53577132</v>
      </c>
      <c r="G13" s="36">
        <f t="shared" si="0"/>
        <v>0.21789996923858845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53577132</v>
      </c>
      <c r="O13" s="36">
        <f t="shared" si="4"/>
        <v>0.21789996923858845</v>
      </c>
      <c r="P13" s="31">
        <v>36199197</v>
      </c>
      <c r="Q13" s="31">
        <v>189875668</v>
      </c>
      <c r="R13" s="31">
        <v>242194923</v>
      </c>
      <c r="S13" s="31">
        <v>36199197</v>
      </c>
      <c r="T13" s="36">
        <f t="shared" si="5"/>
        <v>0.19064684475527427</v>
      </c>
      <c r="U13" s="36">
        <f t="shared" si="6"/>
        <v>0.48006410197441673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82673784</v>
      </c>
      <c r="E14" s="31">
        <v>82673784</v>
      </c>
      <c r="F14" s="31">
        <v>25235783</v>
      </c>
      <c r="G14" s="36">
        <f t="shared" si="0"/>
        <v>0.30524528791375993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25235783</v>
      </c>
      <c r="O14" s="36">
        <f t="shared" si="4"/>
        <v>0.30524528791375993</v>
      </c>
      <c r="P14" s="31">
        <v>30538676</v>
      </c>
      <c r="Q14" s="31">
        <v>107238193</v>
      </c>
      <c r="R14" s="31">
        <v>110530262</v>
      </c>
      <c r="S14" s="31">
        <v>30538676</v>
      </c>
      <c r="T14" s="36">
        <f t="shared" si="5"/>
        <v>0.28477425015917601</v>
      </c>
      <c r="U14" s="36">
        <f t="shared" si="6"/>
        <v>-0.1736451508244824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49856011</v>
      </c>
      <c r="E15" s="31">
        <v>49856011</v>
      </c>
      <c r="F15" s="31">
        <v>15145074</v>
      </c>
      <c r="G15" s="36">
        <f t="shared" si="0"/>
        <v>0.30377628888119429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15145074</v>
      </c>
      <c r="O15" s="36">
        <f t="shared" si="4"/>
        <v>0.30377628888119429</v>
      </c>
      <c r="P15" s="31">
        <v>4197929</v>
      </c>
      <c r="Q15" s="31">
        <v>28850014</v>
      </c>
      <c r="R15" s="31">
        <v>33019753</v>
      </c>
      <c r="S15" s="31">
        <v>4197929</v>
      </c>
      <c r="T15" s="36">
        <f t="shared" si="5"/>
        <v>0.14550873354862151</v>
      </c>
      <c r="U15" s="36">
        <f t="shared" si="6"/>
        <v>2.6077489638343097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163971576</v>
      </c>
      <c r="E16" s="31">
        <v>163971576</v>
      </c>
      <c r="F16" s="31">
        <v>53668086</v>
      </c>
      <c r="G16" s="36">
        <f t="shared" si="0"/>
        <v>0.32730115370727425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53668086</v>
      </c>
      <c r="O16" s="36">
        <f t="shared" si="4"/>
        <v>0.32730115370727425</v>
      </c>
      <c r="P16" s="31">
        <v>32271223</v>
      </c>
      <c r="Q16" s="31">
        <v>131299510</v>
      </c>
      <c r="R16" s="31">
        <v>152887235</v>
      </c>
      <c r="S16" s="31">
        <v>32271223</v>
      </c>
      <c r="T16" s="36">
        <f t="shared" si="5"/>
        <v>0.24578327063063679</v>
      </c>
      <c r="U16" s="36">
        <f t="shared" si="6"/>
        <v>0.66303229350805815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35154074</v>
      </c>
      <c r="E17" s="31">
        <v>35154074</v>
      </c>
      <c r="F17" s="31">
        <v>7082134</v>
      </c>
      <c r="G17" s="36">
        <f t="shared" si="0"/>
        <v>0.20145983649007509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7082134</v>
      </c>
      <c r="O17" s="36">
        <f t="shared" si="4"/>
        <v>0.20145983649007509</v>
      </c>
      <c r="P17" s="31">
        <v>6544162</v>
      </c>
      <c r="Q17" s="31">
        <v>40636565</v>
      </c>
      <c r="R17" s="31">
        <v>42616188</v>
      </c>
      <c r="S17" s="31">
        <v>6544162</v>
      </c>
      <c r="T17" s="36">
        <f t="shared" si="5"/>
        <v>0.16104121989641595</v>
      </c>
      <c r="U17" s="36">
        <f t="shared" si="6"/>
        <v>8.2206400147184722E-2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672332533</v>
      </c>
      <c r="E19" s="32">
        <f>SUM(E11:E18)</f>
        <v>672332533</v>
      </c>
      <c r="F19" s="32">
        <f>SUM(F11:F18)</f>
        <v>174033025</v>
      </c>
      <c r="G19" s="37">
        <f t="shared" si="0"/>
        <v>0.25884962642436937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174033025</v>
      </c>
      <c r="O19" s="37">
        <f t="shared" si="4"/>
        <v>0.25884962642436937</v>
      </c>
      <c r="P19" s="32">
        <f>SUM(P11:P18)</f>
        <v>130249849</v>
      </c>
      <c r="Q19" s="32">
        <f>SUM(Q11:Q18)</f>
        <v>578508093</v>
      </c>
      <c r="R19" s="32">
        <f>SUM(R11:R18)</f>
        <v>679880125</v>
      </c>
      <c r="S19" s="32">
        <f>SUM(S11:S18)</f>
        <v>130249849</v>
      </c>
      <c r="T19" s="37">
        <f t="shared" si="5"/>
        <v>0.22514784248662187</v>
      </c>
      <c r="U19" s="37">
        <f t="shared" si="6"/>
        <v>0.33614761426709983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982487796</v>
      </c>
      <c r="E26" s="31">
        <v>982487796</v>
      </c>
      <c r="F26" s="31">
        <v>685782343</v>
      </c>
      <c r="G26" s="36">
        <f t="shared" si="0"/>
        <v>0.69800596586748853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685782343</v>
      </c>
      <c r="O26" s="36">
        <f t="shared" si="4"/>
        <v>0.69800596586748853</v>
      </c>
      <c r="P26" s="31">
        <v>564537150</v>
      </c>
      <c r="Q26" s="31">
        <v>1120266923</v>
      </c>
      <c r="R26" s="31">
        <v>889266216</v>
      </c>
      <c r="S26" s="31">
        <v>564537150</v>
      </c>
      <c r="T26" s="36">
        <f t="shared" si="5"/>
        <v>0.50393092789726146</v>
      </c>
      <c r="U26" s="36">
        <f t="shared" si="6"/>
        <v>0.21476920163712876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982487796</v>
      </c>
      <c r="E27" s="32">
        <f>SUM(E20:E26)</f>
        <v>982487796</v>
      </c>
      <c r="F27" s="32">
        <f>SUM(F20:F26)</f>
        <v>685782343</v>
      </c>
      <c r="G27" s="37">
        <f t="shared" si="0"/>
        <v>0.69800596586748853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685782343</v>
      </c>
      <c r="O27" s="37">
        <f t="shared" si="4"/>
        <v>0.69800596586748853</v>
      </c>
      <c r="P27" s="32">
        <f>SUM(P20:P26)</f>
        <v>564537150</v>
      </c>
      <c r="Q27" s="32">
        <f>SUM(Q20:Q26)</f>
        <v>1120266923</v>
      </c>
      <c r="R27" s="32">
        <f>SUM(R20:R26)</f>
        <v>889266216</v>
      </c>
      <c r="S27" s="32">
        <f>SUM(S20:S26)</f>
        <v>564537150</v>
      </c>
      <c r="T27" s="37">
        <f t="shared" si="5"/>
        <v>0.50393092789726146</v>
      </c>
      <c r="U27" s="37">
        <f t="shared" si="6"/>
        <v>0.21476920163712876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411813830</v>
      </c>
      <c r="E34" s="31">
        <v>411813830</v>
      </c>
      <c r="F34" s="31">
        <v>86532899</v>
      </c>
      <c r="G34" s="36">
        <f t="shared" si="0"/>
        <v>0.21012625778012362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86532899</v>
      </c>
      <c r="O34" s="36">
        <f t="shared" si="4"/>
        <v>0.21012625778012362</v>
      </c>
      <c r="P34" s="31">
        <v>90374001</v>
      </c>
      <c r="Q34" s="31">
        <v>340633801</v>
      </c>
      <c r="R34" s="31">
        <v>379383801</v>
      </c>
      <c r="S34" s="31">
        <v>90374001</v>
      </c>
      <c r="T34" s="36">
        <f t="shared" si="5"/>
        <v>0.26531131301323796</v>
      </c>
      <c r="U34" s="36">
        <f t="shared" si="6"/>
        <v>-4.2502290011482424E-2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411813830</v>
      </c>
      <c r="E35" s="32">
        <f>SUM(E28:E34)</f>
        <v>411813830</v>
      </c>
      <c r="F35" s="32">
        <f>SUM(F28:F34)</f>
        <v>86532899</v>
      </c>
      <c r="G35" s="37">
        <f t="shared" si="0"/>
        <v>0.21012625778012362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86532899</v>
      </c>
      <c r="O35" s="37">
        <f t="shared" si="4"/>
        <v>0.21012625778012362</v>
      </c>
      <c r="P35" s="32">
        <f>SUM(P28:P34)</f>
        <v>90374001</v>
      </c>
      <c r="Q35" s="32">
        <f>SUM(Q28:Q34)</f>
        <v>340633801</v>
      </c>
      <c r="R35" s="32">
        <f>SUM(R28:R34)</f>
        <v>379383801</v>
      </c>
      <c r="S35" s="32">
        <f>SUM(S28:S34)</f>
        <v>90374001</v>
      </c>
      <c r="T35" s="37">
        <f t="shared" si="5"/>
        <v>0.26531131301323796</v>
      </c>
      <c r="U35" s="37">
        <f t="shared" si="6"/>
        <v>-4.2502290011482424E-2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305831718</v>
      </c>
      <c r="E39" s="31">
        <v>305831718</v>
      </c>
      <c r="F39" s="31">
        <v>60496159</v>
      </c>
      <c r="G39" s="36">
        <f t="shared" si="0"/>
        <v>0.19780864913429286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60496159</v>
      </c>
      <c r="O39" s="36">
        <f t="shared" si="4"/>
        <v>0.19780864913429286</v>
      </c>
      <c r="P39" s="31">
        <v>34499841</v>
      </c>
      <c r="Q39" s="31">
        <v>235008671</v>
      </c>
      <c r="R39" s="31">
        <v>269966531</v>
      </c>
      <c r="S39" s="31">
        <v>34499841</v>
      </c>
      <c r="T39" s="36">
        <f t="shared" si="5"/>
        <v>0.14680241734569871</v>
      </c>
      <c r="U39" s="36">
        <f t="shared" si="6"/>
        <v>0.7535199365121712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305831718</v>
      </c>
      <c r="E40" s="32">
        <f>SUM(E36:E39)</f>
        <v>305831718</v>
      </c>
      <c r="F40" s="32">
        <f>SUM(F36:F39)</f>
        <v>60496159</v>
      </c>
      <c r="G40" s="37">
        <f t="shared" si="0"/>
        <v>0.19780864913429286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60496159</v>
      </c>
      <c r="O40" s="37">
        <f t="shared" si="4"/>
        <v>0.19780864913429286</v>
      </c>
      <c r="P40" s="32">
        <f>SUM(P36:P39)</f>
        <v>34499841</v>
      </c>
      <c r="Q40" s="32">
        <f>SUM(Q36:Q39)</f>
        <v>235008671</v>
      </c>
      <c r="R40" s="32">
        <f>SUM(R36:R39)</f>
        <v>269966531</v>
      </c>
      <c r="S40" s="32">
        <f>SUM(S36:S39)</f>
        <v>34499841</v>
      </c>
      <c r="T40" s="37">
        <f t="shared" si="5"/>
        <v>0.14680241734569871</v>
      </c>
      <c r="U40" s="37">
        <f t="shared" si="6"/>
        <v>0.7535199365121712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729842119</v>
      </c>
      <c r="E46" s="31">
        <v>729842119</v>
      </c>
      <c r="F46" s="31">
        <v>95355833</v>
      </c>
      <c r="G46" s="36">
        <f t="shared" si="0"/>
        <v>0.13065268572147176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95355833</v>
      </c>
      <c r="O46" s="36">
        <f t="shared" si="4"/>
        <v>0.13065268572147176</v>
      </c>
      <c r="P46" s="31">
        <v>33083475</v>
      </c>
      <c r="Q46" s="31">
        <v>793296240</v>
      </c>
      <c r="R46" s="31">
        <v>776296240</v>
      </c>
      <c r="S46" s="31">
        <v>33083475</v>
      </c>
      <c r="T46" s="36">
        <f t="shared" si="5"/>
        <v>4.1703809159614823E-2</v>
      </c>
      <c r="U46" s="36">
        <f t="shared" si="6"/>
        <v>1.8822798391039637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729842119</v>
      </c>
      <c r="E47" s="32">
        <f>SUM(E41:E46)</f>
        <v>729842119</v>
      </c>
      <c r="F47" s="32">
        <f>SUM(F41:F46)</f>
        <v>95355833</v>
      </c>
      <c r="G47" s="37">
        <f t="shared" si="0"/>
        <v>0.13065268572147176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95355833</v>
      </c>
      <c r="O47" s="37">
        <f t="shared" si="4"/>
        <v>0.13065268572147176</v>
      </c>
      <c r="P47" s="32">
        <f>SUM(P41:P46)</f>
        <v>33083475</v>
      </c>
      <c r="Q47" s="32">
        <f>SUM(Q41:Q46)</f>
        <v>793296240</v>
      </c>
      <c r="R47" s="32">
        <f>SUM(R41:R46)</f>
        <v>776296240</v>
      </c>
      <c r="S47" s="32">
        <f>SUM(S41:S46)</f>
        <v>33083475</v>
      </c>
      <c r="T47" s="37">
        <f t="shared" si="5"/>
        <v>4.1703809159614823E-2</v>
      </c>
      <c r="U47" s="37">
        <f t="shared" si="6"/>
        <v>1.8822798391039637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48838157</v>
      </c>
      <c r="E52" s="31">
        <v>48838157</v>
      </c>
      <c r="F52" s="31">
        <v>10180166</v>
      </c>
      <c r="G52" s="36">
        <f t="shared" si="0"/>
        <v>0.20844697313209423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10180166</v>
      </c>
      <c r="O52" s="36">
        <f t="shared" si="4"/>
        <v>0.20844697313209423</v>
      </c>
      <c r="P52" s="31">
        <v>6293752</v>
      </c>
      <c r="Q52" s="31">
        <v>56620714</v>
      </c>
      <c r="R52" s="31">
        <v>51381644</v>
      </c>
      <c r="S52" s="31">
        <v>6293752</v>
      </c>
      <c r="T52" s="36">
        <f t="shared" si="5"/>
        <v>0.11115635171961978</v>
      </c>
      <c r="U52" s="36">
        <f t="shared" si="6"/>
        <v>0.61750351777445323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48838157</v>
      </c>
      <c r="E53" s="32">
        <f>SUM(E48:E52)</f>
        <v>48838157</v>
      </c>
      <c r="F53" s="32">
        <f>SUM(F48:F52)</f>
        <v>10180166</v>
      </c>
      <c r="G53" s="37">
        <f t="shared" si="0"/>
        <v>0.20844697313209423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10180166</v>
      </c>
      <c r="O53" s="37">
        <f t="shared" si="4"/>
        <v>0.20844697313209423</v>
      </c>
      <c r="P53" s="32">
        <f>SUM(P48:P52)</f>
        <v>6293752</v>
      </c>
      <c r="Q53" s="32">
        <f>SUM(Q48:Q52)</f>
        <v>56620714</v>
      </c>
      <c r="R53" s="32">
        <f>SUM(R48:R52)</f>
        <v>51381644</v>
      </c>
      <c r="S53" s="32">
        <f>SUM(S48:S52)</f>
        <v>6293752</v>
      </c>
      <c r="T53" s="37">
        <f t="shared" si="5"/>
        <v>0.11115635171961978</v>
      </c>
      <c r="U53" s="37">
        <f t="shared" si="6"/>
        <v>0.61750351777445323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8048835065</v>
      </c>
      <c r="E54" s="32">
        <f>SUM(E8:E9,E11:E18,E20:E26,E28:E34,E36:E39,E41:E46,E48:E52)</f>
        <v>8048835065</v>
      </c>
      <c r="F54" s="32">
        <f>SUM(F8:F9,F11:F18,F20:F26,F28:F34,F36:F39,F41:F46,F48:F52)</f>
        <v>2106668584</v>
      </c>
      <c r="G54" s="37">
        <f t="shared" si="0"/>
        <v>0.26173583717235732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2106668584</v>
      </c>
      <c r="O54" s="37">
        <f t="shared" si="4"/>
        <v>0.26173583717235732</v>
      </c>
      <c r="P54" s="32">
        <f>SUM(P8:P9,P11:P18,P20:P26,P28:P34,P36:P39,P41:P46,P48:P52)</f>
        <v>1745551624</v>
      </c>
      <c r="Q54" s="32">
        <f>SUM(Q8:Q9,Q11:Q18,Q20:Q26,Q28:Q34,Q36:Q39,Q41:Q46,Q48:Q52)</f>
        <v>7715037544</v>
      </c>
      <c r="R54" s="32">
        <f>SUM(R8:R9,R11:R18,R20:R26,R28:R34,R36:R39,R41:R46,R48:R52)</f>
        <v>7820224651</v>
      </c>
      <c r="S54" s="32">
        <f>SUM(S8:S9,S11:S18,S20:S26,S28:S34,S36:S39,S41:S46,S48:S52)</f>
        <v>1745551624</v>
      </c>
      <c r="T54" s="37">
        <f t="shared" si="5"/>
        <v>0.22625316001961895</v>
      </c>
      <c r="U54" s="37">
        <f t="shared" si="6"/>
        <v>0.20687841885334013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2149291078</v>
      </c>
      <c r="E57" s="31">
        <v>2149291078</v>
      </c>
      <c r="F57" s="31">
        <v>630402419</v>
      </c>
      <c r="G57" s="36">
        <f t="shared" ref="G57:G85" si="7">IF(($D57      =0),0,($F57      /$D57      ))</f>
        <v>0.29330713994616975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630402419</v>
      </c>
      <c r="O57" s="36">
        <f t="shared" ref="O57:O85" si="11">IF(($D57      =0),0,($N57      /$D57      ))</f>
        <v>0.29330713994616975</v>
      </c>
      <c r="P57" s="31">
        <v>510590348</v>
      </c>
      <c r="Q57" s="31">
        <v>1844878166</v>
      </c>
      <c r="R57" s="31">
        <v>1844878166</v>
      </c>
      <c r="S57" s="31">
        <v>510590348</v>
      </c>
      <c r="T57" s="36">
        <f t="shared" ref="T57:T85" si="12">IF(($Q57      =0),0,($S57      /$Q57      ))</f>
        <v>0.27676101187052587</v>
      </c>
      <c r="U57" s="36">
        <f t="shared" ref="U57:U85" si="13">IF(($P57      =0),0,(($F57      /$P57      )-1))</f>
        <v>0.23465400681643911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2149291078</v>
      </c>
      <c r="E58" s="32">
        <f>E57</f>
        <v>2149291078</v>
      </c>
      <c r="F58" s="32">
        <f>F57</f>
        <v>630402419</v>
      </c>
      <c r="G58" s="37">
        <f t="shared" si="7"/>
        <v>0.29330713994616975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630402419</v>
      </c>
      <c r="O58" s="37">
        <f t="shared" si="11"/>
        <v>0.29330713994616975</v>
      </c>
      <c r="P58" s="32">
        <f>P57</f>
        <v>510590348</v>
      </c>
      <c r="Q58" s="32">
        <f>Q57</f>
        <v>1844878166</v>
      </c>
      <c r="R58" s="32">
        <f>R57</f>
        <v>1844878166</v>
      </c>
      <c r="S58" s="32">
        <f>S57</f>
        <v>510590348</v>
      </c>
      <c r="T58" s="37">
        <f t="shared" si="12"/>
        <v>0.27676101187052587</v>
      </c>
      <c r="U58" s="37">
        <f t="shared" si="13"/>
        <v>0.23465400681643911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58300008</v>
      </c>
      <c r="E60" s="31">
        <v>58300008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51266000</v>
      </c>
      <c r="R60" s="31">
        <v>77587760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46202940</v>
      </c>
      <c r="E61" s="31">
        <v>46202940</v>
      </c>
      <c r="F61" s="31">
        <v>4703846</v>
      </c>
      <c r="G61" s="36">
        <f t="shared" si="7"/>
        <v>0.10180836977040855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4703846</v>
      </c>
      <c r="O61" s="36">
        <f t="shared" si="11"/>
        <v>0.10180836977040855</v>
      </c>
      <c r="P61" s="31">
        <v>5390423</v>
      </c>
      <c r="Q61" s="31">
        <v>67550074</v>
      </c>
      <c r="R61" s="31">
        <v>27738627</v>
      </c>
      <c r="S61" s="31">
        <v>5390423</v>
      </c>
      <c r="T61" s="36">
        <f t="shared" si="12"/>
        <v>7.9798920723610167E-2</v>
      </c>
      <c r="U61" s="36">
        <f t="shared" si="13"/>
        <v>-0.12736978155517664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104502948</v>
      </c>
      <c r="E63" s="32">
        <f>SUM(E59:E62)</f>
        <v>104502948</v>
      </c>
      <c r="F63" s="32">
        <f>SUM(F59:F62)</f>
        <v>4703846</v>
      </c>
      <c r="G63" s="37">
        <f t="shared" si="7"/>
        <v>4.5011610581550295E-2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4703846</v>
      </c>
      <c r="O63" s="37">
        <f t="shared" si="11"/>
        <v>4.5011610581550295E-2</v>
      </c>
      <c r="P63" s="32">
        <f>SUM(P59:P62)</f>
        <v>5390423</v>
      </c>
      <c r="Q63" s="32">
        <f>SUM(Q59:Q62)</f>
        <v>118816074</v>
      </c>
      <c r="R63" s="32">
        <f>SUM(R59:R62)</f>
        <v>105326387</v>
      </c>
      <c r="S63" s="32">
        <f>SUM(S59:S62)</f>
        <v>5390423</v>
      </c>
      <c r="T63" s="37">
        <f t="shared" si="12"/>
        <v>4.5367792576617202E-2</v>
      </c>
      <c r="U63" s="37">
        <f t="shared" si="13"/>
        <v>-0.12736978155517664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39030659</v>
      </c>
      <c r="E64" s="31">
        <v>39030659</v>
      </c>
      <c r="F64" s="31">
        <v>1367501</v>
      </c>
      <c r="G64" s="36">
        <f t="shared" si="7"/>
        <v>3.5036584957481756E-2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1367501</v>
      </c>
      <c r="O64" s="36">
        <f t="shared" si="11"/>
        <v>3.5036584957481756E-2</v>
      </c>
      <c r="P64" s="31">
        <v>12332451</v>
      </c>
      <c r="Q64" s="31">
        <v>31596670</v>
      </c>
      <c r="R64" s="31">
        <v>31596670</v>
      </c>
      <c r="S64" s="31">
        <v>12332451</v>
      </c>
      <c r="T64" s="36">
        <f t="shared" si="12"/>
        <v>0.39030856732687336</v>
      </c>
      <c r="U64" s="36">
        <f t="shared" si="13"/>
        <v>-0.88911360766809455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11379091</v>
      </c>
      <c r="E65" s="31">
        <v>11379091</v>
      </c>
      <c r="F65" s="31">
        <v>2484207</v>
      </c>
      <c r="G65" s="36">
        <f t="shared" si="7"/>
        <v>0.21831330815440356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2484207</v>
      </c>
      <c r="O65" s="36">
        <f t="shared" si="11"/>
        <v>0.21831330815440356</v>
      </c>
      <c r="P65" s="31">
        <v>1471225</v>
      </c>
      <c r="Q65" s="31">
        <v>7486750</v>
      </c>
      <c r="R65" s="31">
        <v>7604462</v>
      </c>
      <c r="S65" s="31">
        <v>1471225</v>
      </c>
      <c r="T65" s="36">
        <f t="shared" si="12"/>
        <v>0.19651050188666644</v>
      </c>
      <c r="U65" s="36">
        <f t="shared" si="13"/>
        <v>0.68852962667165118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13115742</v>
      </c>
      <c r="E66" s="31">
        <v>13115742</v>
      </c>
      <c r="F66" s="31">
        <v>2055778</v>
      </c>
      <c r="G66" s="36">
        <f t="shared" si="7"/>
        <v>0.1567412655723176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2055778</v>
      </c>
      <c r="O66" s="36">
        <f t="shared" si="11"/>
        <v>0.1567412655723176</v>
      </c>
      <c r="P66" s="31">
        <v>1637431</v>
      </c>
      <c r="Q66" s="31">
        <v>5759689</v>
      </c>
      <c r="R66" s="31">
        <v>5759689</v>
      </c>
      <c r="S66" s="31">
        <v>1637431</v>
      </c>
      <c r="T66" s="36">
        <f t="shared" si="12"/>
        <v>0.28429156504804337</v>
      </c>
      <c r="U66" s="36">
        <f t="shared" si="13"/>
        <v>0.25548984964862642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998345649</v>
      </c>
      <c r="E67" s="31">
        <v>998345649</v>
      </c>
      <c r="F67" s="31">
        <v>183739501</v>
      </c>
      <c r="G67" s="36">
        <f t="shared" si="7"/>
        <v>0.18404397433298175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183739501</v>
      </c>
      <c r="O67" s="36">
        <f t="shared" si="11"/>
        <v>0.18404397433298175</v>
      </c>
      <c r="P67" s="31">
        <v>176879353</v>
      </c>
      <c r="Q67" s="31">
        <v>784980806</v>
      </c>
      <c r="R67" s="31">
        <v>684980806</v>
      </c>
      <c r="S67" s="31">
        <v>176879353</v>
      </c>
      <c r="T67" s="36">
        <f t="shared" si="12"/>
        <v>0.22532952608270526</v>
      </c>
      <c r="U67" s="36">
        <f t="shared" si="13"/>
        <v>3.8784334540165277E-2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123303766</v>
      </c>
      <c r="E68" s="31">
        <v>123303766</v>
      </c>
      <c r="F68" s="31">
        <v>43977754</v>
      </c>
      <c r="G68" s="36">
        <f t="shared" si="7"/>
        <v>0.3566618881697417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43977754</v>
      </c>
      <c r="O68" s="36">
        <f t="shared" si="11"/>
        <v>0.3566618881697417</v>
      </c>
      <c r="P68" s="31">
        <v>10363611</v>
      </c>
      <c r="Q68" s="31">
        <v>85243013</v>
      </c>
      <c r="R68" s="31">
        <v>85409129</v>
      </c>
      <c r="S68" s="31">
        <v>10363611</v>
      </c>
      <c r="T68" s="36">
        <f t="shared" si="12"/>
        <v>0.12157724880043834</v>
      </c>
      <c r="U68" s="36">
        <f t="shared" si="13"/>
        <v>3.2434778765818209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1185174907</v>
      </c>
      <c r="E70" s="32">
        <f>SUM(E64:E69)</f>
        <v>1185174907</v>
      </c>
      <c r="F70" s="32">
        <f>SUM(F64:F69)</f>
        <v>233624741</v>
      </c>
      <c r="G70" s="37">
        <f t="shared" si="7"/>
        <v>0.19712258470892516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233624741</v>
      </c>
      <c r="O70" s="37">
        <f t="shared" si="11"/>
        <v>0.19712258470892516</v>
      </c>
      <c r="P70" s="32">
        <f>SUM(P64:P69)</f>
        <v>202684071</v>
      </c>
      <c r="Q70" s="32">
        <f>SUM(Q64:Q69)</f>
        <v>915066928</v>
      </c>
      <c r="R70" s="32">
        <f>SUM(R64:R69)</f>
        <v>815350756</v>
      </c>
      <c r="S70" s="32">
        <f>SUM(S64:S69)</f>
        <v>202684071</v>
      </c>
      <c r="T70" s="37">
        <f t="shared" si="12"/>
        <v>0.22149644446553532</v>
      </c>
      <c r="U70" s="37">
        <f t="shared" si="13"/>
        <v>0.15265467013438871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202229199</v>
      </c>
      <c r="E71" s="31">
        <v>202229199</v>
      </c>
      <c r="F71" s="31">
        <v>49925695</v>
      </c>
      <c r="G71" s="36">
        <f t="shared" si="7"/>
        <v>0.24687678756023754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49925695</v>
      </c>
      <c r="O71" s="36">
        <f t="shared" si="11"/>
        <v>0.24687678756023754</v>
      </c>
      <c r="P71" s="31">
        <v>45061988</v>
      </c>
      <c r="Q71" s="31">
        <v>129092004</v>
      </c>
      <c r="R71" s="31">
        <v>130533844</v>
      </c>
      <c r="S71" s="31">
        <v>45061988</v>
      </c>
      <c r="T71" s="36">
        <f t="shared" si="12"/>
        <v>0.34906877733496183</v>
      </c>
      <c r="U71" s="36">
        <f t="shared" si="13"/>
        <v>0.10793369790964391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135207706</v>
      </c>
      <c r="E72" s="31">
        <v>135207706</v>
      </c>
      <c r="F72" s="31">
        <v>42034437</v>
      </c>
      <c r="G72" s="36">
        <f t="shared" si="7"/>
        <v>0.31088787942308554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42034437</v>
      </c>
      <c r="O72" s="36">
        <f t="shared" si="11"/>
        <v>0.31088787942308554</v>
      </c>
      <c r="P72" s="31">
        <v>47807414</v>
      </c>
      <c r="Q72" s="31">
        <v>157238296</v>
      </c>
      <c r="R72" s="31">
        <v>168761846</v>
      </c>
      <c r="S72" s="31">
        <v>47807414</v>
      </c>
      <c r="T72" s="36">
        <f t="shared" si="12"/>
        <v>0.30404434044490025</v>
      </c>
      <c r="U72" s="36">
        <f t="shared" si="13"/>
        <v>-0.12075484777319268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77122650</v>
      </c>
      <c r="E73" s="31">
        <v>77122650</v>
      </c>
      <c r="F73" s="31">
        <v>40726589</v>
      </c>
      <c r="G73" s="36">
        <f t="shared" si="7"/>
        <v>0.52807559128219794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40726589</v>
      </c>
      <c r="O73" s="36">
        <f t="shared" si="11"/>
        <v>0.52807559128219794</v>
      </c>
      <c r="P73" s="31">
        <v>20505772</v>
      </c>
      <c r="Q73" s="31">
        <v>91808896</v>
      </c>
      <c r="R73" s="31">
        <v>91808896</v>
      </c>
      <c r="S73" s="31">
        <v>20505772</v>
      </c>
      <c r="T73" s="36">
        <f t="shared" si="12"/>
        <v>0.22335277836256739</v>
      </c>
      <c r="U73" s="36">
        <f t="shared" si="13"/>
        <v>0.98610366876214162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134508210</v>
      </c>
      <c r="E74" s="31">
        <v>134508210</v>
      </c>
      <c r="F74" s="31">
        <v>31579750</v>
      </c>
      <c r="G74" s="36">
        <f t="shared" si="7"/>
        <v>0.23477934915645671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31579750</v>
      </c>
      <c r="O74" s="36">
        <f t="shared" si="11"/>
        <v>0.23477934915645671</v>
      </c>
      <c r="P74" s="31">
        <v>27062858</v>
      </c>
      <c r="Q74" s="31">
        <v>126615980</v>
      </c>
      <c r="R74" s="31">
        <v>126880421</v>
      </c>
      <c r="S74" s="31">
        <v>27062858</v>
      </c>
      <c r="T74" s="36">
        <f t="shared" si="12"/>
        <v>0.21373967172232131</v>
      </c>
      <c r="U74" s="36">
        <f t="shared" si="13"/>
        <v>0.16690373204485653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36966595</v>
      </c>
      <c r="E75" s="31">
        <v>36966595</v>
      </c>
      <c r="F75" s="31">
        <v>6418921</v>
      </c>
      <c r="G75" s="36">
        <f t="shared" si="7"/>
        <v>0.17364112112570823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6418921</v>
      </c>
      <c r="O75" s="36">
        <f t="shared" si="11"/>
        <v>0.17364112112570823</v>
      </c>
      <c r="P75" s="31">
        <v>6807917</v>
      </c>
      <c r="Q75" s="31">
        <v>43685982</v>
      </c>
      <c r="R75" s="31">
        <v>29692576</v>
      </c>
      <c r="S75" s="31">
        <v>6807917</v>
      </c>
      <c r="T75" s="36">
        <f t="shared" si="12"/>
        <v>0.15583756363769047</v>
      </c>
      <c r="U75" s="36">
        <f t="shared" si="13"/>
        <v>-5.7138769465021388E-2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36539016</v>
      </c>
      <c r="E76" s="31">
        <v>36539016</v>
      </c>
      <c r="F76" s="31">
        <v>17003831</v>
      </c>
      <c r="G76" s="36">
        <f t="shared" si="7"/>
        <v>0.46536094458591881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17003831</v>
      </c>
      <c r="O76" s="36">
        <f t="shared" si="11"/>
        <v>0.46536094458591881</v>
      </c>
      <c r="P76" s="31">
        <v>238</v>
      </c>
      <c r="Q76" s="31">
        <v>37300000</v>
      </c>
      <c r="R76" s="31">
        <v>30551000</v>
      </c>
      <c r="S76" s="31">
        <v>238</v>
      </c>
      <c r="T76" s="36">
        <f t="shared" si="12"/>
        <v>6.3806970509383379E-6</v>
      </c>
      <c r="U76" s="36">
        <f t="shared" si="13"/>
        <v>71443.668067226885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622573376</v>
      </c>
      <c r="E78" s="32">
        <f>SUM(E71:E77)</f>
        <v>622573376</v>
      </c>
      <c r="F78" s="32">
        <f>SUM(F71:F77)</f>
        <v>187689223</v>
      </c>
      <c r="G78" s="37">
        <f t="shared" si="7"/>
        <v>0.30147325638287492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187689223</v>
      </c>
      <c r="O78" s="37">
        <f t="shared" si="11"/>
        <v>0.30147325638287492</v>
      </c>
      <c r="P78" s="32">
        <f>SUM(P71:P77)</f>
        <v>147246187</v>
      </c>
      <c r="Q78" s="32">
        <f>SUM(Q71:Q77)</f>
        <v>585741158</v>
      </c>
      <c r="R78" s="32">
        <f>SUM(R71:R77)</f>
        <v>578228583</v>
      </c>
      <c r="S78" s="32">
        <f>SUM(S71:S77)</f>
        <v>147246187</v>
      </c>
      <c r="T78" s="37">
        <f t="shared" si="12"/>
        <v>0.25138439563094522</v>
      </c>
      <c r="U78" s="37">
        <f t="shared" si="13"/>
        <v>0.27466270484817379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247474510</v>
      </c>
      <c r="E79" s="31">
        <v>247474510</v>
      </c>
      <c r="F79" s="31">
        <v>53173382</v>
      </c>
      <c r="G79" s="36">
        <f t="shared" si="7"/>
        <v>0.2148640763042626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53173382</v>
      </c>
      <c r="O79" s="36">
        <f t="shared" si="11"/>
        <v>0.2148640763042626</v>
      </c>
      <c r="P79" s="31">
        <v>0</v>
      </c>
      <c r="Q79" s="31">
        <v>235404339</v>
      </c>
      <c r="R79" s="31">
        <v>235404339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123551690</v>
      </c>
      <c r="E80" s="31">
        <v>123551690</v>
      </c>
      <c r="F80" s="31">
        <v>23784381</v>
      </c>
      <c r="G80" s="36">
        <f t="shared" si="7"/>
        <v>0.1925055092326135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23784381</v>
      </c>
      <c r="O80" s="36">
        <f t="shared" si="11"/>
        <v>0.1925055092326135</v>
      </c>
      <c r="P80" s="31">
        <v>21895660</v>
      </c>
      <c r="Q80" s="31">
        <v>100669323</v>
      </c>
      <c r="R80" s="31">
        <v>100669323</v>
      </c>
      <c r="S80" s="31">
        <v>21895660</v>
      </c>
      <c r="T80" s="36">
        <f t="shared" si="12"/>
        <v>0.21750081700658699</v>
      </c>
      <c r="U80" s="36">
        <f t="shared" si="13"/>
        <v>8.6260062496403389E-2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763406200</v>
      </c>
      <c r="E81" s="31">
        <v>763406200</v>
      </c>
      <c r="F81" s="31">
        <v>152330524</v>
      </c>
      <c r="G81" s="36">
        <f t="shared" si="7"/>
        <v>0.19954059057943202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152330524</v>
      </c>
      <c r="O81" s="36">
        <f t="shared" si="11"/>
        <v>0.19954059057943202</v>
      </c>
      <c r="P81" s="31">
        <v>145826086</v>
      </c>
      <c r="Q81" s="31">
        <v>587653560</v>
      </c>
      <c r="R81" s="31">
        <v>642893620</v>
      </c>
      <c r="S81" s="31">
        <v>145826086</v>
      </c>
      <c r="T81" s="36">
        <f t="shared" si="12"/>
        <v>0.24814975340232773</v>
      </c>
      <c r="U81" s="36">
        <f t="shared" si="13"/>
        <v>4.4604077215649962E-2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46718715</v>
      </c>
      <c r="E82" s="31">
        <v>46718715</v>
      </c>
      <c r="F82" s="31">
        <v>26221237</v>
      </c>
      <c r="G82" s="36">
        <f t="shared" si="7"/>
        <v>0.561257667296714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26221237</v>
      </c>
      <c r="O82" s="36">
        <f t="shared" si="11"/>
        <v>0.561257667296714</v>
      </c>
      <c r="P82" s="31">
        <v>18644815</v>
      </c>
      <c r="Q82" s="31">
        <v>40616354</v>
      </c>
      <c r="R82" s="31">
        <v>44536430</v>
      </c>
      <c r="S82" s="31">
        <v>18644815</v>
      </c>
      <c r="T82" s="36">
        <f t="shared" si="12"/>
        <v>0.4590469888065285</v>
      </c>
      <c r="U82" s="36">
        <f t="shared" si="13"/>
        <v>0.40635543983675881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1181151115</v>
      </c>
      <c r="E84" s="32">
        <f>SUM(E79:E83)</f>
        <v>1181151115</v>
      </c>
      <c r="F84" s="32">
        <f>SUM(F79:F83)</f>
        <v>255509524</v>
      </c>
      <c r="G84" s="37">
        <f t="shared" si="7"/>
        <v>0.21632246776484651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255509524</v>
      </c>
      <c r="O84" s="37">
        <f t="shared" si="11"/>
        <v>0.21632246776484651</v>
      </c>
      <c r="P84" s="32">
        <f>SUM(P79:P83)</f>
        <v>186366561</v>
      </c>
      <c r="Q84" s="32">
        <f>SUM(Q79:Q83)</f>
        <v>964343576</v>
      </c>
      <c r="R84" s="32">
        <f>SUM(R79:R83)</f>
        <v>1023503712</v>
      </c>
      <c r="S84" s="32">
        <f>SUM(S79:S83)</f>
        <v>186366561</v>
      </c>
      <c r="T84" s="37">
        <f t="shared" si="12"/>
        <v>0.19325742986024724</v>
      </c>
      <c r="U84" s="37">
        <f t="shared" si="13"/>
        <v>0.37100519872768367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5242693424</v>
      </c>
      <c r="E85" s="32">
        <f>SUM(E57,E59:E62,E64:E69,E71:E77,E79:E83)</f>
        <v>5242693424</v>
      </c>
      <c r="F85" s="32">
        <f>SUM(F57,F59:F62,F64:F69,F71:F77,F79:F83)</f>
        <v>1311929753</v>
      </c>
      <c r="G85" s="37">
        <f t="shared" si="7"/>
        <v>0.25023964723823988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1311929753</v>
      </c>
      <c r="O85" s="37">
        <f t="shared" si="11"/>
        <v>0.25023964723823988</v>
      </c>
      <c r="P85" s="32">
        <f>SUM(P57,P59:P62,P64:P69,P71:P77,P79:P83)</f>
        <v>1052277590</v>
      </c>
      <c r="Q85" s="32">
        <f>SUM(Q57,Q59:Q62,Q64:Q69,Q71:Q77,Q79:Q83)</f>
        <v>4428845902</v>
      </c>
      <c r="R85" s="32">
        <f>SUM(R57,R59:R62,R64:R69,R71:R77,R79:R83)</f>
        <v>4367287604</v>
      </c>
      <c r="S85" s="32">
        <f>SUM(S57,S59:S62,S64:S69,S71:S77,S79:S83)</f>
        <v>1052277590</v>
      </c>
      <c r="T85" s="37">
        <f t="shared" si="12"/>
        <v>0.23759634299418891</v>
      </c>
      <c r="U85" s="37">
        <f t="shared" si="13"/>
        <v>0.24675253513666484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15256078142</v>
      </c>
      <c r="E88" s="31">
        <v>15256078142</v>
      </c>
      <c r="F88" s="31">
        <v>3911677735</v>
      </c>
      <c r="G88" s="36">
        <f t="shared" ref="G88:G99" si="14">IF(($D88      =0),0,($F88      /$D88      ))</f>
        <v>0.25640126502965049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3911677735</v>
      </c>
      <c r="O88" s="36">
        <f t="shared" ref="O88:O99" si="18">IF(($D88      =0),0,($N88      /$D88      ))</f>
        <v>0.25640126502965049</v>
      </c>
      <c r="P88" s="31">
        <v>3781602908</v>
      </c>
      <c r="Q88" s="31">
        <v>13700076061</v>
      </c>
      <c r="R88" s="31">
        <v>13895703001</v>
      </c>
      <c r="S88" s="31">
        <v>3781602908</v>
      </c>
      <c r="T88" s="36">
        <f t="shared" ref="T88:T99" si="19">IF(($Q88      =0),0,($S88      /$Q88      ))</f>
        <v>0.27602787686450059</v>
      </c>
      <c r="U88" s="36">
        <f t="shared" ref="U88:U99" si="20">IF(($P88      =0),0,(($F88      /$P88      )-1))</f>
        <v>3.4396743964001608E-2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10652266000</v>
      </c>
      <c r="E89" s="31">
        <v>10652266000</v>
      </c>
      <c r="F89" s="31">
        <v>2804362161</v>
      </c>
      <c r="G89" s="36">
        <f t="shared" si="14"/>
        <v>0.26326437595531316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2804362161</v>
      </c>
      <c r="O89" s="36">
        <f t="shared" si="18"/>
        <v>0.26326437595531316</v>
      </c>
      <c r="P89" s="31">
        <v>2527031323</v>
      </c>
      <c r="Q89" s="31">
        <v>9796266170</v>
      </c>
      <c r="R89" s="31">
        <v>10005029329</v>
      </c>
      <c r="S89" s="31">
        <v>2527031323</v>
      </c>
      <c r="T89" s="36">
        <f t="shared" si="19"/>
        <v>0.25795862210632442</v>
      </c>
      <c r="U89" s="36">
        <f t="shared" si="20"/>
        <v>0.10974570654342464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6462768745</v>
      </c>
      <c r="E90" s="31">
        <v>6462768745</v>
      </c>
      <c r="F90" s="31">
        <v>1751125371</v>
      </c>
      <c r="G90" s="36">
        <f t="shared" si="14"/>
        <v>0.2709559076138659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1751125371</v>
      </c>
      <c r="O90" s="36">
        <f t="shared" si="18"/>
        <v>0.2709559076138659</v>
      </c>
      <c r="P90" s="31">
        <v>1861390979</v>
      </c>
      <c r="Q90" s="31">
        <v>6021317412</v>
      </c>
      <c r="R90" s="31">
        <v>6121817412</v>
      </c>
      <c r="S90" s="31">
        <v>1861390979</v>
      </c>
      <c r="T90" s="36">
        <f t="shared" si="19"/>
        <v>0.30913350877175116</v>
      </c>
      <c r="U90" s="36">
        <f t="shared" si="20"/>
        <v>-5.9238284295993648E-2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32371112887</v>
      </c>
      <c r="E91" s="32">
        <f>SUM(E88:E90)</f>
        <v>32371112887</v>
      </c>
      <c r="F91" s="32">
        <f>SUM(F88:F90)</f>
        <v>8467165267</v>
      </c>
      <c r="G91" s="37">
        <f t="shared" si="14"/>
        <v>0.26156546722866458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8467165267</v>
      </c>
      <c r="O91" s="37">
        <f t="shared" si="18"/>
        <v>0.26156546722866458</v>
      </c>
      <c r="P91" s="32">
        <f>SUM(P88:P90)</f>
        <v>8170025210</v>
      </c>
      <c r="Q91" s="32">
        <f>SUM(Q88:Q90)</f>
        <v>29517659643</v>
      </c>
      <c r="R91" s="32">
        <f>SUM(R88:R90)</f>
        <v>30022549742</v>
      </c>
      <c r="S91" s="32">
        <f>SUM(S88:S90)</f>
        <v>8170025210</v>
      </c>
      <c r="T91" s="37">
        <f t="shared" si="19"/>
        <v>0.27678431517986185</v>
      </c>
      <c r="U91" s="37">
        <f t="shared" si="20"/>
        <v>3.6369539794847139E-2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1879806562</v>
      </c>
      <c r="E92" s="31">
        <v>1879806562</v>
      </c>
      <c r="F92" s="31">
        <v>287799527</v>
      </c>
      <c r="G92" s="36">
        <f t="shared" si="14"/>
        <v>0.15310060769965542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287799527</v>
      </c>
      <c r="O92" s="36">
        <f t="shared" si="18"/>
        <v>0.15310060769965542</v>
      </c>
      <c r="P92" s="31">
        <v>228579511</v>
      </c>
      <c r="Q92" s="31">
        <v>1377339716</v>
      </c>
      <c r="R92" s="31">
        <v>1377339716</v>
      </c>
      <c r="S92" s="31">
        <v>228579511</v>
      </c>
      <c r="T92" s="36">
        <f t="shared" si="19"/>
        <v>0.16595724957661789</v>
      </c>
      <c r="U92" s="36">
        <f t="shared" si="20"/>
        <v>0.25907840882554001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328759979</v>
      </c>
      <c r="E93" s="31">
        <v>328759979</v>
      </c>
      <c r="F93" s="31">
        <v>83671684</v>
      </c>
      <c r="G93" s="36">
        <f t="shared" si="14"/>
        <v>0.25450690273952109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83671684</v>
      </c>
      <c r="O93" s="36">
        <f t="shared" si="18"/>
        <v>0.25450690273952109</v>
      </c>
      <c r="P93" s="31">
        <v>78659008</v>
      </c>
      <c r="Q93" s="31">
        <v>308433288</v>
      </c>
      <c r="R93" s="31">
        <v>309152414</v>
      </c>
      <c r="S93" s="31">
        <v>78659008</v>
      </c>
      <c r="T93" s="36">
        <f t="shared" si="19"/>
        <v>0.25502762205096358</v>
      </c>
      <c r="U93" s="36">
        <f t="shared" si="20"/>
        <v>6.3726661795683981E-2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193109075</v>
      </c>
      <c r="E94" s="31">
        <v>193109075</v>
      </c>
      <c r="F94" s="31">
        <v>46550643</v>
      </c>
      <c r="G94" s="36">
        <f t="shared" si="14"/>
        <v>0.2410588057552448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46550643</v>
      </c>
      <c r="O94" s="36">
        <f t="shared" si="18"/>
        <v>0.2410588057552448</v>
      </c>
      <c r="P94" s="31">
        <v>41453654</v>
      </c>
      <c r="Q94" s="31">
        <v>186318568</v>
      </c>
      <c r="R94" s="31">
        <v>182368885</v>
      </c>
      <c r="S94" s="31">
        <v>41453654</v>
      </c>
      <c r="T94" s="36">
        <f t="shared" si="19"/>
        <v>0.22248804531387339</v>
      </c>
      <c r="U94" s="36">
        <f t="shared" si="20"/>
        <v>0.12295632611783747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2401675616</v>
      </c>
      <c r="E96" s="32">
        <f>SUM(E92:E95)</f>
        <v>2401675616</v>
      </c>
      <c r="F96" s="32">
        <f>SUM(F92:F95)</f>
        <v>418021854</v>
      </c>
      <c r="G96" s="37">
        <f t="shared" si="14"/>
        <v>0.17405425246237749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418021854</v>
      </c>
      <c r="O96" s="37">
        <f t="shared" si="18"/>
        <v>0.17405425246237749</v>
      </c>
      <c r="P96" s="32">
        <f>SUM(P92:P95)</f>
        <v>348692173</v>
      </c>
      <c r="Q96" s="32">
        <f>SUM(Q92:Q95)</f>
        <v>1872091572</v>
      </c>
      <c r="R96" s="32">
        <f>SUM(R92:R95)</f>
        <v>1868861015</v>
      </c>
      <c r="S96" s="32">
        <f>SUM(S92:S95)</f>
        <v>348692173</v>
      </c>
      <c r="T96" s="37">
        <f t="shared" si="19"/>
        <v>0.18625807530744015</v>
      </c>
      <c r="U96" s="37">
        <f t="shared" si="20"/>
        <v>0.19882775229371141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571429886</v>
      </c>
      <c r="E97" s="31">
        <v>571429886</v>
      </c>
      <c r="F97" s="31">
        <v>3135967</v>
      </c>
      <c r="G97" s="36">
        <f t="shared" si="14"/>
        <v>5.4879296250178976E-3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3135967</v>
      </c>
      <c r="O97" s="36">
        <f t="shared" si="18"/>
        <v>5.4879296250178976E-3</v>
      </c>
      <c r="P97" s="31">
        <v>131993582</v>
      </c>
      <c r="Q97" s="31">
        <v>525683099</v>
      </c>
      <c r="R97" s="31">
        <v>539213003</v>
      </c>
      <c r="S97" s="31">
        <v>131993582</v>
      </c>
      <c r="T97" s="36">
        <f t="shared" si="19"/>
        <v>0.25108964364859676</v>
      </c>
      <c r="U97" s="36">
        <f t="shared" si="20"/>
        <v>-0.97624151907628354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461149076</v>
      </c>
      <c r="E98" s="31">
        <v>461149076</v>
      </c>
      <c r="F98" s="31">
        <v>119569057</v>
      </c>
      <c r="G98" s="36">
        <f t="shared" si="14"/>
        <v>0.25928504083135145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119569057</v>
      </c>
      <c r="O98" s="36">
        <f t="shared" si="18"/>
        <v>0.25928504083135145</v>
      </c>
      <c r="P98" s="31">
        <v>90262197</v>
      </c>
      <c r="Q98" s="31">
        <v>518232102</v>
      </c>
      <c r="R98" s="31">
        <v>419367788</v>
      </c>
      <c r="S98" s="31">
        <v>90262197</v>
      </c>
      <c r="T98" s="36">
        <f t="shared" si="19"/>
        <v>0.17417330314284543</v>
      </c>
      <c r="U98" s="36">
        <f t="shared" si="20"/>
        <v>0.32468587043144992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488651327</v>
      </c>
      <c r="E99" s="31">
        <v>488651327</v>
      </c>
      <c r="F99" s="31">
        <v>96219590</v>
      </c>
      <c r="G99" s="36">
        <f t="shared" si="14"/>
        <v>0.19690847989859239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96219590</v>
      </c>
      <c r="O99" s="36">
        <f t="shared" si="18"/>
        <v>0.19690847989859239</v>
      </c>
      <c r="P99" s="31">
        <v>116481586</v>
      </c>
      <c r="Q99" s="31">
        <v>391506928</v>
      </c>
      <c r="R99" s="31">
        <v>454762123</v>
      </c>
      <c r="S99" s="31">
        <v>116481586</v>
      </c>
      <c r="T99" s="36">
        <f t="shared" si="19"/>
        <v>0.29752113607552816</v>
      </c>
      <c r="U99" s="36">
        <f t="shared" si="20"/>
        <v>-0.17395020703100661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1521230289</v>
      </c>
      <c r="E101" s="32">
        <f>SUM(E97:E100)</f>
        <v>1521230289</v>
      </c>
      <c r="F101" s="32">
        <f>SUM(F97:F100)</f>
        <v>218924614</v>
      </c>
      <c r="G101" s="37">
        <f>IF(($D101     =0),0,($F101     /$D101     ))</f>
        <v>0.14391286814563287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218924614</v>
      </c>
      <c r="O101" s="37">
        <f>IF(($D101     =0),0,($N101     /$D101     ))</f>
        <v>0.14391286814563287</v>
      </c>
      <c r="P101" s="32">
        <f>SUM(P97:P100)</f>
        <v>338737365</v>
      </c>
      <c r="Q101" s="32">
        <f>SUM(Q97:Q100)</f>
        <v>1435422129</v>
      </c>
      <c r="R101" s="32">
        <f>SUM(R97:R100)</f>
        <v>1413342914</v>
      </c>
      <c r="S101" s="32">
        <f>SUM(S97:S100)</f>
        <v>338737365</v>
      </c>
      <c r="T101" s="37">
        <f>IF(($Q101     =0),0,($S101     /$Q101     ))</f>
        <v>0.23598449414736589</v>
      </c>
      <c r="U101" s="37">
        <f>IF(($P101     =0),0,(($F101     /$P101     )-1))</f>
        <v>-0.35370397062632875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36294018792</v>
      </c>
      <c r="E102" s="32">
        <f>SUM(E88:E90,E92:E95,E97:E100)</f>
        <v>36294018792</v>
      </c>
      <c r="F102" s="32">
        <f>SUM(F88:F90,F92:F95,F97:F100)</f>
        <v>9104111735</v>
      </c>
      <c r="G102" s="37">
        <f>IF(($D102     =0),0,($F102     /$D102     ))</f>
        <v>0.25084330801654697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9104111735</v>
      </c>
      <c r="O102" s="37">
        <f>IF(($D102     =0),0,($N102     /$D102     ))</f>
        <v>0.25084330801654697</v>
      </c>
      <c r="P102" s="32">
        <f>SUM(P88:P90,P92:P95,P97:P100)</f>
        <v>8857454748</v>
      </c>
      <c r="Q102" s="32">
        <f>SUM(Q88:Q90,Q92:Q95,Q97:Q100)</f>
        <v>32825173344</v>
      </c>
      <c r="R102" s="32">
        <f>SUM(R88:R90,R92:R95,R97:R100)</f>
        <v>33304753671</v>
      </c>
      <c r="S102" s="32">
        <f>SUM(S88:S90,S92:S95,S97:S100)</f>
        <v>8857454748</v>
      </c>
      <c r="T102" s="37">
        <f>IF(($Q102     =0),0,($S102     /$Q102     ))</f>
        <v>0.26983725737488068</v>
      </c>
      <c r="U102" s="37">
        <f>IF(($P102     =0),0,(($F102     /$P102     )-1))</f>
        <v>2.7847388896420355E-2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9858325900</v>
      </c>
      <c r="E105" s="31">
        <v>9858325900</v>
      </c>
      <c r="F105" s="31">
        <v>2404583703</v>
      </c>
      <c r="G105" s="36">
        <f t="shared" ref="G105:G136" si="21">IF(($D105     =0),0,($F105     /$D105     ))</f>
        <v>0.24391399994191712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2404583703</v>
      </c>
      <c r="O105" s="36">
        <f t="shared" ref="O105:O136" si="25">IF(($D105     =0),0,($N105     /$D105     ))</f>
        <v>0.24391399994191712</v>
      </c>
      <c r="P105" s="31">
        <v>2105659105</v>
      </c>
      <c r="Q105" s="31">
        <v>9683332880</v>
      </c>
      <c r="R105" s="31">
        <v>9683332880</v>
      </c>
      <c r="S105" s="31">
        <v>2105659105</v>
      </c>
      <c r="T105" s="36">
        <f t="shared" ref="T105:T136" si="26">IF(($Q105     =0),0,($S105     /$Q105     ))</f>
        <v>0.21745189709929708</v>
      </c>
      <c r="U105" s="36">
        <f t="shared" ref="U105:U136" si="27">IF(($P105     =0),0,(($F105     /$P105     )-1))</f>
        <v>0.14196248447347792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9858325900</v>
      </c>
      <c r="E106" s="32">
        <f>E105</f>
        <v>9858325900</v>
      </c>
      <c r="F106" s="32">
        <f>F105</f>
        <v>2404583703</v>
      </c>
      <c r="G106" s="37">
        <f t="shared" si="21"/>
        <v>0.24391399994191712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2404583703</v>
      </c>
      <c r="O106" s="37">
        <f t="shared" si="25"/>
        <v>0.24391399994191712</v>
      </c>
      <c r="P106" s="32">
        <f>P105</f>
        <v>2105659105</v>
      </c>
      <c r="Q106" s="32">
        <f>Q105</f>
        <v>9683332880</v>
      </c>
      <c r="R106" s="32">
        <f>R105</f>
        <v>9683332880</v>
      </c>
      <c r="S106" s="32">
        <f>S105</f>
        <v>2105659105</v>
      </c>
      <c r="T106" s="37">
        <f t="shared" si="26"/>
        <v>0.21745189709929708</v>
      </c>
      <c r="U106" s="37">
        <f t="shared" si="27"/>
        <v>0.14196248447347792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545445214</v>
      </c>
      <c r="E111" s="31">
        <v>545445214</v>
      </c>
      <c r="F111" s="31">
        <v>76242456</v>
      </c>
      <c r="G111" s="36">
        <f t="shared" si="21"/>
        <v>0.13978022731353548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76242456</v>
      </c>
      <c r="O111" s="36">
        <f t="shared" si="25"/>
        <v>0.13978022731353548</v>
      </c>
      <c r="P111" s="31">
        <v>67287259</v>
      </c>
      <c r="Q111" s="31">
        <v>484041567</v>
      </c>
      <c r="R111" s="31">
        <v>531113186</v>
      </c>
      <c r="S111" s="31">
        <v>67287259</v>
      </c>
      <c r="T111" s="36">
        <f t="shared" si="26"/>
        <v>0.13901132379401623</v>
      </c>
      <c r="U111" s="36">
        <f t="shared" si="27"/>
        <v>0.13308904439100422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545445214</v>
      </c>
      <c r="E112" s="32">
        <f>SUM(E107:E111)</f>
        <v>545445214</v>
      </c>
      <c r="F112" s="32">
        <f>SUM(F107:F111)</f>
        <v>76242456</v>
      </c>
      <c r="G112" s="37">
        <f t="shared" si="21"/>
        <v>0.13978022731353548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76242456</v>
      </c>
      <c r="O112" s="37">
        <f t="shared" si="25"/>
        <v>0.13978022731353548</v>
      </c>
      <c r="P112" s="32">
        <f>SUM(P107:P111)</f>
        <v>67287259</v>
      </c>
      <c r="Q112" s="32">
        <f>SUM(Q107:Q111)</f>
        <v>484041567</v>
      </c>
      <c r="R112" s="32">
        <f>SUM(R107:R111)</f>
        <v>531113186</v>
      </c>
      <c r="S112" s="32">
        <f>SUM(S107:S111)</f>
        <v>67287259</v>
      </c>
      <c r="T112" s="37">
        <f t="shared" si="26"/>
        <v>0.13901132379401623</v>
      </c>
      <c r="U112" s="37">
        <f t="shared" si="27"/>
        <v>0.13308904439100422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1179122119</v>
      </c>
      <c r="E117" s="31">
        <v>1179122119</v>
      </c>
      <c r="F117" s="31">
        <v>468945904</v>
      </c>
      <c r="G117" s="36">
        <f t="shared" si="21"/>
        <v>0.39770766440859212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468945904</v>
      </c>
      <c r="O117" s="36">
        <f t="shared" si="25"/>
        <v>0.39770766440859212</v>
      </c>
      <c r="P117" s="31">
        <v>369256301</v>
      </c>
      <c r="Q117" s="31">
        <v>1264764918</v>
      </c>
      <c r="R117" s="31">
        <v>1034122409</v>
      </c>
      <c r="S117" s="31">
        <v>369256301</v>
      </c>
      <c r="T117" s="36">
        <f t="shared" si="26"/>
        <v>0.29195647012720194</v>
      </c>
      <c r="U117" s="36">
        <f t="shared" si="27"/>
        <v>0.26997400648283043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640818475</v>
      </c>
      <c r="E120" s="31">
        <v>640818475</v>
      </c>
      <c r="F120" s="31">
        <v>136922048</v>
      </c>
      <c r="G120" s="36">
        <f t="shared" si="21"/>
        <v>0.21366744771208415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136922048</v>
      </c>
      <c r="O120" s="36">
        <f t="shared" si="25"/>
        <v>0.21366744771208415</v>
      </c>
      <c r="P120" s="31">
        <v>124490928</v>
      </c>
      <c r="Q120" s="31">
        <v>583398231</v>
      </c>
      <c r="R120" s="31">
        <v>523964206</v>
      </c>
      <c r="S120" s="31">
        <v>124490928</v>
      </c>
      <c r="T120" s="36">
        <f t="shared" si="26"/>
        <v>0.21338927920060835</v>
      </c>
      <c r="U120" s="36">
        <f t="shared" si="27"/>
        <v>9.9855629640739796E-2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1819940594</v>
      </c>
      <c r="E121" s="32">
        <f>SUM(E113:E120)</f>
        <v>1819940594</v>
      </c>
      <c r="F121" s="32">
        <f>SUM(F113:F120)</f>
        <v>605867952</v>
      </c>
      <c r="G121" s="37">
        <f t="shared" si="21"/>
        <v>0.33290534537085004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605867952</v>
      </c>
      <c r="O121" s="37">
        <f t="shared" si="25"/>
        <v>0.33290534537085004</v>
      </c>
      <c r="P121" s="32">
        <f>SUM(P113:P120)</f>
        <v>493747229</v>
      </c>
      <c r="Q121" s="32">
        <f>SUM(Q113:Q120)</f>
        <v>1848163149</v>
      </c>
      <c r="R121" s="32">
        <f>SUM(R113:R120)</f>
        <v>1558086615</v>
      </c>
      <c r="S121" s="32">
        <f>SUM(S113:S120)</f>
        <v>493747229</v>
      </c>
      <c r="T121" s="37">
        <f t="shared" si="26"/>
        <v>0.26715565087809245</v>
      </c>
      <c r="U121" s="37">
        <f t="shared" si="27"/>
        <v>0.22708121973075412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339455148</v>
      </c>
      <c r="E125" s="31">
        <v>339455148</v>
      </c>
      <c r="F125" s="31">
        <v>33714531</v>
      </c>
      <c r="G125" s="36">
        <f t="shared" si="21"/>
        <v>9.931954544993378E-2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33714531</v>
      </c>
      <c r="O125" s="36">
        <f t="shared" si="25"/>
        <v>9.931954544993378E-2</v>
      </c>
      <c r="P125" s="31">
        <v>80750501</v>
      </c>
      <c r="Q125" s="31">
        <v>286657248</v>
      </c>
      <c r="R125" s="31">
        <v>331195154</v>
      </c>
      <c r="S125" s="31">
        <v>80750501</v>
      </c>
      <c r="T125" s="36">
        <f t="shared" si="26"/>
        <v>0.28169704957189851</v>
      </c>
      <c r="U125" s="36">
        <f t="shared" si="27"/>
        <v>-0.58248517863684834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339455148</v>
      </c>
      <c r="E126" s="32">
        <f>SUM(E122:E125)</f>
        <v>339455148</v>
      </c>
      <c r="F126" s="32">
        <f>SUM(F122:F125)</f>
        <v>33714531</v>
      </c>
      <c r="G126" s="37">
        <f t="shared" si="21"/>
        <v>9.931954544993378E-2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33714531</v>
      </c>
      <c r="O126" s="37">
        <f t="shared" si="25"/>
        <v>9.931954544993378E-2</v>
      </c>
      <c r="P126" s="32">
        <f>SUM(P122:P125)</f>
        <v>80750501</v>
      </c>
      <c r="Q126" s="32">
        <f>SUM(Q122:Q125)</f>
        <v>286657248</v>
      </c>
      <c r="R126" s="32">
        <f>SUM(R122:R125)</f>
        <v>331195154</v>
      </c>
      <c r="S126" s="32">
        <f>SUM(S122:S125)</f>
        <v>80750501</v>
      </c>
      <c r="T126" s="37">
        <f t="shared" si="26"/>
        <v>0.28169704957189851</v>
      </c>
      <c r="U126" s="37">
        <f t="shared" si="27"/>
        <v>-0.58248517863684834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144292842</v>
      </c>
      <c r="E131" s="31">
        <v>144292842</v>
      </c>
      <c r="F131" s="31">
        <v>33570496</v>
      </c>
      <c r="G131" s="36">
        <f t="shared" si="21"/>
        <v>0.23265531078804311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33570496</v>
      </c>
      <c r="O131" s="36">
        <f t="shared" si="25"/>
        <v>0.23265531078804311</v>
      </c>
      <c r="P131" s="31">
        <v>27158634</v>
      </c>
      <c r="Q131" s="31">
        <v>183124932</v>
      </c>
      <c r="R131" s="31">
        <v>177503815</v>
      </c>
      <c r="S131" s="31">
        <v>27158634</v>
      </c>
      <c r="T131" s="36">
        <f t="shared" si="26"/>
        <v>0.14830658885923845</v>
      </c>
      <c r="U131" s="36">
        <f t="shared" si="27"/>
        <v>0.23608926722897761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144292842</v>
      </c>
      <c r="E132" s="32">
        <f>SUM(E127:E131)</f>
        <v>144292842</v>
      </c>
      <c r="F132" s="32">
        <f>SUM(F127:F131)</f>
        <v>33570496</v>
      </c>
      <c r="G132" s="37">
        <f t="shared" si="21"/>
        <v>0.23265531078804311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33570496</v>
      </c>
      <c r="O132" s="37">
        <f t="shared" si="25"/>
        <v>0.23265531078804311</v>
      </c>
      <c r="P132" s="32">
        <f>SUM(P127:P131)</f>
        <v>27158634</v>
      </c>
      <c r="Q132" s="32">
        <f>SUM(Q127:Q131)</f>
        <v>183124932</v>
      </c>
      <c r="R132" s="32">
        <f>SUM(R127:R131)</f>
        <v>177503815</v>
      </c>
      <c r="S132" s="32">
        <f>SUM(S127:S131)</f>
        <v>27158634</v>
      </c>
      <c r="T132" s="37">
        <f t="shared" si="26"/>
        <v>0.14830658885923845</v>
      </c>
      <c r="U132" s="37">
        <f t="shared" si="27"/>
        <v>0.23608926722897761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341924458</v>
      </c>
      <c r="E133" s="31">
        <v>341924458</v>
      </c>
      <c r="F133" s="31">
        <v>103503005</v>
      </c>
      <c r="G133" s="36">
        <f t="shared" si="21"/>
        <v>0.30270722839019604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103503005</v>
      </c>
      <c r="O133" s="36">
        <f t="shared" si="25"/>
        <v>0.30270722839019604</v>
      </c>
      <c r="P133" s="31">
        <v>97063772</v>
      </c>
      <c r="Q133" s="31">
        <v>317295299</v>
      </c>
      <c r="R133" s="31">
        <v>317379155</v>
      </c>
      <c r="S133" s="31">
        <v>97063772</v>
      </c>
      <c r="T133" s="36">
        <f t="shared" si="26"/>
        <v>0.30590989625724019</v>
      </c>
      <c r="U133" s="36">
        <f t="shared" si="27"/>
        <v>6.634023042088244E-2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112162835</v>
      </c>
      <c r="E136" s="31">
        <v>112162835</v>
      </c>
      <c r="F136" s="31">
        <v>28516890</v>
      </c>
      <c r="G136" s="36">
        <f t="shared" si="21"/>
        <v>0.25424544591798165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28516890</v>
      </c>
      <c r="O136" s="36">
        <f t="shared" si="25"/>
        <v>0.25424544591798165</v>
      </c>
      <c r="P136" s="31">
        <v>34261934</v>
      </c>
      <c r="Q136" s="31">
        <v>94764270</v>
      </c>
      <c r="R136" s="31">
        <v>108686525</v>
      </c>
      <c r="S136" s="31">
        <v>34261934</v>
      </c>
      <c r="T136" s="36">
        <f t="shared" si="26"/>
        <v>0.36154907329524094</v>
      </c>
      <c r="U136" s="36">
        <f t="shared" si="27"/>
        <v>-0.16768008484284624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454087293</v>
      </c>
      <c r="E137" s="32">
        <f>SUM(E133:E136)</f>
        <v>454087293</v>
      </c>
      <c r="F137" s="32">
        <f>SUM(F133:F136)</f>
        <v>132019895</v>
      </c>
      <c r="G137" s="37">
        <f t="shared" ref="G137:G170" si="28">IF(($D137     =0),0,($F137     /$D137     ))</f>
        <v>0.29073681874643431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132019895</v>
      </c>
      <c r="O137" s="37">
        <f t="shared" ref="O137:O170" si="32">IF(($D137     =0),0,($N137     /$D137     ))</f>
        <v>0.29073681874643431</v>
      </c>
      <c r="P137" s="32">
        <f>SUM(P133:P136)</f>
        <v>131325706</v>
      </c>
      <c r="Q137" s="32">
        <f>SUM(Q133:Q136)</f>
        <v>412059569</v>
      </c>
      <c r="R137" s="32">
        <f>SUM(R133:R136)</f>
        <v>426065680</v>
      </c>
      <c r="S137" s="32">
        <f>SUM(S133:S136)</f>
        <v>131325706</v>
      </c>
      <c r="T137" s="37">
        <f t="shared" ref="T137:T170" si="33">IF(($Q137     =0),0,($S137     /$Q137     ))</f>
        <v>0.31870563355367681</v>
      </c>
      <c r="U137" s="37">
        <f t="shared" ref="U137:U170" si="34">IF(($P137     =0),0,(($F137     /$P137     )-1))</f>
        <v>5.2860100367555507E-3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50773000</v>
      </c>
      <c r="E140" s="31">
        <v>50773000</v>
      </c>
      <c r="F140" s="31">
        <v>18225595</v>
      </c>
      <c r="G140" s="36">
        <f t="shared" si="28"/>
        <v>0.35896234218974654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18225595</v>
      </c>
      <c r="O140" s="36">
        <f t="shared" si="32"/>
        <v>0.35896234218974654</v>
      </c>
      <c r="P140" s="31">
        <v>16538734</v>
      </c>
      <c r="Q140" s="31">
        <v>62253388</v>
      </c>
      <c r="R140" s="31">
        <v>62253388</v>
      </c>
      <c r="S140" s="31">
        <v>16538734</v>
      </c>
      <c r="T140" s="36">
        <f t="shared" si="33"/>
        <v>0.26566801472716634</v>
      </c>
      <c r="U140" s="36">
        <f t="shared" si="34"/>
        <v>0.10199456621044867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74287988</v>
      </c>
      <c r="E143" s="31">
        <v>74287988</v>
      </c>
      <c r="F143" s="31">
        <v>16172943</v>
      </c>
      <c r="G143" s="36">
        <f t="shared" si="28"/>
        <v>0.21770603075156647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16172943</v>
      </c>
      <c r="O143" s="36">
        <f t="shared" si="32"/>
        <v>0.21770603075156647</v>
      </c>
      <c r="P143" s="31">
        <v>16892905</v>
      </c>
      <c r="Q143" s="31">
        <v>59499000</v>
      </c>
      <c r="R143" s="31">
        <v>61377209</v>
      </c>
      <c r="S143" s="31">
        <v>16892905</v>
      </c>
      <c r="T143" s="36">
        <f t="shared" si="33"/>
        <v>0.28391914149817643</v>
      </c>
      <c r="U143" s="36">
        <f t="shared" si="34"/>
        <v>-4.2619194271204419E-2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125060988</v>
      </c>
      <c r="E144" s="32">
        <f>SUM(E138:E143)</f>
        <v>125060988</v>
      </c>
      <c r="F144" s="32">
        <f>SUM(F138:F143)</f>
        <v>34398538</v>
      </c>
      <c r="G144" s="37">
        <f t="shared" si="28"/>
        <v>0.27505410400244079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34398538</v>
      </c>
      <c r="O144" s="37">
        <f t="shared" si="32"/>
        <v>0.27505410400244079</v>
      </c>
      <c r="P144" s="32">
        <f>SUM(P138:P143)</f>
        <v>33431639</v>
      </c>
      <c r="Q144" s="32">
        <f>SUM(Q138:Q143)</f>
        <v>121752388</v>
      </c>
      <c r="R144" s="32">
        <f>SUM(R138:R143)</f>
        <v>123630597</v>
      </c>
      <c r="S144" s="32">
        <f>SUM(S138:S143)</f>
        <v>33431639</v>
      </c>
      <c r="T144" s="37">
        <f t="shared" si="33"/>
        <v>0.27458713171194638</v>
      </c>
      <c r="U144" s="37">
        <f t="shared" si="34"/>
        <v>2.892167506355281E-2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65762236</v>
      </c>
      <c r="E149" s="31">
        <v>65762236</v>
      </c>
      <c r="F149" s="31">
        <v>15847332</v>
      </c>
      <c r="G149" s="36">
        <f t="shared" si="28"/>
        <v>0.24097921487949406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15847332</v>
      </c>
      <c r="O149" s="36">
        <f t="shared" si="32"/>
        <v>0.24097921487949406</v>
      </c>
      <c r="P149" s="31">
        <v>12899009</v>
      </c>
      <c r="Q149" s="31">
        <v>47046000</v>
      </c>
      <c r="R149" s="31">
        <v>54873296</v>
      </c>
      <c r="S149" s="31">
        <v>12899009</v>
      </c>
      <c r="T149" s="36">
        <f t="shared" si="33"/>
        <v>0.27417865493346938</v>
      </c>
      <c r="U149" s="36">
        <f t="shared" si="34"/>
        <v>0.22856972965907696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65762236</v>
      </c>
      <c r="E150" s="32">
        <f>SUM(E145:E149)</f>
        <v>65762236</v>
      </c>
      <c r="F150" s="32">
        <f>SUM(F145:F149)</f>
        <v>15847332</v>
      </c>
      <c r="G150" s="37">
        <f t="shared" si="28"/>
        <v>0.24097921487949406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15847332</v>
      </c>
      <c r="O150" s="37">
        <f t="shared" si="32"/>
        <v>0.24097921487949406</v>
      </c>
      <c r="P150" s="32">
        <f>SUM(P145:P149)</f>
        <v>12899009</v>
      </c>
      <c r="Q150" s="32">
        <f>SUM(Q145:Q149)</f>
        <v>47046000</v>
      </c>
      <c r="R150" s="32">
        <f>SUM(R145:R149)</f>
        <v>54873296</v>
      </c>
      <c r="S150" s="32">
        <f>SUM(S145:S149)</f>
        <v>12899009</v>
      </c>
      <c r="T150" s="37">
        <f t="shared" si="33"/>
        <v>0.27417865493346938</v>
      </c>
      <c r="U150" s="37">
        <f t="shared" si="34"/>
        <v>0.22856972965907696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1287663300</v>
      </c>
      <c r="E152" s="31">
        <v>1287663300</v>
      </c>
      <c r="F152" s="31">
        <v>319358250</v>
      </c>
      <c r="G152" s="36">
        <f t="shared" si="28"/>
        <v>0.24801378590195122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319358250</v>
      </c>
      <c r="O152" s="36">
        <f t="shared" si="32"/>
        <v>0.24801378590195122</v>
      </c>
      <c r="P152" s="31">
        <v>331561282</v>
      </c>
      <c r="Q152" s="31">
        <v>1156968900</v>
      </c>
      <c r="R152" s="31">
        <v>1151498600</v>
      </c>
      <c r="S152" s="31">
        <v>331561282</v>
      </c>
      <c r="T152" s="36">
        <f t="shared" si="33"/>
        <v>0.28657752338891734</v>
      </c>
      <c r="U152" s="36">
        <f t="shared" si="34"/>
        <v>-3.6804755749496709E-2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435316206</v>
      </c>
      <c r="E156" s="31">
        <v>435316206</v>
      </c>
      <c r="F156" s="31">
        <v>161038806</v>
      </c>
      <c r="G156" s="36">
        <f t="shared" si="28"/>
        <v>0.36993524196983374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161038806</v>
      </c>
      <c r="O156" s="36">
        <f t="shared" si="32"/>
        <v>0.36993524196983374</v>
      </c>
      <c r="P156" s="31">
        <v>157850577</v>
      </c>
      <c r="Q156" s="31">
        <v>400941413</v>
      </c>
      <c r="R156" s="31">
        <v>409249146</v>
      </c>
      <c r="S156" s="31">
        <v>157850577</v>
      </c>
      <c r="T156" s="36">
        <f t="shared" si="33"/>
        <v>0.39369985709109079</v>
      </c>
      <c r="U156" s="36">
        <f t="shared" si="34"/>
        <v>2.0197765890966668E-2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1722979506</v>
      </c>
      <c r="E157" s="32">
        <f>SUM(E151:E156)</f>
        <v>1722979506</v>
      </c>
      <c r="F157" s="32">
        <f>SUM(F151:F156)</f>
        <v>480397056</v>
      </c>
      <c r="G157" s="37">
        <f t="shared" si="28"/>
        <v>0.27881762628463902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480397056</v>
      </c>
      <c r="O157" s="37">
        <f t="shared" si="32"/>
        <v>0.27881762628463902</v>
      </c>
      <c r="P157" s="32">
        <f>SUM(P151:P156)</f>
        <v>489411859</v>
      </c>
      <c r="Q157" s="32">
        <f>SUM(Q151:Q156)</f>
        <v>1557910313</v>
      </c>
      <c r="R157" s="32">
        <f>SUM(R151:R156)</f>
        <v>1560747746</v>
      </c>
      <c r="S157" s="32">
        <f>SUM(S151:S156)</f>
        <v>489411859</v>
      </c>
      <c r="T157" s="37">
        <f t="shared" si="33"/>
        <v>0.31414636318669775</v>
      </c>
      <c r="U157" s="37">
        <f t="shared" si="34"/>
        <v>-1.8419666042460925E-2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692215190</v>
      </c>
      <c r="E162" s="31">
        <v>692215190</v>
      </c>
      <c r="F162" s="31">
        <v>170401276</v>
      </c>
      <c r="G162" s="36">
        <f t="shared" si="28"/>
        <v>0.24616806805409747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170401276</v>
      </c>
      <c r="O162" s="36">
        <f t="shared" si="32"/>
        <v>0.24616806805409747</v>
      </c>
      <c r="P162" s="31">
        <v>214696633</v>
      </c>
      <c r="Q162" s="31">
        <v>868495210</v>
      </c>
      <c r="R162" s="31">
        <v>783904143</v>
      </c>
      <c r="S162" s="31">
        <v>214696633</v>
      </c>
      <c r="T162" s="36">
        <f t="shared" si="33"/>
        <v>0.24720531619282046</v>
      </c>
      <c r="U162" s="36">
        <f t="shared" si="34"/>
        <v>-0.20631603011678346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692215190</v>
      </c>
      <c r="E163" s="32">
        <f>SUM(E158:E162)</f>
        <v>692215190</v>
      </c>
      <c r="F163" s="32">
        <f>SUM(F158:F162)</f>
        <v>170401276</v>
      </c>
      <c r="G163" s="37">
        <f t="shared" si="28"/>
        <v>0.24616806805409747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170401276</v>
      </c>
      <c r="O163" s="37">
        <f t="shared" si="32"/>
        <v>0.24616806805409747</v>
      </c>
      <c r="P163" s="32">
        <f>SUM(P158:P162)</f>
        <v>214696633</v>
      </c>
      <c r="Q163" s="32">
        <f>SUM(Q158:Q162)</f>
        <v>868495210</v>
      </c>
      <c r="R163" s="32">
        <f>SUM(R158:R162)</f>
        <v>783904143</v>
      </c>
      <c r="S163" s="32">
        <f>SUM(S158:S162)</f>
        <v>214696633</v>
      </c>
      <c r="T163" s="37">
        <f t="shared" si="33"/>
        <v>0.24720531619282046</v>
      </c>
      <c r="U163" s="37">
        <f t="shared" si="34"/>
        <v>-0.20631603011678346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91832804</v>
      </c>
      <c r="E168" s="31">
        <v>91832804</v>
      </c>
      <c r="F168" s="31">
        <v>19909343</v>
      </c>
      <c r="G168" s="36">
        <f t="shared" si="28"/>
        <v>0.21679990300633747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19909343</v>
      </c>
      <c r="O168" s="36">
        <f t="shared" si="32"/>
        <v>0.21679990300633747</v>
      </c>
      <c r="P168" s="31">
        <v>20568492</v>
      </c>
      <c r="Q168" s="31">
        <v>102382691</v>
      </c>
      <c r="R168" s="31">
        <v>82538612</v>
      </c>
      <c r="S168" s="31">
        <v>20568492</v>
      </c>
      <c r="T168" s="36">
        <f t="shared" si="33"/>
        <v>0.20089813814329222</v>
      </c>
      <c r="U168" s="36">
        <f t="shared" si="34"/>
        <v>-3.2046539921351536E-2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91832804</v>
      </c>
      <c r="E169" s="32">
        <f>SUM(E164:E168)</f>
        <v>91832804</v>
      </c>
      <c r="F169" s="32">
        <f>SUM(F164:F168)</f>
        <v>19909343</v>
      </c>
      <c r="G169" s="37">
        <f t="shared" si="28"/>
        <v>0.21679990300633747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19909343</v>
      </c>
      <c r="O169" s="37">
        <f t="shared" si="32"/>
        <v>0.21679990300633747</v>
      </c>
      <c r="P169" s="32">
        <f>SUM(P164:P168)</f>
        <v>20568492</v>
      </c>
      <c r="Q169" s="32">
        <f>SUM(Q164:Q168)</f>
        <v>102382691</v>
      </c>
      <c r="R169" s="32">
        <f>SUM(R164:R168)</f>
        <v>82538612</v>
      </c>
      <c r="S169" s="32">
        <f>SUM(S164:S168)</f>
        <v>20568492</v>
      </c>
      <c r="T169" s="37">
        <f t="shared" si="33"/>
        <v>0.20089813814329222</v>
      </c>
      <c r="U169" s="37">
        <f t="shared" si="34"/>
        <v>-3.2046539921351536E-2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15859397715</v>
      </c>
      <c r="E170" s="32">
        <f>SUM(E105,E107:E111,E113:E120,E122:E125,E127:E131,E133:E136,E138:E143,E145:E149,E151:E156,E158:E162,E164:E168)</f>
        <v>15859397715</v>
      </c>
      <c r="F170" s="32">
        <f>SUM(F105,F107:F111,F113:F120,F122:F125,F127:F131,F133:F136,F138:F143,F145:F149,F151:F156,F158:F162,F164:F168)</f>
        <v>4006952578</v>
      </c>
      <c r="G170" s="37">
        <f t="shared" si="28"/>
        <v>0.25265477605181552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4006952578</v>
      </c>
      <c r="O170" s="37">
        <f t="shared" si="32"/>
        <v>0.25265477605181552</v>
      </c>
      <c r="P170" s="32">
        <f>SUM(P105,P107:P111,P113:P120,P122:P125,P127:P131,P133:P136,P138:P143,P145:P149,P151:P156,P158:P162,P164:P168)</f>
        <v>3676936066</v>
      </c>
      <c r="Q170" s="32">
        <f>SUM(Q105,Q107:Q111,Q113:Q120,Q122:Q125,Q127:Q131,Q133:Q136,Q138:Q143,Q145:Q149,Q151:Q156,Q158:Q162,Q164:Q168)</f>
        <v>15594965947</v>
      </c>
      <c r="R170" s="32">
        <f>SUM(R105,R107:R111,R113:R120,R122:R125,R127:R131,R133:R136,R138:R143,R145:R149,R151:R156,R158:R162,R164:R168)</f>
        <v>15312991724</v>
      </c>
      <c r="S170" s="32">
        <f>SUM(S105,S107:S111,S113:S120,S122:S125,S127:S131,S133:S136,S138:S143,S145:S149,S151:S156,S158:S162,S164:S168)</f>
        <v>3676936066</v>
      </c>
      <c r="T170" s="37">
        <f t="shared" si="33"/>
        <v>0.23577711413389341</v>
      </c>
      <c r="U170" s="37">
        <f t="shared" si="34"/>
        <v>8.9753127624819573E-2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1</v>
      </c>
      <c r="Q174" s="31">
        <v>0</v>
      </c>
      <c r="R174" s="31">
        <v>0</v>
      </c>
      <c r="S174" s="31">
        <v>1</v>
      </c>
      <c r="T174" s="36">
        <f t="shared" si="40"/>
        <v>0</v>
      </c>
      <c r="U174" s="36">
        <f t="shared" si="41"/>
        <v>-1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5629211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5629211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771541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771541</v>
      </c>
      <c r="O177" s="36">
        <f t="shared" si="39"/>
        <v>0</v>
      </c>
      <c r="P177" s="31">
        <v>818574</v>
      </c>
      <c r="Q177" s="31">
        <v>0</v>
      </c>
      <c r="R177" s="31">
        <v>0</v>
      </c>
      <c r="S177" s="31">
        <v>818574</v>
      </c>
      <c r="T177" s="36">
        <f t="shared" si="40"/>
        <v>0</v>
      </c>
      <c r="U177" s="36">
        <f t="shared" si="41"/>
        <v>-5.7457236609029905E-2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375299892</v>
      </c>
      <c r="E178" s="31">
        <v>375299892</v>
      </c>
      <c r="F178" s="31">
        <v>34101122</v>
      </c>
      <c r="G178" s="36">
        <f t="shared" si="35"/>
        <v>9.0863660573608687E-2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34101122</v>
      </c>
      <c r="O178" s="36">
        <f t="shared" si="39"/>
        <v>9.0863660573608687E-2</v>
      </c>
      <c r="P178" s="31">
        <v>10978028</v>
      </c>
      <c r="Q178" s="31">
        <v>351369011</v>
      </c>
      <c r="R178" s="31">
        <v>351919011</v>
      </c>
      <c r="S178" s="31">
        <v>10978028</v>
      </c>
      <c r="T178" s="36">
        <f t="shared" si="40"/>
        <v>3.1243586247849273E-2</v>
      </c>
      <c r="U178" s="36">
        <f t="shared" si="41"/>
        <v>2.1063067064503751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375299892</v>
      </c>
      <c r="E179" s="32">
        <f>SUM(E173:E178)</f>
        <v>375299892</v>
      </c>
      <c r="F179" s="32">
        <f>SUM(F173:F178)</f>
        <v>40501874</v>
      </c>
      <c r="G179" s="37">
        <f t="shared" si="35"/>
        <v>0.10791869345914973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40501874</v>
      </c>
      <c r="O179" s="37">
        <f t="shared" si="39"/>
        <v>0.10791869345914973</v>
      </c>
      <c r="P179" s="32">
        <f>SUM(P173:P178)</f>
        <v>11796603</v>
      </c>
      <c r="Q179" s="32">
        <f>SUM(Q173:Q178)</f>
        <v>351369011</v>
      </c>
      <c r="R179" s="32">
        <f>SUM(R173:R178)</f>
        <v>351919011</v>
      </c>
      <c r="S179" s="32">
        <f>SUM(S173:S178)</f>
        <v>11796603</v>
      </c>
      <c r="T179" s="37">
        <f t="shared" si="40"/>
        <v>3.3573259538246532E-2</v>
      </c>
      <c r="U179" s="37">
        <f t="shared" si="41"/>
        <v>2.4333506010162416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8766414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8766414</v>
      </c>
      <c r="O180" s="36">
        <f t="shared" si="39"/>
        <v>0</v>
      </c>
      <c r="P180" s="31">
        <v>9584807</v>
      </c>
      <c r="Q180" s="31">
        <v>0</v>
      </c>
      <c r="R180" s="31">
        <v>0</v>
      </c>
      <c r="S180" s="31">
        <v>9584807</v>
      </c>
      <c r="T180" s="36">
        <f t="shared" si="40"/>
        <v>0</v>
      </c>
      <c r="U180" s="36">
        <f t="shared" si="41"/>
        <v>-8.5384400541398509E-2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1001343827</v>
      </c>
      <c r="E184" s="31">
        <v>1001343827</v>
      </c>
      <c r="F184" s="31">
        <v>270758847</v>
      </c>
      <c r="G184" s="36">
        <f t="shared" si="35"/>
        <v>0.27039548225027404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270758847</v>
      </c>
      <c r="O184" s="36">
        <f t="shared" si="39"/>
        <v>0.27039548225027404</v>
      </c>
      <c r="P184" s="31">
        <v>103105875</v>
      </c>
      <c r="Q184" s="31">
        <v>1121075582</v>
      </c>
      <c r="R184" s="31">
        <v>980757747</v>
      </c>
      <c r="S184" s="31">
        <v>103105875</v>
      </c>
      <c r="T184" s="36">
        <f t="shared" si="40"/>
        <v>9.1970493921613217E-2</v>
      </c>
      <c r="U184" s="36">
        <f t="shared" si="41"/>
        <v>1.6260273432527486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1001343827</v>
      </c>
      <c r="E185" s="32">
        <f>SUM(E180:E184)</f>
        <v>1001343827</v>
      </c>
      <c r="F185" s="32">
        <f>SUM(F180:F184)</f>
        <v>279525261</v>
      </c>
      <c r="G185" s="37">
        <f t="shared" si="35"/>
        <v>0.27915013151621498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279525261</v>
      </c>
      <c r="O185" s="37">
        <f t="shared" si="39"/>
        <v>0.27915013151621498</v>
      </c>
      <c r="P185" s="32">
        <f>SUM(P180:P184)</f>
        <v>112690682</v>
      </c>
      <c r="Q185" s="32">
        <f>SUM(Q180:Q184)</f>
        <v>1121075582</v>
      </c>
      <c r="R185" s="32">
        <f>SUM(R180:R184)</f>
        <v>980757747</v>
      </c>
      <c r="S185" s="32">
        <f>SUM(S180:S184)</f>
        <v>112690682</v>
      </c>
      <c r="T185" s="37">
        <f t="shared" si="40"/>
        <v>0.10052014673173035</v>
      </c>
      <c r="U185" s="37">
        <f t="shared" si="41"/>
        <v>1.4804647202330359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-137125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-137125</v>
      </c>
      <c r="O186" s="36">
        <f t="shared" si="39"/>
        <v>0</v>
      </c>
      <c r="P186" s="31">
        <v>1159559</v>
      </c>
      <c r="Q186" s="31">
        <v>0</v>
      </c>
      <c r="R186" s="31">
        <v>0</v>
      </c>
      <c r="S186" s="31">
        <v>1159559</v>
      </c>
      <c r="T186" s="36">
        <f t="shared" si="40"/>
        <v>0</v>
      </c>
      <c r="U186" s="36">
        <f t="shared" si="41"/>
        <v>-1.1182561646281044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71949</v>
      </c>
      <c r="E187" s="31">
        <v>71949</v>
      </c>
      <c r="F187" s="31">
        <v>47708</v>
      </c>
      <c r="G187" s="36">
        <f t="shared" si="35"/>
        <v>0.6630807933397268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47708</v>
      </c>
      <c r="O187" s="36">
        <f t="shared" si="39"/>
        <v>0.6630807933397268</v>
      </c>
      <c r="P187" s="31">
        <v>317437</v>
      </c>
      <c r="Q187" s="31">
        <v>68588</v>
      </c>
      <c r="R187" s="31">
        <v>68588</v>
      </c>
      <c r="S187" s="31">
        <v>317437</v>
      </c>
      <c r="T187" s="36">
        <f t="shared" si="40"/>
        <v>4.6281711086487434</v>
      </c>
      <c r="U187" s="36">
        <f t="shared" si="41"/>
        <v>-0.84970876110850346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427189204</v>
      </c>
      <c r="E188" s="31">
        <v>427189200</v>
      </c>
      <c r="F188" s="31">
        <v>77557057</v>
      </c>
      <c r="G188" s="36">
        <f t="shared" si="35"/>
        <v>0.18155200616914466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77557057</v>
      </c>
      <c r="O188" s="36">
        <f t="shared" si="39"/>
        <v>0.18155200616914466</v>
      </c>
      <c r="P188" s="31">
        <v>70605113</v>
      </c>
      <c r="Q188" s="31">
        <v>373505118</v>
      </c>
      <c r="R188" s="31">
        <v>373505118</v>
      </c>
      <c r="S188" s="31">
        <v>70605113</v>
      </c>
      <c r="T188" s="36">
        <f t="shared" si="40"/>
        <v>0.1890338568265616</v>
      </c>
      <c r="U188" s="36">
        <f t="shared" si="41"/>
        <v>9.8462330907961304E-2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289464000</v>
      </c>
      <c r="E190" s="31">
        <v>289464000</v>
      </c>
      <c r="F190" s="31">
        <v>113187264</v>
      </c>
      <c r="G190" s="36">
        <f t="shared" si="35"/>
        <v>0.39102362988143602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113187264</v>
      </c>
      <c r="O190" s="36">
        <f t="shared" si="39"/>
        <v>0.39102362988143602</v>
      </c>
      <c r="P190" s="31">
        <v>103859854</v>
      </c>
      <c r="Q190" s="31">
        <v>269751000</v>
      </c>
      <c r="R190" s="31">
        <v>265114000</v>
      </c>
      <c r="S190" s="31">
        <v>103859854</v>
      </c>
      <c r="T190" s="36">
        <f t="shared" si="40"/>
        <v>0.38502120103354576</v>
      </c>
      <c r="U190" s="36">
        <f t="shared" si="41"/>
        <v>8.9807655612533344E-2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716725153</v>
      </c>
      <c r="E191" s="32">
        <f>SUM(E186:E190)</f>
        <v>716725149</v>
      </c>
      <c r="F191" s="32">
        <f>SUM(F186:F190)</f>
        <v>190654904</v>
      </c>
      <c r="G191" s="37">
        <f t="shared" si="35"/>
        <v>0.26600838996925785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190654904</v>
      </c>
      <c r="O191" s="37">
        <f t="shared" si="39"/>
        <v>0.26600838996925785</v>
      </c>
      <c r="P191" s="32">
        <f>SUM(P186:P190)</f>
        <v>175941963</v>
      </c>
      <c r="Q191" s="32">
        <f>SUM(Q186:Q190)</f>
        <v>643324706</v>
      </c>
      <c r="R191" s="32">
        <f>SUM(R186:R190)</f>
        <v>638687706</v>
      </c>
      <c r="S191" s="32">
        <f>SUM(S186:S190)</f>
        <v>175941963</v>
      </c>
      <c r="T191" s="37">
        <f t="shared" si="40"/>
        <v>0.27348858416141725</v>
      </c>
      <c r="U191" s="37">
        <f t="shared" si="41"/>
        <v>8.3623831115263947E-2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89338944</v>
      </c>
      <c r="E192" s="31">
        <v>89338944</v>
      </c>
      <c r="F192" s="31">
        <v>24361371</v>
      </c>
      <c r="G192" s="36">
        <f t="shared" si="35"/>
        <v>0.27268478794645257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24361371</v>
      </c>
      <c r="O192" s="36">
        <f t="shared" si="39"/>
        <v>0.27268478794645257</v>
      </c>
      <c r="P192" s="31">
        <v>3525781</v>
      </c>
      <c r="Q192" s="31">
        <v>84282031</v>
      </c>
      <c r="R192" s="31">
        <v>84282031</v>
      </c>
      <c r="S192" s="31">
        <v>3525781</v>
      </c>
      <c r="T192" s="36">
        <f t="shared" si="40"/>
        <v>4.1833128107698306E-2</v>
      </c>
      <c r="U192" s="36">
        <f t="shared" si="41"/>
        <v>5.9094963640679898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73474923</v>
      </c>
      <c r="E193" s="31">
        <v>73474923</v>
      </c>
      <c r="F193" s="31">
        <v>20967280</v>
      </c>
      <c r="G193" s="36">
        <f t="shared" si="35"/>
        <v>0.28536647802951765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20967280</v>
      </c>
      <c r="O193" s="36">
        <f t="shared" si="39"/>
        <v>0.28536647802951765</v>
      </c>
      <c r="P193" s="31">
        <v>19568920</v>
      </c>
      <c r="Q193" s="31">
        <v>84436739</v>
      </c>
      <c r="R193" s="31">
        <v>69850399</v>
      </c>
      <c r="S193" s="31">
        <v>19568920</v>
      </c>
      <c r="T193" s="36">
        <f t="shared" si="40"/>
        <v>0.23175835817155374</v>
      </c>
      <c r="U193" s="36">
        <f t="shared" si="41"/>
        <v>7.1458210264030875E-2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66288470</v>
      </c>
      <c r="E194" s="31">
        <v>66288470</v>
      </c>
      <c r="F194" s="31">
        <v>12446867</v>
      </c>
      <c r="G194" s="36">
        <f t="shared" si="35"/>
        <v>0.1877682046364926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12446867</v>
      </c>
      <c r="O194" s="36">
        <f t="shared" si="39"/>
        <v>0.1877682046364926</v>
      </c>
      <c r="P194" s="31">
        <v>12933663</v>
      </c>
      <c r="Q194" s="31">
        <v>46431586</v>
      </c>
      <c r="R194" s="31">
        <v>46431586</v>
      </c>
      <c r="S194" s="31">
        <v>12933663</v>
      </c>
      <c r="T194" s="36">
        <f t="shared" si="40"/>
        <v>0.27855311683731848</v>
      </c>
      <c r="U194" s="36">
        <f t="shared" si="41"/>
        <v>-3.7637906600782811E-2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244253839</v>
      </c>
      <c r="E195" s="31">
        <v>244253839</v>
      </c>
      <c r="F195" s="31">
        <v>64442792</v>
      </c>
      <c r="G195" s="36">
        <f t="shared" si="35"/>
        <v>0.2638353291143154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64442792</v>
      </c>
      <c r="O195" s="36">
        <f t="shared" si="39"/>
        <v>0.2638353291143154</v>
      </c>
      <c r="P195" s="31">
        <v>-1820302</v>
      </c>
      <c r="Q195" s="31">
        <v>222838611</v>
      </c>
      <c r="R195" s="31">
        <v>232838611</v>
      </c>
      <c r="S195" s="31">
        <v>-1820302</v>
      </c>
      <c r="T195" s="36">
        <f t="shared" si="40"/>
        <v>-8.1687010694928442E-3</v>
      </c>
      <c r="U195" s="36">
        <f t="shared" si="41"/>
        <v>-36.402253032738521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126017620</v>
      </c>
      <c r="E196" s="31">
        <v>126017620</v>
      </c>
      <c r="F196" s="31">
        <v>27363619</v>
      </c>
      <c r="G196" s="36">
        <f t="shared" si="35"/>
        <v>0.21714121406197007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27363619</v>
      </c>
      <c r="O196" s="36">
        <f t="shared" si="39"/>
        <v>0.21714121406197007</v>
      </c>
      <c r="P196" s="31">
        <v>24330738</v>
      </c>
      <c r="Q196" s="31">
        <v>120131191</v>
      </c>
      <c r="R196" s="31">
        <v>120211191</v>
      </c>
      <c r="S196" s="31">
        <v>24330738</v>
      </c>
      <c r="T196" s="36">
        <f t="shared" si="40"/>
        <v>0.20253472722167551</v>
      </c>
      <c r="U196" s="36">
        <f t="shared" si="41"/>
        <v>0.12465224030606881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599373796</v>
      </c>
      <c r="E198" s="32">
        <f>SUM(E192:E197)</f>
        <v>599373796</v>
      </c>
      <c r="F198" s="32">
        <f>SUM(F192:F197)</f>
        <v>149581929</v>
      </c>
      <c r="G198" s="37">
        <f t="shared" si="35"/>
        <v>0.2495636779556509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149581929</v>
      </c>
      <c r="O198" s="37">
        <f t="shared" si="39"/>
        <v>0.2495636779556509</v>
      </c>
      <c r="P198" s="32">
        <f>SUM(P192:P197)</f>
        <v>58538800</v>
      </c>
      <c r="Q198" s="32">
        <f>SUM(Q192:Q197)</f>
        <v>558120158</v>
      </c>
      <c r="R198" s="32">
        <f>SUM(R192:R197)</f>
        <v>553613818</v>
      </c>
      <c r="S198" s="32">
        <f>SUM(S192:S197)</f>
        <v>58538800</v>
      </c>
      <c r="T198" s="37">
        <f t="shared" si="40"/>
        <v>0.10488565797331406</v>
      </c>
      <c r="U198" s="37">
        <f t="shared" si="41"/>
        <v>1.5552612796982515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20000000</v>
      </c>
      <c r="R201" s="31">
        <v>30000000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1008817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1008817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20000000</v>
      </c>
      <c r="F204" s="32">
        <f>SUM(F199:F203)</f>
        <v>1008817</v>
      </c>
      <c r="G204" s="37">
        <f t="shared" si="35"/>
        <v>5.0440850000000002E-2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1008817</v>
      </c>
      <c r="O204" s="37">
        <f t="shared" si="39"/>
        <v>5.0440850000000002E-2</v>
      </c>
      <c r="P204" s="32">
        <f>SUM(P199:P203)</f>
        <v>0</v>
      </c>
      <c r="Q204" s="32">
        <f>SUM(Q199:Q203)</f>
        <v>20000000</v>
      </c>
      <c r="R204" s="32">
        <f>SUM(R199:R203)</f>
        <v>30000000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2712742668</v>
      </c>
      <c r="E205" s="32">
        <f>SUM(E173:E178,E180:E184,E186:E190,E192:E197,E199:E203)</f>
        <v>2712742664</v>
      </c>
      <c r="F205" s="32">
        <f>SUM(F173:F178,F180:F184,F186:F190,F192:F197,F199:F203)</f>
        <v>661272785</v>
      </c>
      <c r="G205" s="37">
        <f t="shared" si="35"/>
        <v>0.24376539389470761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661272785</v>
      </c>
      <c r="O205" s="37">
        <f t="shared" si="39"/>
        <v>0.24376539389470761</v>
      </c>
      <c r="P205" s="32">
        <f>SUM(P173:P178,P180:P184,P186:P190,P192:P197,P199:P203)</f>
        <v>358968048</v>
      </c>
      <c r="Q205" s="32">
        <f>SUM(Q173:Q178,Q180:Q184,Q186:Q190,Q192:Q197,Q199:Q203)</f>
        <v>2693889457</v>
      </c>
      <c r="R205" s="32">
        <f>SUM(R173:R178,R180:R184,R186:R190,R192:R197,R199:R203)</f>
        <v>2554978282</v>
      </c>
      <c r="S205" s="32">
        <f>SUM(S173:S178,S180:S184,S186:S190,S192:S197,S199:S203)</f>
        <v>358968048</v>
      </c>
      <c r="T205" s="37">
        <f t="shared" si="40"/>
        <v>0.13325270161595945</v>
      </c>
      <c r="U205" s="37">
        <f t="shared" si="41"/>
        <v>0.84214942996820707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16789986</v>
      </c>
      <c r="E208" s="31">
        <v>16789986</v>
      </c>
      <c r="F208" s="31">
        <v>3029594</v>
      </c>
      <c r="G208" s="36">
        <f t="shared" ref="G208:G231" si="42">IF(($D208     =0),0,($F208     /$D208     ))</f>
        <v>0.18044053163594062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3029594</v>
      </c>
      <c r="O208" s="36">
        <f t="shared" ref="O208:O231" si="46">IF(($D208     =0),0,($N208     /$D208     ))</f>
        <v>0.18044053163594062</v>
      </c>
      <c r="P208" s="31">
        <v>1462450</v>
      </c>
      <c r="Q208" s="31">
        <v>55151246</v>
      </c>
      <c r="R208" s="31">
        <v>16323045</v>
      </c>
      <c r="S208" s="31">
        <v>1462450</v>
      </c>
      <c r="T208" s="36">
        <f t="shared" ref="T208:T231" si="47">IF(($Q208     =0),0,($S208     /$Q208     ))</f>
        <v>2.6517079958628679E-2</v>
      </c>
      <c r="U208" s="36">
        <f t="shared" ref="U208:U231" si="48">IF(($P208     =0),0,(($F208     /$P208     )-1))</f>
        <v>1.0715880884816573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98289917</v>
      </c>
      <c r="E209" s="31">
        <v>98289917</v>
      </c>
      <c r="F209" s="31">
        <v>28423026</v>
      </c>
      <c r="G209" s="36">
        <f t="shared" si="42"/>
        <v>0.2891753993443702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28423026</v>
      </c>
      <c r="O209" s="36">
        <f t="shared" si="46"/>
        <v>0.2891753993443702</v>
      </c>
      <c r="P209" s="31">
        <v>25722628</v>
      </c>
      <c r="Q209" s="31">
        <v>91011763</v>
      </c>
      <c r="R209" s="31">
        <v>96036074</v>
      </c>
      <c r="S209" s="31">
        <v>25722628</v>
      </c>
      <c r="T209" s="36">
        <f t="shared" si="47"/>
        <v>0.28262970798620835</v>
      </c>
      <c r="U209" s="36">
        <f t="shared" si="48"/>
        <v>0.1049814194723806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45574545</v>
      </c>
      <c r="E210" s="31">
        <v>45574545</v>
      </c>
      <c r="F210" s="31">
        <v>11211420</v>
      </c>
      <c r="G210" s="36">
        <f t="shared" si="42"/>
        <v>0.24600179771405287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11211420</v>
      </c>
      <c r="O210" s="36">
        <f t="shared" si="46"/>
        <v>0.24600179771405287</v>
      </c>
      <c r="P210" s="31">
        <v>6078280</v>
      </c>
      <c r="Q210" s="31">
        <v>43164181</v>
      </c>
      <c r="R210" s="31">
        <v>42227413</v>
      </c>
      <c r="S210" s="31">
        <v>6078280</v>
      </c>
      <c r="T210" s="36">
        <f t="shared" si="47"/>
        <v>0.14081768399590391</v>
      </c>
      <c r="U210" s="36">
        <f t="shared" si="48"/>
        <v>0.84450535348815792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96854469</v>
      </c>
      <c r="E211" s="31">
        <v>96854469</v>
      </c>
      <c r="F211" s="31">
        <v>9444081</v>
      </c>
      <c r="G211" s="36">
        <f t="shared" si="42"/>
        <v>9.7507952885478102E-2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9444081</v>
      </c>
      <c r="O211" s="36">
        <f t="shared" si="46"/>
        <v>9.7507952885478102E-2</v>
      </c>
      <c r="P211" s="31">
        <v>8720827</v>
      </c>
      <c r="Q211" s="31">
        <v>78112248</v>
      </c>
      <c r="R211" s="31">
        <v>78112248</v>
      </c>
      <c r="S211" s="31">
        <v>8720827</v>
      </c>
      <c r="T211" s="36">
        <f t="shared" si="47"/>
        <v>0.1116448088909181</v>
      </c>
      <c r="U211" s="36">
        <f t="shared" si="48"/>
        <v>8.2934107052003103E-2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111920237</v>
      </c>
      <c r="E212" s="31">
        <v>111920237</v>
      </c>
      <c r="F212" s="31">
        <v>20176439</v>
      </c>
      <c r="G212" s="36">
        <f t="shared" si="42"/>
        <v>0.18027516328436652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20176439</v>
      </c>
      <c r="O212" s="36">
        <f t="shared" si="46"/>
        <v>0.18027516328436652</v>
      </c>
      <c r="P212" s="31">
        <v>-18283331</v>
      </c>
      <c r="Q212" s="31">
        <v>116593149</v>
      </c>
      <c r="R212" s="31">
        <v>120022667</v>
      </c>
      <c r="S212" s="31">
        <v>-18283331</v>
      </c>
      <c r="T212" s="36">
        <f t="shared" si="47"/>
        <v>-0.15681308170173874</v>
      </c>
      <c r="U212" s="36">
        <f t="shared" si="48"/>
        <v>-2.1035428391030058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28962808</v>
      </c>
      <c r="E213" s="31">
        <v>28962808</v>
      </c>
      <c r="F213" s="31">
        <v>7446765</v>
      </c>
      <c r="G213" s="36">
        <f t="shared" si="42"/>
        <v>0.25711474522774175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7446765</v>
      </c>
      <c r="O213" s="36">
        <f t="shared" si="46"/>
        <v>0.25711474522774175</v>
      </c>
      <c r="P213" s="31">
        <v>6880920</v>
      </c>
      <c r="Q213" s="31">
        <v>27610272</v>
      </c>
      <c r="R213" s="31">
        <v>27610272</v>
      </c>
      <c r="S213" s="31">
        <v>6880920</v>
      </c>
      <c r="T213" s="36">
        <f t="shared" si="47"/>
        <v>0.24921594397911037</v>
      </c>
      <c r="U213" s="36">
        <f t="shared" si="48"/>
        <v>8.223391639490063E-2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817913239</v>
      </c>
      <c r="E214" s="31">
        <v>817913239</v>
      </c>
      <c r="F214" s="31">
        <v>128222314</v>
      </c>
      <c r="G214" s="36">
        <f t="shared" si="42"/>
        <v>0.15676762263533919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128222314</v>
      </c>
      <c r="O214" s="36">
        <f t="shared" si="46"/>
        <v>0.15676762263533919</v>
      </c>
      <c r="P214" s="31">
        <v>122072542</v>
      </c>
      <c r="Q214" s="31">
        <v>773326242</v>
      </c>
      <c r="R214" s="31">
        <v>773326242</v>
      </c>
      <c r="S214" s="31">
        <v>122072542</v>
      </c>
      <c r="T214" s="36">
        <f t="shared" si="47"/>
        <v>0.15785387249279456</v>
      </c>
      <c r="U214" s="36">
        <f t="shared" si="48"/>
        <v>5.0378012116762516E-2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3150840</v>
      </c>
      <c r="E215" s="31">
        <v>3150840</v>
      </c>
      <c r="F215" s="31">
        <v>63798</v>
      </c>
      <c r="G215" s="36">
        <f t="shared" si="42"/>
        <v>2.024793388429752E-2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63798</v>
      </c>
      <c r="O215" s="36">
        <f t="shared" si="46"/>
        <v>2.024793388429752E-2</v>
      </c>
      <c r="P215" s="31">
        <v>936779</v>
      </c>
      <c r="Q215" s="31">
        <v>1000800</v>
      </c>
      <c r="R215" s="31">
        <v>3000800</v>
      </c>
      <c r="S215" s="31">
        <v>936779</v>
      </c>
      <c r="T215" s="36">
        <f t="shared" si="47"/>
        <v>0.93603017585931259</v>
      </c>
      <c r="U215" s="36">
        <f t="shared" si="48"/>
        <v>-0.93189642380967119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1219456041</v>
      </c>
      <c r="E216" s="32">
        <f>SUM(E208:E215)</f>
        <v>1219456041</v>
      </c>
      <c r="F216" s="32">
        <f>SUM(F208:F215)</f>
        <v>208017437</v>
      </c>
      <c r="G216" s="37">
        <f t="shared" si="42"/>
        <v>0.17058215303063967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208017437</v>
      </c>
      <c r="O216" s="37">
        <f t="shared" si="46"/>
        <v>0.17058215303063967</v>
      </c>
      <c r="P216" s="32">
        <f>SUM(P208:P215)</f>
        <v>153591095</v>
      </c>
      <c r="Q216" s="32">
        <f>SUM(Q208:Q215)</f>
        <v>1185969901</v>
      </c>
      <c r="R216" s="32">
        <f>SUM(R208:R215)</f>
        <v>1156658761</v>
      </c>
      <c r="S216" s="32">
        <f>SUM(S208:S215)</f>
        <v>153591095</v>
      </c>
      <c r="T216" s="37">
        <f t="shared" si="47"/>
        <v>0.12950673948006039</v>
      </c>
      <c r="U216" s="37">
        <f t="shared" si="48"/>
        <v>0.35435870810088299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117350481</v>
      </c>
      <c r="E217" s="31">
        <v>117350481</v>
      </c>
      <c r="F217" s="31">
        <v>8935564</v>
      </c>
      <c r="G217" s="36">
        <f t="shared" si="42"/>
        <v>7.6144246907688437E-2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8935564</v>
      </c>
      <c r="O217" s="36">
        <f t="shared" si="46"/>
        <v>7.6144246907688437E-2</v>
      </c>
      <c r="P217" s="31">
        <v>14056262</v>
      </c>
      <c r="Q217" s="31">
        <v>85750010</v>
      </c>
      <c r="R217" s="31">
        <v>85750010</v>
      </c>
      <c r="S217" s="31">
        <v>14056262</v>
      </c>
      <c r="T217" s="36">
        <f t="shared" si="47"/>
        <v>0.16392140362432611</v>
      </c>
      <c r="U217" s="36">
        <f t="shared" si="48"/>
        <v>-0.36430012474155649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638593748</v>
      </c>
      <c r="E218" s="31">
        <v>638593748</v>
      </c>
      <c r="F218" s="31">
        <v>103836185</v>
      </c>
      <c r="G218" s="36">
        <f t="shared" si="42"/>
        <v>0.16260131785693585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103836185</v>
      </c>
      <c r="O218" s="36">
        <f t="shared" si="46"/>
        <v>0.16260131785693585</v>
      </c>
      <c r="P218" s="31">
        <v>106850548</v>
      </c>
      <c r="Q218" s="31">
        <v>628502909</v>
      </c>
      <c r="R218" s="31">
        <v>585239365</v>
      </c>
      <c r="S218" s="31">
        <v>106850548</v>
      </c>
      <c r="T218" s="36">
        <f t="shared" si="47"/>
        <v>0.17000804048784443</v>
      </c>
      <c r="U218" s="36">
        <f t="shared" si="48"/>
        <v>-2.8211020499398831E-2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187438002</v>
      </c>
      <c r="E219" s="31">
        <v>187438002</v>
      </c>
      <c r="F219" s="31">
        <v>56451232</v>
      </c>
      <c r="G219" s="36">
        <f t="shared" si="42"/>
        <v>0.30117282193394274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56451232</v>
      </c>
      <c r="O219" s="36">
        <f t="shared" si="46"/>
        <v>0.30117282193394274</v>
      </c>
      <c r="P219" s="31">
        <v>37515821</v>
      </c>
      <c r="Q219" s="31">
        <v>186025276</v>
      </c>
      <c r="R219" s="31">
        <v>176107952</v>
      </c>
      <c r="S219" s="31">
        <v>37515821</v>
      </c>
      <c r="T219" s="36">
        <f t="shared" si="47"/>
        <v>0.20167055685486526</v>
      </c>
      <c r="U219" s="36">
        <f t="shared" si="48"/>
        <v>0.50473135054141549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21120708</v>
      </c>
      <c r="E220" s="31">
        <v>21120708</v>
      </c>
      <c r="F220" s="31">
        <v>3704974</v>
      </c>
      <c r="G220" s="36">
        <f t="shared" si="42"/>
        <v>0.1754190247789042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3704974</v>
      </c>
      <c r="O220" s="36">
        <f t="shared" si="46"/>
        <v>0.1754190247789042</v>
      </c>
      <c r="P220" s="31">
        <v>5373165</v>
      </c>
      <c r="Q220" s="31">
        <v>20134134</v>
      </c>
      <c r="R220" s="31">
        <v>20134134</v>
      </c>
      <c r="S220" s="31">
        <v>5373165</v>
      </c>
      <c r="T220" s="36">
        <f t="shared" si="47"/>
        <v>0.26686844341057825</v>
      </c>
      <c r="U220" s="36">
        <f t="shared" si="48"/>
        <v>-0.31046710830581226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290971703</v>
      </c>
      <c r="E221" s="31">
        <v>290971703</v>
      </c>
      <c r="F221" s="31">
        <v>50813477</v>
      </c>
      <c r="G221" s="36">
        <f t="shared" si="42"/>
        <v>0.17463374093115852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50813477</v>
      </c>
      <c r="O221" s="36">
        <f t="shared" si="46"/>
        <v>0.17463374093115852</v>
      </c>
      <c r="P221" s="31">
        <v>69988159</v>
      </c>
      <c r="Q221" s="31">
        <v>155501570</v>
      </c>
      <c r="R221" s="31">
        <v>275416893</v>
      </c>
      <c r="S221" s="31">
        <v>69988159</v>
      </c>
      <c r="T221" s="36">
        <f t="shared" si="47"/>
        <v>0.45008007957733159</v>
      </c>
      <c r="U221" s="36">
        <f t="shared" si="48"/>
        <v>-0.27397037261688795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96748232</v>
      </c>
      <c r="E222" s="31">
        <v>96748232</v>
      </c>
      <c r="F222" s="31">
        <v>24017077</v>
      </c>
      <c r="G222" s="36">
        <f t="shared" si="42"/>
        <v>0.24824305833309698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24017077</v>
      </c>
      <c r="O222" s="36">
        <f t="shared" si="46"/>
        <v>0.24824305833309698</v>
      </c>
      <c r="P222" s="31">
        <v>9986031</v>
      </c>
      <c r="Q222" s="31">
        <v>85380010</v>
      </c>
      <c r="R222" s="31">
        <v>92229010</v>
      </c>
      <c r="S222" s="31">
        <v>9986031</v>
      </c>
      <c r="T222" s="36">
        <f t="shared" si="47"/>
        <v>0.11695982467090364</v>
      </c>
      <c r="U222" s="36">
        <f t="shared" si="48"/>
        <v>1.4050673385652419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1352222874</v>
      </c>
      <c r="E224" s="32">
        <f>SUM(E217:E223)</f>
        <v>1352222874</v>
      </c>
      <c r="F224" s="32">
        <f>SUM(F217:F223)</f>
        <v>247758509</v>
      </c>
      <c r="G224" s="37">
        <f t="shared" si="42"/>
        <v>0.18322313115966415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247758509</v>
      </c>
      <c r="O224" s="37">
        <f t="shared" si="46"/>
        <v>0.18322313115966415</v>
      </c>
      <c r="P224" s="32">
        <f>SUM(P217:P223)</f>
        <v>243769986</v>
      </c>
      <c r="Q224" s="32">
        <f>SUM(Q217:Q223)</f>
        <v>1161293909</v>
      </c>
      <c r="R224" s="32">
        <f>SUM(R217:R223)</f>
        <v>1234877364</v>
      </c>
      <c r="S224" s="32">
        <f>SUM(S217:S223)</f>
        <v>243769986</v>
      </c>
      <c r="T224" s="37">
        <f t="shared" si="47"/>
        <v>0.20991239522638364</v>
      </c>
      <c r="U224" s="37">
        <f t="shared" si="48"/>
        <v>1.6361829712703058E-2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84575588</v>
      </c>
      <c r="E225" s="31">
        <v>84575588</v>
      </c>
      <c r="F225" s="31">
        <v>21374913</v>
      </c>
      <c r="G225" s="36">
        <f t="shared" si="42"/>
        <v>0.25273147376758409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21374913</v>
      </c>
      <c r="O225" s="36">
        <f t="shared" si="46"/>
        <v>0.25273147376758409</v>
      </c>
      <c r="P225" s="31">
        <v>17047469</v>
      </c>
      <c r="Q225" s="31">
        <v>72153865</v>
      </c>
      <c r="R225" s="31">
        <v>72153865</v>
      </c>
      <c r="S225" s="31">
        <v>17047469</v>
      </c>
      <c r="T225" s="36">
        <f t="shared" si="47"/>
        <v>0.2362655001225506</v>
      </c>
      <c r="U225" s="36">
        <f t="shared" si="48"/>
        <v>0.25384671472345843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259872714</v>
      </c>
      <c r="E226" s="31">
        <v>259872714</v>
      </c>
      <c r="F226" s="31">
        <v>98276293</v>
      </c>
      <c r="G226" s="36">
        <f t="shared" si="42"/>
        <v>0.3781708802256169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98276293</v>
      </c>
      <c r="O226" s="36">
        <f t="shared" si="46"/>
        <v>0.3781708802256169</v>
      </c>
      <c r="P226" s="31">
        <v>91370480</v>
      </c>
      <c r="Q226" s="31">
        <v>229674685</v>
      </c>
      <c r="R226" s="31">
        <v>235104466</v>
      </c>
      <c r="S226" s="31">
        <v>91370480</v>
      </c>
      <c r="T226" s="36">
        <f t="shared" si="47"/>
        <v>0.39782564630490297</v>
      </c>
      <c r="U226" s="36">
        <f t="shared" si="48"/>
        <v>7.5580351553368175E-2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77540162</v>
      </c>
      <c r="E227" s="31">
        <v>77540162</v>
      </c>
      <c r="F227" s="31">
        <v>18944550</v>
      </c>
      <c r="G227" s="36">
        <f t="shared" si="42"/>
        <v>0.24431919551573802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18944550</v>
      </c>
      <c r="O227" s="36">
        <f t="shared" si="46"/>
        <v>0.24431919551573802</v>
      </c>
      <c r="P227" s="31">
        <v>18798966</v>
      </c>
      <c r="Q227" s="31">
        <v>40133755</v>
      </c>
      <c r="R227" s="31">
        <v>74400783</v>
      </c>
      <c r="S227" s="31">
        <v>18798966</v>
      </c>
      <c r="T227" s="36">
        <f t="shared" si="47"/>
        <v>0.46840785269158092</v>
      </c>
      <c r="U227" s="36">
        <f t="shared" si="48"/>
        <v>7.7442557212987762E-3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460223562</v>
      </c>
      <c r="E228" s="31">
        <v>460223562</v>
      </c>
      <c r="F228" s="31">
        <v>162196908</v>
      </c>
      <c r="G228" s="36">
        <f t="shared" si="42"/>
        <v>0.35243069106487862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162196908</v>
      </c>
      <c r="O228" s="36">
        <f t="shared" si="46"/>
        <v>0.35243069106487862</v>
      </c>
      <c r="P228" s="31">
        <v>147045196</v>
      </c>
      <c r="Q228" s="31">
        <v>449732690</v>
      </c>
      <c r="R228" s="31">
        <v>444694062</v>
      </c>
      <c r="S228" s="31">
        <v>147045196</v>
      </c>
      <c r="T228" s="36">
        <f t="shared" si="47"/>
        <v>0.32696132451479121</v>
      </c>
      <c r="U228" s="36">
        <f t="shared" si="48"/>
        <v>0.10304119013857482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882212026</v>
      </c>
      <c r="E230" s="32">
        <f>SUM(E225:E229)</f>
        <v>882212026</v>
      </c>
      <c r="F230" s="32">
        <f>SUM(F225:F229)</f>
        <v>300792664</v>
      </c>
      <c r="G230" s="37">
        <f t="shared" si="42"/>
        <v>0.3409528040144853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300792664</v>
      </c>
      <c r="O230" s="37">
        <f t="shared" si="46"/>
        <v>0.3409528040144853</v>
      </c>
      <c r="P230" s="32">
        <f>SUM(P225:P229)</f>
        <v>274262111</v>
      </c>
      <c r="Q230" s="32">
        <f>SUM(Q225:Q229)</f>
        <v>791694995</v>
      </c>
      <c r="R230" s="32">
        <f>SUM(R225:R229)</f>
        <v>826353176</v>
      </c>
      <c r="S230" s="32">
        <f>SUM(S225:S229)</f>
        <v>274262111</v>
      </c>
      <c r="T230" s="37">
        <f t="shared" si="47"/>
        <v>0.34642395459377634</v>
      </c>
      <c r="U230" s="37">
        <f t="shared" si="48"/>
        <v>9.6734298818257125E-2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3453890941</v>
      </c>
      <c r="E231" s="32">
        <f>SUM(E208:E215,E217:E223,E225:E229)</f>
        <v>3453890941</v>
      </c>
      <c r="F231" s="32">
        <f>SUM(F208:F215,F217:F223,F225:F229)</f>
        <v>756568610</v>
      </c>
      <c r="G231" s="37">
        <f t="shared" si="42"/>
        <v>0.21904820474179529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756568610</v>
      </c>
      <c r="O231" s="37">
        <f t="shared" si="46"/>
        <v>0.21904820474179529</v>
      </c>
      <c r="P231" s="32">
        <f>SUM(P208:P215,P217:P223,P225:P229)</f>
        <v>671623192</v>
      </c>
      <c r="Q231" s="32">
        <f>SUM(Q208:Q215,Q217:Q223,Q225:Q229)</f>
        <v>3138958805</v>
      </c>
      <c r="R231" s="32">
        <f>SUM(R208:R215,R217:R223,R225:R229)</f>
        <v>3217889301</v>
      </c>
      <c r="S231" s="32">
        <f>SUM(S208:S215,S217:S223,S225:S229)</f>
        <v>671623192</v>
      </c>
      <c r="T231" s="37">
        <f t="shared" si="47"/>
        <v>0.21396368468747712</v>
      </c>
      <c r="U231" s="37">
        <f t="shared" si="48"/>
        <v>0.12647779143398008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49551385</v>
      </c>
      <c r="E234" s="31">
        <v>49551385</v>
      </c>
      <c r="F234" s="31">
        <v>13047027</v>
      </c>
      <c r="G234" s="36">
        <f t="shared" ref="G234:G260" si="49">IF(($D234     =0),0,($F234     /$D234     ))</f>
        <v>0.26330297326704388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13047027</v>
      </c>
      <c r="O234" s="36">
        <f t="shared" ref="O234:O260" si="53">IF(($D234     =0),0,($N234     /$D234     ))</f>
        <v>0.26330297326704388</v>
      </c>
      <c r="P234" s="31">
        <v>11944570</v>
      </c>
      <c r="Q234" s="31">
        <v>61618576</v>
      </c>
      <c r="R234" s="31">
        <v>48472186</v>
      </c>
      <c r="S234" s="31">
        <v>11944570</v>
      </c>
      <c r="T234" s="36">
        <f t="shared" ref="T234:T260" si="54">IF(($Q234     =0),0,($S234     /$Q234     ))</f>
        <v>0.19384690097349863</v>
      </c>
      <c r="U234" s="36">
        <f t="shared" ref="U234:U260" si="55">IF(($P234     =0),0,(($F234     /$P234     )-1))</f>
        <v>9.2297755381734126E-2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206211862</v>
      </c>
      <c r="E235" s="31">
        <v>206211862</v>
      </c>
      <c r="F235" s="31">
        <v>62947867</v>
      </c>
      <c r="G235" s="36">
        <f t="shared" si="49"/>
        <v>0.30525822515486523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62947867</v>
      </c>
      <c r="O235" s="36">
        <f t="shared" si="53"/>
        <v>0.30525822515486523</v>
      </c>
      <c r="P235" s="31">
        <v>-6764285</v>
      </c>
      <c r="Q235" s="31">
        <v>193706142</v>
      </c>
      <c r="R235" s="31">
        <v>193706142</v>
      </c>
      <c r="S235" s="31">
        <v>-6764285</v>
      </c>
      <c r="T235" s="36">
        <f t="shared" si="54"/>
        <v>-3.4920343413788087E-2</v>
      </c>
      <c r="U235" s="36">
        <f t="shared" si="55"/>
        <v>-10.305915850677492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1318096609</v>
      </c>
      <c r="E236" s="31">
        <v>1318096609</v>
      </c>
      <c r="F236" s="31">
        <v>382108730</v>
      </c>
      <c r="G236" s="36">
        <f t="shared" si="49"/>
        <v>0.28989432746503635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382108730</v>
      </c>
      <c r="O236" s="36">
        <f t="shared" si="53"/>
        <v>0.28989432746503635</v>
      </c>
      <c r="P236" s="31">
        <v>93741416</v>
      </c>
      <c r="Q236" s="31">
        <v>1138619122</v>
      </c>
      <c r="R236" s="31">
        <v>1138619122</v>
      </c>
      <c r="S236" s="31">
        <v>93741416</v>
      </c>
      <c r="T236" s="36">
        <f t="shared" si="54"/>
        <v>8.2329037154533227E-2</v>
      </c>
      <c r="U236" s="36">
        <f t="shared" si="55"/>
        <v>3.0761996810459955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7605021</v>
      </c>
      <c r="E237" s="31">
        <v>7605021</v>
      </c>
      <c r="F237" s="31">
        <v>1941435</v>
      </c>
      <c r="G237" s="36">
        <f t="shared" si="49"/>
        <v>0.2552833187442875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1941435</v>
      </c>
      <c r="O237" s="36">
        <f t="shared" si="53"/>
        <v>0.2552833187442875</v>
      </c>
      <c r="P237" s="31">
        <v>1428393</v>
      </c>
      <c r="Q237" s="31">
        <v>1225141</v>
      </c>
      <c r="R237" s="31">
        <v>3620691</v>
      </c>
      <c r="S237" s="31">
        <v>1428393</v>
      </c>
      <c r="T237" s="36">
        <f t="shared" si="54"/>
        <v>1.1659009044673225</v>
      </c>
      <c r="U237" s="36">
        <f t="shared" si="55"/>
        <v>0.359174260865182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346960273</v>
      </c>
      <c r="E238" s="31">
        <v>346960273</v>
      </c>
      <c r="F238" s="31">
        <v>46076571</v>
      </c>
      <c r="G238" s="36">
        <f t="shared" si="49"/>
        <v>0.13280071116383979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46076571</v>
      </c>
      <c r="O238" s="36">
        <f t="shared" si="53"/>
        <v>0.13280071116383979</v>
      </c>
      <c r="P238" s="31">
        <v>44791417</v>
      </c>
      <c r="Q238" s="31">
        <v>363759248</v>
      </c>
      <c r="R238" s="31">
        <v>363799248</v>
      </c>
      <c r="S238" s="31">
        <v>44791417</v>
      </c>
      <c r="T238" s="36">
        <f t="shared" si="54"/>
        <v>0.12313478556564424</v>
      </c>
      <c r="U238" s="36">
        <f t="shared" si="55"/>
        <v>2.8691970160265257E-2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1928425150</v>
      </c>
      <c r="E240" s="32">
        <f>SUM(E234:E239)</f>
        <v>1928425150</v>
      </c>
      <c r="F240" s="32">
        <f>SUM(F234:F239)</f>
        <v>506121630</v>
      </c>
      <c r="G240" s="37">
        <f t="shared" si="49"/>
        <v>0.26245334437792411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506121630</v>
      </c>
      <c r="O240" s="37">
        <f t="shared" si="53"/>
        <v>0.26245334437792411</v>
      </c>
      <c r="P240" s="32">
        <f>SUM(P234:P239)</f>
        <v>145141511</v>
      </c>
      <c r="Q240" s="32">
        <f>SUM(Q234:Q239)</f>
        <v>1758928229</v>
      </c>
      <c r="R240" s="32">
        <f>SUM(R234:R239)</f>
        <v>1748217389</v>
      </c>
      <c r="S240" s="32">
        <f>SUM(S234:S239)</f>
        <v>145141511</v>
      </c>
      <c r="T240" s="37">
        <f t="shared" si="54"/>
        <v>8.2517017242094648E-2</v>
      </c>
      <c r="U240" s="37">
        <f t="shared" si="55"/>
        <v>2.4870908158038949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6213321</v>
      </c>
      <c r="E242" s="31">
        <v>6213321</v>
      </c>
      <c r="F242" s="31">
        <v>2143685</v>
      </c>
      <c r="G242" s="36">
        <f t="shared" si="49"/>
        <v>0.34501436510362171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2143685</v>
      </c>
      <c r="O242" s="36">
        <f t="shared" si="53"/>
        <v>0.34501436510362171</v>
      </c>
      <c r="P242" s="31">
        <v>1222004</v>
      </c>
      <c r="Q242" s="31">
        <v>15453591</v>
      </c>
      <c r="R242" s="31">
        <v>4695919</v>
      </c>
      <c r="S242" s="31">
        <v>1222004</v>
      </c>
      <c r="T242" s="36">
        <f t="shared" si="54"/>
        <v>7.9075730682920231E-2</v>
      </c>
      <c r="U242" s="36">
        <f t="shared" si="55"/>
        <v>0.75423730200555816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277909476</v>
      </c>
      <c r="E243" s="31">
        <v>277909476</v>
      </c>
      <c r="F243" s="31">
        <v>62833328</v>
      </c>
      <c r="G243" s="36">
        <f t="shared" si="49"/>
        <v>0.2260927871347575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62833328</v>
      </c>
      <c r="O243" s="36">
        <f t="shared" si="53"/>
        <v>0.2260927871347575</v>
      </c>
      <c r="P243" s="31">
        <v>43850397</v>
      </c>
      <c r="Q243" s="31">
        <v>198519214</v>
      </c>
      <c r="R243" s="31">
        <v>198519214</v>
      </c>
      <c r="S243" s="31">
        <v>43850397</v>
      </c>
      <c r="T243" s="36">
        <f t="shared" si="54"/>
        <v>0.2208874199955275</v>
      </c>
      <c r="U243" s="36">
        <f t="shared" si="55"/>
        <v>0.43290214681522721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39684297</v>
      </c>
      <c r="E244" s="31">
        <v>39684297</v>
      </c>
      <c r="F244" s="31">
        <v>2337302</v>
      </c>
      <c r="G244" s="36">
        <f t="shared" si="49"/>
        <v>5.8897402163883616E-2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2337302</v>
      </c>
      <c r="O244" s="36">
        <f t="shared" si="53"/>
        <v>5.8897402163883616E-2</v>
      </c>
      <c r="P244" s="31">
        <v>0</v>
      </c>
      <c r="Q244" s="31">
        <v>73102000</v>
      </c>
      <c r="R244" s="31">
        <v>73102000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22128373</v>
      </c>
      <c r="E245" s="31">
        <v>22128373</v>
      </c>
      <c r="F245" s="31">
        <v>2530491</v>
      </c>
      <c r="G245" s="36">
        <f t="shared" si="49"/>
        <v>0.11435504092415651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2530491</v>
      </c>
      <c r="O245" s="36">
        <f t="shared" si="53"/>
        <v>0.11435504092415651</v>
      </c>
      <c r="P245" s="31">
        <v>2484277</v>
      </c>
      <c r="Q245" s="31">
        <v>24373404</v>
      </c>
      <c r="R245" s="31">
        <v>9393408</v>
      </c>
      <c r="S245" s="31">
        <v>2484277</v>
      </c>
      <c r="T245" s="36">
        <f t="shared" si="54"/>
        <v>0.10192573019345184</v>
      </c>
      <c r="U245" s="36">
        <f t="shared" si="55"/>
        <v>1.8602595443261816E-2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345935467</v>
      </c>
      <c r="E247" s="32">
        <f>SUM(E241:E246)</f>
        <v>345935467</v>
      </c>
      <c r="F247" s="32">
        <f>SUM(F241:F246)</f>
        <v>69844806</v>
      </c>
      <c r="G247" s="37">
        <f t="shared" si="49"/>
        <v>0.2019012580748189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69844806</v>
      </c>
      <c r="O247" s="37">
        <f t="shared" si="53"/>
        <v>0.2019012580748189</v>
      </c>
      <c r="P247" s="32">
        <f>SUM(P241:P246)</f>
        <v>47556678</v>
      </c>
      <c r="Q247" s="32">
        <f>SUM(Q241:Q246)</f>
        <v>311448209</v>
      </c>
      <c r="R247" s="32">
        <f>SUM(R241:R246)</f>
        <v>285710541</v>
      </c>
      <c r="S247" s="32">
        <f>SUM(S241:S246)</f>
        <v>47556678</v>
      </c>
      <c r="T247" s="37">
        <f t="shared" si="54"/>
        <v>0.15269530093846198</v>
      </c>
      <c r="U247" s="37">
        <f t="shared" si="55"/>
        <v>0.46866452698819705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42234092</v>
      </c>
      <c r="E248" s="31">
        <v>42234092</v>
      </c>
      <c r="F248" s="31">
        <v>10872276</v>
      </c>
      <c r="G248" s="36">
        <f t="shared" si="49"/>
        <v>0.25742890364495108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10872276</v>
      </c>
      <c r="O248" s="36">
        <f t="shared" si="53"/>
        <v>0.25742890364495108</v>
      </c>
      <c r="P248" s="31">
        <v>769847</v>
      </c>
      <c r="Q248" s="31">
        <v>37335639</v>
      </c>
      <c r="R248" s="31">
        <v>39335639</v>
      </c>
      <c r="S248" s="31">
        <v>769847</v>
      </c>
      <c r="T248" s="36">
        <f t="shared" si="54"/>
        <v>2.0619628339560492E-2</v>
      </c>
      <c r="U248" s="36">
        <f t="shared" si="55"/>
        <v>13.122645148971159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9722475</v>
      </c>
      <c r="E249" s="31">
        <v>9722475</v>
      </c>
      <c r="F249" s="31">
        <v>1264755</v>
      </c>
      <c r="G249" s="36">
        <f t="shared" si="49"/>
        <v>0.13008570348599507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1264755</v>
      </c>
      <c r="O249" s="36">
        <f t="shared" si="53"/>
        <v>0.13008570348599507</v>
      </c>
      <c r="P249" s="31">
        <v>1903472</v>
      </c>
      <c r="Q249" s="31">
        <v>7533816</v>
      </c>
      <c r="R249" s="31">
        <v>8063296</v>
      </c>
      <c r="S249" s="31">
        <v>1903472</v>
      </c>
      <c r="T249" s="36">
        <f t="shared" si="54"/>
        <v>0.25265708639552653</v>
      </c>
      <c r="U249" s="36">
        <f t="shared" si="55"/>
        <v>-0.33555366193986569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2438768</v>
      </c>
      <c r="E250" s="31">
        <v>2438768</v>
      </c>
      <c r="F250" s="31">
        <v>344857</v>
      </c>
      <c r="G250" s="36">
        <f t="shared" si="49"/>
        <v>0.14140623462338361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344857</v>
      </c>
      <c r="O250" s="36">
        <f t="shared" si="53"/>
        <v>0.14140623462338361</v>
      </c>
      <c r="P250" s="31">
        <v>195403</v>
      </c>
      <c r="Q250" s="31">
        <v>1689802</v>
      </c>
      <c r="R250" s="31">
        <v>1689802</v>
      </c>
      <c r="S250" s="31">
        <v>195403</v>
      </c>
      <c r="T250" s="36">
        <f t="shared" si="54"/>
        <v>0.11563662488267856</v>
      </c>
      <c r="U250" s="36">
        <f t="shared" si="55"/>
        <v>0.76485007906736335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42826670</v>
      </c>
      <c r="E251" s="31">
        <v>42826670</v>
      </c>
      <c r="F251" s="31">
        <v>5147381</v>
      </c>
      <c r="G251" s="36">
        <f t="shared" si="49"/>
        <v>0.12019101648575525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5147381</v>
      </c>
      <c r="O251" s="36">
        <f t="shared" si="53"/>
        <v>0.12019101648575525</v>
      </c>
      <c r="P251" s="31">
        <v>6071273</v>
      </c>
      <c r="Q251" s="31">
        <v>17904669</v>
      </c>
      <c r="R251" s="31">
        <v>40826187</v>
      </c>
      <c r="S251" s="31">
        <v>6071273</v>
      </c>
      <c r="T251" s="36">
        <f t="shared" si="54"/>
        <v>0.33908881532520929</v>
      </c>
      <c r="U251" s="36">
        <f t="shared" si="55"/>
        <v>-0.15217434630266169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207712373</v>
      </c>
      <c r="E253" s="31">
        <v>207712373</v>
      </c>
      <c r="F253" s="31">
        <v>97587431</v>
      </c>
      <c r="G253" s="36">
        <f t="shared" si="49"/>
        <v>0.46982001885848179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97587431</v>
      </c>
      <c r="O253" s="36">
        <f t="shared" si="53"/>
        <v>0.46982001885848179</v>
      </c>
      <c r="P253" s="31">
        <v>78320382</v>
      </c>
      <c r="Q253" s="31">
        <v>187969465</v>
      </c>
      <c r="R253" s="31">
        <v>187969465</v>
      </c>
      <c r="S253" s="31">
        <v>78320382</v>
      </c>
      <c r="T253" s="36">
        <f t="shared" si="54"/>
        <v>0.41666545148702744</v>
      </c>
      <c r="U253" s="36">
        <f t="shared" si="55"/>
        <v>0.2460030008535965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304934378</v>
      </c>
      <c r="E254" s="32">
        <f>SUM(E248:E253)</f>
        <v>304934378</v>
      </c>
      <c r="F254" s="32">
        <f>SUM(F248:F253)</f>
        <v>115216700</v>
      </c>
      <c r="G254" s="37">
        <f t="shared" si="49"/>
        <v>0.37784096616354618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115216700</v>
      </c>
      <c r="O254" s="37">
        <f t="shared" si="53"/>
        <v>0.37784096616354618</v>
      </c>
      <c r="P254" s="32">
        <f>SUM(P248:P253)</f>
        <v>87260377</v>
      </c>
      <c r="Q254" s="32">
        <f>SUM(Q248:Q253)</f>
        <v>252433391</v>
      </c>
      <c r="R254" s="32">
        <f>SUM(R248:R253)</f>
        <v>277884389</v>
      </c>
      <c r="S254" s="32">
        <f>SUM(S248:S253)</f>
        <v>87260377</v>
      </c>
      <c r="T254" s="37">
        <f t="shared" si="54"/>
        <v>0.34567684035112456</v>
      </c>
      <c r="U254" s="37">
        <f t="shared" si="55"/>
        <v>0.32037820556287544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1057195452</v>
      </c>
      <c r="E255" s="31">
        <v>1057195452</v>
      </c>
      <c r="F255" s="31">
        <v>266627263</v>
      </c>
      <c r="G255" s="36">
        <f t="shared" si="49"/>
        <v>0.25220243096543327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266627263</v>
      </c>
      <c r="O255" s="36">
        <f t="shared" si="53"/>
        <v>0.25220243096543327</v>
      </c>
      <c r="P255" s="31">
        <v>236604481</v>
      </c>
      <c r="Q255" s="31">
        <v>1029742393</v>
      </c>
      <c r="R255" s="31">
        <v>889295661</v>
      </c>
      <c r="S255" s="31">
        <v>236604481</v>
      </c>
      <c r="T255" s="36">
        <f t="shared" si="54"/>
        <v>0.22977055485759729</v>
      </c>
      <c r="U255" s="36">
        <f t="shared" si="55"/>
        <v>0.12689016654760654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61200440</v>
      </c>
      <c r="E256" s="31">
        <v>61200440</v>
      </c>
      <c r="F256" s="31">
        <v>33458248</v>
      </c>
      <c r="G256" s="36">
        <f t="shared" si="49"/>
        <v>0.54669946817375825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33458248</v>
      </c>
      <c r="O256" s="36">
        <f t="shared" si="53"/>
        <v>0.54669946817375825</v>
      </c>
      <c r="P256" s="31">
        <v>32177394</v>
      </c>
      <c r="Q256" s="31">
        <v>74400119</v>
      </c>
      <c r="R256" s="31">
        <v>51336082</v>
      </c>
      <c r="S256" s="31">
        <v>32177394</v>
      </c>
      <c r="T256" s="36">
        <f t="shared" si="54"/>
        <v>0.43249116308537089</v>
      </c>
      <c r="U256" s="36">
        <f t="shared" si="55"/>
        <v>3.9806020338377879E-2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137724976</v>
      </c>
      <c r="E257" s="31">
        <v>137724976</v>
      </c>
      <c r="F257" s="31">
        <v>60443529</v>
      </c>
      <c r="G257" s="36">
        <f t="shared" si="49"/>
        <v>0.43887122550669388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60443529</v>
      </c>
      <c r="O257" s="36">
        <f t="shared" si="53"/>
        <v>0.43887122550669388</v>
      </c>
      <c r="P257" s="31">
        <v>39256389</v>
      </c>
      <c r="Q257" s="31">
        <v>142940475</v>
      </c>
      <c r="R257" s="31">
        <v>140840475</v>
      </c>
      <c r="S257" s="31">
        <v>39256389</v>
      </c>
      <c r="T257" s="36">
        <f t="shared" si="54"/>
        <v>0.27463452181756076</v>
      </c>
      <c r="U257" s="36">
        <f t="shared" si="55"/>
        <v>0.53971189250238982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1256120868</v>
      </c>
      <c r="E259" s="32">
        <f>SUM(E255:E258)</f>
        <v>1256120868</v>
      </c>
      <c r="F259" s="32">
        <f>SUM(F255:F258)</f>
        <v>360529040</v>
      </c>
      <c r="G259" s="37">
        <f t="shared" si="49"/>
        <v>0.28701779357748874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360529040</v>
      </c>
      <c r="O259" s="37">
        <f t="shared" si="53"/>
        <v>0.28701779357748874</v>
      </c>
      <c r="P259" s="32">
        <f>SUM(P255:P258)</f>
        <v>308038264</v>
      </c>
      <c r="Q259" s="32">
        <f>SUM(Q255:Q258)</f>
        <v>1247082987</v>
      </c>
      <c r="R259" s="32">
        <f>SUM(R255:R258)</f>
        <v>1081472218</v>
      </c>
      <c r="S259" s="32">
        <f>SUM(S255:S258)</f>
        <v>308038264</v>
      </c>
      <c r="T259" s="37">
        <f t="shared" si="54"/>
        <v>0.24700702937261704</v>
      </c>
      <c r="U259" s="37">
        <f t="shared" si="55"/>
        <v>0.17040342754301463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3835415863</v>
      </c>
      <c r="E260" s="32">
        <f>SUM(E234:E239,E241:E246,E248:E253,E255:E258)</f>
        <v>3835415863</v>
      </c>
      <c r="F260" s="32">
        <f>SUM(F234:F239,F241:F246,F248:F253,F255:F258)</f>
        <v>1051712176</v>
      </c>
      <c r="G260" s="37">
        <f t="shared" si="49"/>
        <v>0.27421072800626312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1051712176</v>
      </c>
      <c r="O260" s="37">
        <f t="shared" si="53"/>
        <v>0.27421072800626312</v>
      </c>
      <c r="P260" s="32">
        <f>SUM(P234:P239,P241:P246,P248:P253,P255:P258)</f>
        <v>587996830</v>
      </c>
      <c r="Q260" s="32">
        <f>SUM(Q234:Q239,Q241:Q246,Q248:Q253,Q255:Q258)</f>
        <v>3569892816</v>
      </c>
      <c r="R260" s="32">
        <f>SUM(R234:R239,R241:R246,R248:R253,R255:R258)</f>
        <v>3393284537</v>
      </c>
      <c r="S260" s="32">
        <f>SUM(S234:S239,S241:S246,S248:S253,S255:S258)</f>
        <v>587996830</v>
      </c>
      <c r="T260" s="37">
        <f t="shared" si="54"/>
        <v>0.16470993957147423</v>
      </c>
      <c r="U260" s="37">
        <f t="shared" si="55"/>
        <v>0.78863579247527582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40628785</v>
      </c>
      <c r="E263" s="31">
        <v>40628785</v>
      </c>
      <c r="F263" s="31">
        <v>7133154</v>
      </c>
      <c r="G263" s="36">
        <f t="shared" ref="G263:G299" si="56">IF(($D263     =0),0,($F263     /$D263     ))</f>
        <v>0.17556897160473786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7133154</v>
      </c>
      <c r="O263" s="36">
        <f t="shared" ref="O263:O299" si="60">IF(($D263     =0),0,($N263     /$D263     ))</f>
        <v>0.17556897160473786</v>
      </c>
      <c r="P263" s="31">
        <v>7943768</v>
      </c>
      <c r="Q263" s="31">
        <v>33873762</v>
      </c>
      <c r="R263" s="31">
        <v>33873762</v>
      </c>
      <c r="S263" s="31">
        <v>7943768</v>
      </c>
      <c r="T263" s="36">
        <f t="shared" ref="T263:T299" si="61">IF(($Q263     =0),0,($S263     /$Q263     ))</f>
        <v>0.23451094685024945</v>
      </c>
      <c r="U263" s="36">
        <f t="shared" ref="U263:U299" si="62">IF(($P263     =0),0,(($F263     /$P263     )-1))</f>
        <v>-0.10204401739829261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103646227</v>
      </c>
      <c r="E264" s="31">
        <v>103646227</v>
      </c>
      <c r="F264" s="31">
        <v>33434446</v>
      </c>
      <c r="G264" s="36">
        <f t="shared" si="56"/>
        <v>0.32258237436853343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33434446</v>
      </c>
      <c r="O264" s="36">
        <f t="shared" si="60"/>
        <v>0.32258237436853343</v>
      </c>
      <c r="P264" s="31">
        <v>33648592</v>
      </c>
      <c r="Q264" s="31">
        <v>96196511</v>
      </c>
      <c r="R264" s="31">
        <v>98196511</v>
      </c>
      <c r="S264" s="31">
        <v>33648592</v>
      </c>
      <c r="T264" s="36">
        <f t="shared" si="61"/>
        <v>0.34979014987352297</v>
      </c>
      <c r="U264" s="36">
        <f t="shared" si="62"/>
        <v>-6.3641890275825119E-3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76504199</v>
      </c>
      <c r="E265" s="31">
        <v>76504199</v>
      </c>
      <c r="F265" s="31">
        <v>16997391</v>
      </c>
      <c r="G265" s="36">
        <f t="shared" si="56"/>
        <v>0.22217592265752628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16997391</v>
      </c>
      <c r="O265" s="36">
        <f t="shared" si="60"/>
        <v>0.22217592265752628</v>
      </c>
      <c r="P265" s="31">
        <v>13907849</v>
      </c>
      <c r="Q265" s="31">
        <v>72612970</v>
      </c>
      <c r="R265" s="31">
        <v>72612970</v>
      </c>
      <c r="S265" s="31">
        <v>13907849</v>
      </c>
      <c r="T265" s="36">
        <f t="shared" si="61"/>
        <v>0.19153395047744226</v>
      </c>
      <c r="U265" s="36">
        <f t="shared" si="62"/>
        <v>0.22214376932047508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220779211</v>
      </c>
      <c r="E267" s="32">
        <f>SUM(E263:E266)</f>
        <v>220779211</v>
      </c>
      <c r="F267" s="32">
        <f>SUM(F263:F266)</f>
        <v>57564991</v>
      </c>
      <c r="G267" s="37">
        <f t="shared" si="56"/>
        <v>0.26073555901963974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57564991</v>
      </c>
      <c r="O267" s="37">
        <f t="shared" si="60"/>
        <v>0.26073555901963974</v>
      </c>
      <c r="P267" s="32">
        <f>SUM(P263:P266)</f>
        <v>55500209</v>
      </c>
      <c r="Q267" s="32">
        <f>SUM(Q263:Q266)</f>
        <v>202683243</v>
      </c>
      <c r="R267" s="32">
        <f>SUM(R263:R266)</f>
        <v>204683243</v>
      </c>
      <c r="S267" s="32">
        <f>SUM(S263:S266)</f>
        <v>55500209</v>
      </c>
      <c r="T267" s="37">
        <f t="shared" si="61"/>
        <v>0.27382731881786598</v>
      </c>
      <c r="U267" s="37">
        <f t="shared" si="62"/>
        <v>3.720313918097129E-2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11749834</v>
      </c>
      <c r="E268" s="31">
        <v>11749834</v>
      </c>
      <c r="F268" s="31">
        <v>1995931</v>
      </c>
      <c r="G268" s="36">
        <f t="shared" si="56"/>
        <v>0.16986886793464487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1995931</v>
      </c>
      <c r="O268" s="36">
        <f t="shared" si="60"/>
        <v>0.16986886793464487</v>
      </c>
      <c r="P268" s="31">
        <v>0</v>
      </c>
      <c r="Q268" s="31">
        <v>12016069</v>
      </c>
      <c r="R268" s="31">
        <v>11598785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74743354</v>
      </c>
      <c r="E269" s="31">
        <v>74743354</v>
      </c>
      <c r="F269" s="31">
        <v>9076043</v>
      </c>
      <c r="G269" s="36">
        <f t="shared" si="56"/>
        <v>0.12142943170572731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9076043</v>
      </c>
      <c r="O269" s="36">
        <f t="shared" si="60"/>
        <v>0.12142943170572731</v>
      </c>
      <c r="P269" s="31">
        <v>10023376</v>
      </c>
      <c r="Q269" s="31">
        <v>57162542</v>
      </c>
      <c r="R269" s="31">
        <v>71028492</v>
      </c>
      <c r="S269" s="31">
        <v>10023376</v>
      </c>
      <c r="T269" s="36">
        <f t="shared" si="61"/>
        <v>0.1753486750116886</v>
      </c>
      <c r="U269" s="36">
        <f t="shared" si="62"/>
        <v>-9.4512367888823112E-2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5100112</v>
      </c>
      <c r="E270" s="31">
        <v>5100112</v>
      </c>
      <c r="F270" s="31">
        <v>1077807</v>
      </c>
      <c r="G270" s="36">
        <f t="shared" si="56"/>
        <v>0.2113300649083785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1077807</v>
      </c>
      <c r="O270" s="36">
        <f t="shared" si="60"/>
        <v>0.2113300649083785</v>
      </c>
      <c r="P270" s="31">
        <v>1409173</v>
      </c>
      <c r="Q270" s="31">
        <v>4978491</v>
      </c>
      <c r="R270" s="31">
        <v>4978491</v>
      </c>
      <c r="S270" s="31">
        <v>1409173</v>
      </c>
      <c r="T270" s="36">
        <f t="shared" si="61"/>
        <v>0.28305223410065422</v>
      </c>
      <c r="U270" s="36">
        <f t="shared" si="62"/>
        <v>-0.23514926840068606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15860106</v>
      </c>
      <c r="E271" s="31">
        <v>15860106</v>
      </c>
      <c r="F271" s="31">
        <v>3177853</v>
      </c>
      <c r="G271" s="36">
        <f t="shared" si="56"/>
        <v>0.20036770246050059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3177853</v>
      </c>
      <c r="O271" s="36">
        <f t="shared" si="60"/>
        <v>0.20036770246050059</v>
      </c>
      <c r="P271" s="31">
        <v>2791131</v>
      </c>
      <c r="Q271" s="31">
        <v>15114839</v>
      </c>
      <c r="R271" s="31">
        <v>15114839</v>
      </c>
      <c r="S271" s="31">
        <v>2791131</v>
      </c>
      <c r="T271" s="36">
        <f t="shared" si="61"/>
        <v>0.18466164277370073</v>
      </c>
      <c r="U271" s="36">
        <f t="shared" si="62"/>
        <v>0.13855386938126513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11558978</v>
      </c>
      <c r="E272" s="31">
        <v>11558978</v>
      </c>
      <c r="F272" s="31">
        <v>1363558</v>
      </c>
      <c r="G272" s="36">
        <f t="shared" si="56"/>
        <v>0.11796527340046845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1363558</v>
      </c>
      <c r="O272" s="36">
        <f t="shared" si="60"/>
        <v>0.11796527340046845</v>
      </c>
      <c r="P272" s="31">
        <v>892554</v>
      </c>
      <c r="Q272" s="31">
        <v>11860946</v>
      </c>
      <c r="R272" s="31">
        <v>11443847</v>
      </c>
      <c r="S272" s="31">
        <v>892554</v>
      </c>
      <c r="T272" s="36">
        <f t="shared" si="61"/>
        <v>7.5251501861655898E-2</v>
      </c>
      <c r="U272" s="36">
        <f t="shared" si="62"/>
        <v>0.52770364594187025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20657362</v>
      </c>
      <c r="E273" s="31">
        <v>20657362</v>
      </c>
      <c r="F273" s="31">
        <v>2532633</v>
      </c>
      <c r="G273" s="36">
        <f t="shared" si="56"/>
        <v>0.1226019566293121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2532633</v>
      </c>
      <c r="O273" s="36">
        <f t="shared" si="60"/>
        <v>0.1226019566293121</v>
      </c>
      <c r="P273" s="31">
        <v>2418766</v>
      </c>
      <c r="Q273" s="31">
        <v>18479312</v>
      </c>
      <c r="R273" s="31">
        <v>18479312</v>
      </c>
      <c r="S273" s="31">
        <v>2418766</v>
      </c>
      <c r="T273" s="36">
        <f t="shared" si="61"/>
        <v>0.1308904790394794</v>
      </c>
      <c r="U273" s="36">
        <f t="shared" si="62"/>
        <v>4.7076484455296663E-2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139669746</v>
      </c>
      <c r="E275" s="32">
        <f>SUM(E268:E274)</f>
        <v>139669746</v>
      </c>
      <c r="F275" s="32">
        <f>SUM(F268:F274)</f>
        <v>19223825</v>
      </c>
      <c r="G275" s="37">
        <f t="shared" si="56"/>
        <v>0.13763771719037851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19223825</v>
      </c>
      <c r="O275" s="37">
        <f t="shared" si="60"/>
        <v>0.13763771719037851</v>
      </c>
      <c r="P275" s="32">
        <f>SUM(P268:P274)</f>
        <v>17535000</v>
      </c>
      <c r="Q275" s="32">
        <f>SUM(Q268:Q274)</f>
        <v>119612199</v>
      </c>
      <c r="R275" s="32">
        <f>SUM(R268:R274)</f>
        <v>132643766</v>
      </c>
      <c r="S275" s="32">
        <f>SUM(S268:S274)</f>
        <v>17535000</v>
      </c>
      <c r="T275" s="37">
        <f t="shared" si="61"/>
        <v>0.14659875954625665</v>
      </c>
      <c r="U275" s="37">
        <f t="shared" si="62"/>
        <v>9.6311662389506614E-2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871905</v>
      </c>
      <c r="Q276" s="31">
        <v>12434903</v>
      </c>
      <c r="R276" s="31">
        <v>17040121</v>
      </c>
      <c r="S276" s="31">
        <v>871905</v>
      </c>
      <c r="T276" s="36">
        <f t="shared" si="61"/>
        <v>7.0117555400311532E-2</v>
      </c>
      <c r="U276" s="36">
        <f t="shared" si="62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23319448</v>
      </c>
      <c r="E277" s="31">
        <v>23319448</v>
      </c>
      <c r="F277" s="31">
        <v>4534434</v>
      </c>
      <c r="G277" s="36">
        <f t="shared" si="56"/>
        <v>0.19444859929789077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4534434</v>
      </c>
      <c r="O277" s="36">
        <f t="shared" si="60"/>
        <v>0.19444859929789077</v>
      </c>
      <c r="P277" s="31">
        <v>4566691</v>
      </c>
      <c r="Q277" s="31">
        <v>27375400</v>
      </c>
      <c r="R277" s="31">
        <v>21322850</v>
      </c>
      <c r="S277" s="31">
        <v>4566691</v>
      </c>
      <c r="T277" s="36">
        <f t="shared" si="61"/>
        <v>0.16681732504365232</v>
      </c>
      <c r="U277" s="36">
        <f t="shared" si="62"/>
        <v>-7.0635390045001856E-3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40840306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-201628369</v>
      </c>
      <c r="Q278" s="31">
        <v>38903485</v>
      </c>
      <c r="R278" s="31">
        <v>38903485</v>
      </c>
      <c r="S278" s="31">
        <v>-201628369</v>
      </c>
      <c r="T278" s="36">
        <f t="shared" si="61"/>
        <v>-5.1827842415660195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5477381</v>
      </c>
      <c r="E279" s="31">
        <v>5477381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637971</v>
      </c>
      <c r="Q279" s="31">
        <v>4942984</v>
      </c>
      <c r="R279" s="31">
        <v>4942984</v>
      </c>
      <c r="S279" s="31">
        <v>637971</v>
      </c>
      <c r="T279" s="36">
        <f t="shared" si="61"/>
        <v>0.12906596501222742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14351573</v>
      </c>
      <c r="E280" s="31">
        <v>14351573</v>
      </c>
      <c r="F280" s="31">
        <v>3314001</v>
      </c>
      <c r="G280" s="36">
        <f t="shared" si="56"/>
        <v>0.23091552403349794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3314001</v>
      </c>
      <c r="O280" s="36">
        <f t="shared" si="60"/>
        <v>0.23091552403349794</v>
      </c>
      <c r="P280" s="31">
        <v>1220900</v>
      </c>
      <c r="Q280" s="31">
        <v>5288237</v>
      </c>
      <c r="R280" s="31">
        <v>6226677</v>
      </c>
      <c r="S280" s="31">
        <v>1220900</v>
      </c>
      <c r="T280" s="36">
        <f t="shared" si="61"/>
        <v>0.23087089326745378</v>
      </c>
      <c r="U280" s="36">
        <f t="shared" si="62"/>
        <v>1.7143918420837085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2712924</v>
      </c>
      <c r="E281" s="31">
        <v>2712924</v>
      </c>
      <c r="F281" s="31">
        <v>668945</v>
      </c>
      <c r="G281" s="36">
        <f t="shared" si="56"/>
        <v>0.24657712490287231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668945</v>
      </c>
      <c r="O281" s="36">
        <f t="shared" si="60"/>
        <v>0.24657712490287231</v>
      </c>
      <c r="P281" s="31">
        <v>205138</v>
      </c>
      <c r="Q281" s="31">
        <v>415820</v>
      </c>
      <c r="R281" s="31">
        <v>2552388</v>
      </c>
      <c r="S281" s="31">
        <v>205138</v>
      </c>
      <c r="T281" s="36">
        <f t="shared" si="61"/>
        <v>0.49333365398489731</v>
      </c>
      <c r="U281" s="36">
        <f t="shared" si="62"/>
        <v>2.2609511645818912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32095334</v>
      </c>
      <c r="E282" s="31">
        <v>32095334</v>
      </c>
      <c r="F282" s="31">
        <v>6575168</v>
      </c>
      <c r="G282" s="36">
        <f t="shared" si="56"/>
        <v>0.20486367270706701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6575168</v>
      </c>
      <c r="O282" s="36">
        <f t="shared" si="60"/>
        <v>0.20486367270706701</v>
      </c>
      <c r="P282" s="31">
        <v>3378434</v>
      </c>
      <c r="Q282" s="31">
        <v>21349591</v>
      </c>
      <c r="R282" s="31">
        <v>21349591</v>
      </c>
      <c r="S282" s="31">
        <v>3378434</v>
      </c>
      <c r="T282" s="36">
        <f t="shared" si="61"/>
        <v>0.15824349984034822</v>
      </c>
      <c r="U282" s="36">
        <f t="shared" si="62"/>
        <v>0.94621768547202634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46928185</v>
      </c>
      <c r="E283" s="31">
        <v>46928185</v>
      </c>
      <c r="F283" s="31">
        <v>6535902</v>
      </c>
      <c r="G283" s="36">
        <f t="shared" si="56"/>
        <v>0.13927455323490565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6535902</v>
      </c>
      <c r="O283" s="36">
        <f t="shared" si="60"/>
        <v>0.13927455323490565</v>
      </c>
      <c r="P283" s="31">
        <v>6118257</v>
      </c>
      <c r="Q283" s="31">
        <v>45373210</v>
      </c>
      <c r="R283" s="31">
        <v>44573210</v>
      </c>
      <c r="S283" s="31">
        <v>6118257</v>
      </c>
      <c r="T283" s="36">
        <f t="shared" si="61"/>
        <v>0.13484293925865065</v>
      </c>
      <c r="U283" s="36">
        <f t="shared" si="62"/>
        <v>6.826208836928549E-2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124884845</v>
      </c>
      <c r="E285" s="32">
        <f>SUM(E276:E284)</f>
        <v>165725151</v>
      </c>
      <c r="F285" s="32">
        <f>SUM(F276:F284)</f>
        <v>21628450</v>
      </c>
      <c r="G285" s="37">
        <f t="shared" si="56"/>
        <v>0.17318714692723525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21628450</v>
      </c>
      <c r="O285" s="37">
        <f t="shared" si="60"/>
        <v>0.17318714692723525</v>
      </c>
      <c r="P285" s="32">
        <f>SUM(P276:P284)</f>
        <v>-184629073</v>
      </c>
      <c r="Q285" s="32">
        <f>SUM(Q276:Q284)</f>
        <v>156083630</v>
      </c>
      <c r="R285" s="32">
        <f>SUM(R276:R284)</f>
        <v>156911306</v>
      </c>
      <c r="S285" s="32">
        <f>SUM(S276:S284)</f>
        <v>-184629073</v>
      </c>
      <c r="T285" s="37">
        <f t="shared" si="61"/>
        <v>-1.1828855658982302</v>
      </c>
      <c r="U285" s="37">
        <f t="shared" si="62"/>
        <v>-1.1171454183708109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31800499</v>
      </c>
      <c r="E286" s="31">
        <v>31800499</v>
      </c>
      <c r="F286" s="31">
        <v>4942351</v>
      </c>
      <c r="G286" s="36">
        <f t="shared" si="56"/>
        <v>0.15541740398476137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4942351</v>
      </c>
      <c r="O286" s="36">
        <f t="shared" si="60"/>
        <v>0.15541740398476137</v>
      </c>
      <c r="P286" s="31">
        <v>1742376</v>
      </c>
      <c r="Q286" s="31">
        <v>30880638</v>
      </c>
      <c r="R286" s="31">
        <v>30880638</v>
      </c>
      <c r="S286" s="31">
        <v>1742376</v>
      </c>
      <c r="T286" s="36">
        <f t="shared" si="61"/>
        <v>5.6422927531484292E-2</v>
      </c>
      <c r="U286" s="36">
        <f t="shared" si="62"/>
        <v>1.8365582400124887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9426622</v>
      </c>
      <c r="E287" s="31">
        <v>9426622</v>
      </c>
      <c r="F287" s="31">
        <v>1273627</v>
      </c>
      <c r="G287" s="36">
        <f t="shared" si="56"/>
        <v>0.13510958644570664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1273627</v>
      </c>
      <c r="O287" s="36">
        <f t="shared" si="60"/>
        <v>0.13510958644570664</v>
      </c>
      <c r="P287" s="31">
        <v>747587</v>
      </c>
      <c r="Q287" s="31">
        <v>9115430</v>
      </c>
      <c r="R287" s="31">
        <v>10548137</v>
      </c>
      <c r="S287" s="31">
        <v>747587</v>
      </c>
      <c r="T287" s="36">
        <f t="shared" si="61"/>
        <v>8.2013355376542849E-2</v>
      </c>
      <c r="U287" s="36">
        <f t="shared" si="62"/>
        <v>0.70365054502017821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13555046</v>
      </c>
      <c r="E288" s="31">
        <v>13555046</v>
      </c>
      <c r="F288" s="31">
        <v>1382828</v>
      </c>
      <c r="G288" s="36">
        <f t="shared" si="56"/>
        <v>0.10201573642760046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1382828</v>
      </c>
      <c r="O288" s="36">
        <f t="shared" si="60"/>
        <v>0.10201573642760046</v>
      </c>
      <c r="P288" s="31">
        <v>491791</v>
      </c>
      <c r="Q288" s="31">
        <v>17795956</v>
      </c>
      <c r="R288" s="31">
        <v>17795956</v>
      </c>
      <c r="S288" s="31">
        <v>491791</v>
      </c>
      <c r="T288" s="36">
        <f t="shared" si="61"/>
        <v>2.7634986285648269E-2</v>
      </c>
      <c r="U288" s="36">
        <f t="shared" si="62"/>
        <v>1.8118204684510291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12036373</v>
      </c>
      <c r="E289" s="31">
        <v>12036373</v>
      </c>
      <c r="F289" s="31">
        <v>1887029</v>
      </c>
      <c r="G289" s="36">
        <f t="shared" si="56"/>
        <v>0.15677721187271282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1887029</v>
      </c>
      <c r="O289" s="36">
        <f t="shared" si="60"/>
        <v>0.15677721187271282</v>
      </c>
      <c r="P289" s="31">
        <v>-57052</v>
      </c>
      <c r="Q289" s="31">
        <v>14518062</v>
      </c>
      <c r="R289" s="31">
        <v>11518062</v>
      </c>
      <c r="S289" s="31">
        <v>-57052</v>
      </c>
      <c r="T289" s="36">
        <f t="shared" si="61"/>
        <v>-3.9297256066271108E-3</v>
      </c>
      <c r="U289" s="36">
        <f t="shared" si="62"/>
        <v>-34.075597700343543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85780074</v>
      </c>
      <c r="E290" s="31">
        <v>85780074</v>
      </c>
      <c r="F290" s="31">
        <v>19562800</v>
      </c>
      <c r="G290" s="36">
        <f t="shared" si="56"/>
        <v>0.22805762559729198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19562800</v>
      </c>
      <c r="O290" s="36">
        <f t="shared" si="60"/>
        <v>0.22805762559729198</v>
      </c>
      <c r="P290" s="31">
        <v>15467714</v>
      </c>
      <c r="Q290" s="31">
        <v>84927434</v>
      </c>
      <c r="R290" s="31">
        <v>75520434</v>
      </c>
      <c r="S290" s="31">
        <v>15467714</v>
      </c>
      <c r="T290" s="36">
        <f t="shared" si="61"/>
        <v>0.18212859227561262</v>
      </c>
      <c r="U290" s="36">
        <f t="shared" si="62"/>
        <v>0.26475056365795235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152598614</v>
      </c>
      <c r="E292" s="32">
        <f>SUM(E286:E291)</f>
        <v>152598614</v>
      </c>
      <c r="F292" s="32">
        <f>SUM(F286:F291)</f>
        <v>29048635</v>
      </c>
      <c r="G292" s="37">
        <f t="shared" si="56"/>
        <v>0.19035975647852216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29048635</v>
      </c>
      <c r="O292" s="37">
        <f t="shared" si="60"/>
        <v>0.19035975647852216</v>
      </c>
      <c r="P292" s="32">
        <f>SUM(P286:P291)</f>
        <v>18392416</v>
      </c>
      <c r="Q292" s="32">
        <f>SUM(Q286:Q291)</f>
        <v>157237520</v>
      </c>
      <c r="R292" s="32">
        <f>SUM(R286:R291)</f>
        <v>146263227</v>
      </c>
      <c r="S292" s="32">
        <f>SUM(S286:S291)</f>
        <v>18392416</v>
      </c>
      <c r="T292" s="37">
        <f t="shared" si="61"/>
        <v>0.11697218322954979</v>
      </c>
      <c r="U292" s="37">
        <f t="shared" si="62"/>
        <v>0.57938114274927233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398115331</v>
      </c>
      <c r="E293" s="31">
        <v>398115331</v>
      </c>
      <c r="F293" s="31">
        <v>92257965</v>
      </c>
      <c r="G293" s="36">
        <f t="shared" si="56"/>
        <v>0.23173678031504896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92257965</v>
      </c>
      <c r="O293" s="36">
        <f t="shared" si="60"/>
        <v>0.23173678031504896</v>
      </c>
      <c r="P293" s="31">
        <v>91594070</v>
      </c>
      <c r="Q293" s="31">
        <v>364713993</v>
      </c>
      <c r="R293" s="31">
        <v>373693993</v>
      </c>
      <c r="S293" s="31">
        <v>91594070</v>
      </c>
      <c r="T293" s="36">
        <f t="shared" si="61"/>
        <v>0.25113944558743595</v>
      </c>
      <c r="U293" s="36">
        <f t="shared" si="62"/>
        <v>7.2482312446646713E-3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48870429</v>
      </c>
      <c r="E294" s="31">
        <v>48870429</v>
      </c>
      <c r="F294" s="31">
        <v>2854472</v>
      </c>
      <c r="G294" s="36">
        <f t="shared" si="56"/>
        <v>5.840898184053183E-2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2854472</v>
      </c>
      <c r="O294" s="36">
        <f t="shared" si="60"/>
        <v>5.840898184053183E-2</v>
      </c>
      <c r="P294" s="31">
        <v>7936953</v>
      </c>
      <c r="Q294" s="31">
        <v>47346657</v>
      </c>
      <c r="R294" s="31">
        <v>27096859</v>
      </c>
      <c r="S294" s="31">
        <v>7936953</v>
      </c>
      <c r="T294" s="36">
        <f t="shared" si="61"/>
        <v>0.1676349187652256</v>
      </c>
      <c r="U294" s="36">
        <f t="shared" si="62"/>
        <v>-0.64035669607719736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13546944</v>
      </c>
      <c r="E295" s="31">
        <v>13546944</v>
      </c>
      <c r="F295" s="31">
        <v>3176799</v>
      </c>
      <c r="G295" s="36">
        <f t="shared" si="56"/>
        <v>0.23450299934804483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3176799</v>
      </c>
      <c r="O295" s="36">
        <f t="shared" si="60"/>
        <v>0.23450299934804483</v>
      </c>
      <c r="P295" s="31">
        <v>2440780</v>
      </c>
      <c r="Q295" s="31">
        <v>14693434</v>
      </c>
      <c r="R295" s="31">
        <v>13522866</v>
      </c>
      <c r="S295" s="31">
        <v>2440780</v>
      </c>
      <c r="T295" s="36">
        <f t="shared" si="61"/>
        <v>0.16611365321408189</v>
      </c>
      <c r="U295" s="36">
        <f t="shared" si="62"/>
        <v>0.30155073378182395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81488391</v>
      </c>
      <c r="E296" s="31">
        <v>81488391</v>
      </c>
      <c r="F296" s="31">
        <v>19498151</v>
      </c>
      <c r="G296" s="36">
        <f t="shared" si="56"/>
        <v>0.23927519933483532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19498151</v>
      </c>
      <c r="O296" s="36">
        <f t="shared" si="60"/>
        <v>0.23927519933483532</v>
      </c>
      <c r="P296" s="31">
        <v>19351561</v>
      </c>
      <c r="Q296" s="31">
        <v>73461474</v>
      </c>
      <c r="R296" s="31">
        <v>73461474</v>
      </c>
      <c r="S296" s="31">
        <v>19351561</v>
      </c>
      <c r="T296" s="36">
        <f t="shared" si="61"/>
        <v>0.2634246217275738</v>
      </c>
      <c r="U296" s="36">
        <f t="shared" si="62"/>
        <v>7.5750994971413022E-3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542021095</v>
      </c>
      <c r="E298" s="32">
        <f>SUM(E293:E297)</f>
        <v>542021095</v>
      </c>
      <c r="F298" s="32">
        <f>SUM(F293:F297)</f>
        <v>117787387</v>
      </c>
      <c r="G298" s="37">
        <f t="shared" si="56"/>
        <v>0.21731144430826996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117787387</v>
      </c>
      <c r="O298" s="37">
        <f t="shared" si="60"/>
        <v>0.21731144430826996</v>
      </c>
      <c r="P298" s="32">
        <f>SUM(P293:P297)</f>
        <v>121323364</v>
      </c>
      <c r="Q298" s="32">
        <f>SUM(Q293:Q297)</f>
        <v>500215558</v>
      </c>
      <c r="R298" s="32">
        <f>SUM(R293:R297)</f>
        <v>487775192</v>
      </c>
      <c r="S298" s="32">
        <f>SUM(S293:S297)</f>
        <v>121323364</v>
      </c>
      <c r="T298" s="37">
        <f t="shared" si="61"/>
        <v>0.24254216419234206</v>
      </c>
      <c r="U298" s="37">
        <f t="shared" si="62"/>
        <v>-2.9145062281655809E-2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1179953511</v>
      </c>
      <c r="E299" s="32">
        <f>SUM(E263:E266,E268:E274,E276:E284,E286:E291,E293:E297)</f>
        <v>1220793817</v>
      </c>
      <c r="F299" s="32">
        <f>SUM(F263:F266,F268:F274,F276:F284,F286:F291,F293:F297)</f>
        <v>245253288</v>
      </c>
      <c r="G299" s="37">
        <f t="shared" si="56"/>
        <v>0.20784995825144845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245253288</v>
      </c>
      <c r="O299" s="37">
        <f t="shared" si="60"/>
        <v>0.20784995825144845</v>
      </c>
      <c r="P299" s="32">
        <f>SUM(P263:P266,P268:P274,P276:P284,P286:P291,P293:P297)</f>
        <v>28121916</v>
      </c>
      <c r="Q299" s="32">
        <f>SUM(Q263:Q266,Q268:Q274,Q276:Q284,Q286:Q291,Q293:Q297)</f>
        <v>1135832150</v>
      </c>
      <c r="R299" s="32">
        <f>SUM(R263:R266,R268:R274,R276:R284,R286:R291,R293:R297)</f>
        <v>1128276734</v>
      </c>
      <c r="S299" s="32">
        <f>SUM(S263:S266,S268:S274,S276:S284,S286:S291,S293:S297)</f>
        <v>28121916</v>
      </c>
      <c r="T299" s="37">
        <f t="shared" si="61"/>
        <v>2.4758865999698988E-2</v>
      </c>
      <c r="U299" s="37">
        <f t="shared" si="62"/>
        <v>7.7210732014134464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11089269670</v>
      </c>
      <c r="E302" s="31">
        <v>11089269670</v>
      </c>
      <c r="F302" s="31">
        <v>2223272976</v>
      </c>
      <c r="G302" s="36">
        <f t="shared" ref="G302:G339" si="63">IF(($D302     =0),0,($F302     /$D302     ))</f>
        <v>0.20048867438174583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2223272976</v>
      </c>
      <c r="O302" s="36">
        <f t="shared" ref="O302:O339" si="67">IF(($D302     =0),0,($N302     /$D302     ))</f>
        <v>0.20048867438174583</v>
      </c>
      <c r="P302" s="31">
        <v>1273708014</v>
      </c>
      <c r="Q302" s="31">
        <v>9627460255</v>
      </c>
      <c r="R302" s="31">
        <v>10237864435</v>
      </c>
      <c r="S302" s="31">
        <v>1273708014</v>
      </c>
      <c r="T302" s="36">
        <f t="shared" ref="T302:T339" si="68">IF(($Q302     =0),0,($S302     /$Q302     ))</f>
        <v>0.13229948296473129</v>
      </c>
      <c r="U302" s="36">
        <f t="shared" ref="U302:U339" si="69">IF(($P302     =0),0,(($F302     /$P302     )-1))</f>
        <v>0.7455122771960514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11089269670</v>
      </c>
      <c r="E303" s="32">
        <f>E302</f>
        <v>11089269670</v>
      </c>
      <c r="F303" s="32">
        <f>F302</f>
        <v>2223272976</v>
      </c>
      <c r="G303" s="37">
        <f t="shared" si="63"/>
        <v>0.20048867438174583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2223272976</v>
      </c>
      <c r="O303" s="37">
        <f t="shared" si="67"/>
        <v>0.20048867438174583</v>
      </c>
      <c r="P303" s="32">
        <f>P302</f>
        <v>1273708014</v>
      </c>
      <c r="Q303" s="32">
        <f>Q302</f>
        <v>9627460255</v>
      </c>
      <c r="R303" s="32">
        <f>R302</f>
        <v>10237864435</v>
      </c>
      <c r="S303" s="32">
        <f>S302</f>
        <v>1273708014</v>
      </c>
      <c r="T303" s="37">
        <f t="shared" si="68"/>
        <v>0.13229948296473129</v>
      </c>
      <c r="U303" s="37">
        <f t="shared" si="69"/>
        <v>0.7455122771960514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49753200</v>
      </c>
      <c r="E304" s="31">
        <v>49753200</v>
      </c>
      <c r="F304" s="31">
        <v>9845547</v>
      </c>
      <c r="G304" s="36">
        <f t="shared" si="63"/>
        <v>0.19788771375509515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9845547</v>
      </c>
      <c r="O304" s="36">
        <f t="shared" si="67"/>
        <v>0.19788771375509515</v>
      </c>
      <c r="P304" s="31">
        <v>8197123</v>
      </c>
      <c r="Q304" s="31">
        <v>40688382</v>
      </c>
      <c r="R304" s="31">
        <v>43379325</v>
      </c>
      <c r="S304" s="31">
        <v>8197123</v>
      </c>
      <c r="T304" s="36">
        <f t="shared" si="68"/>
        <v>0.20146102147782627</v>
      </c>
      <c r="U304" s="36">
        <f t="shared" si="69"/>
        <v>0.20109787299763582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43248413</v>
      </c>
      <c r="E305" s="31">
        <v>43248413</v>
      </c>
      <c r="F305" s="31">
        <v>11074913</v>
      </c>
      <c r="G305" s="36">
        <f t="shared" si="63"/>
        <v>0.2560767489896103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11074913</v>
      </c>
      <c r="O305" s="36">
        <f t="shared" si="67"/>
        <v>0.2560767489896103</v>
      </c>
      <c r="P305" s="31">
        <v>7856147</v>
      </c>
      <c r="Q305" s="31">
        <v>40123478</v>
      </c>
      <c r="R305" s="31">
        <v>36062353</v>
      </c>
      <c r="S305" s="31">
        <v>7856147</v>
      </c>
      <c r="T305" s="36">
        <f t="shared" si="68"/>
        <v>0.19579925249750282</v>
      </c>
      <c r="U305" s="36">
        <f t="shared" si="69"/>
        <v>0.40971305654031176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49781348</v>
      </c>
      <c r="E306" s="31">
        <v>49781348</v>
      </c>
      <c r="F306" s="31">
        <v>11170297</v>
      </c>
      <c r="G306" s="36">
        <f t="shared" si="63"/>
        <v>0.22438719417561775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11170297</v>
      </c>
      <c r="O306" s="36">
        <f t="shared" si="67"/>
        <v>0.22438719417561775</v>
      </c>
      <c r="P306" s="31">
        <v>9796028</v>
      </c>
      <c r="Q306" s="31">
        <v>42969660</v>
      </c>
      <c r="R306" s="31">
        <v>48347302</v>
      </c>
      <c r="S306" s="31">
        <v>9796028</v>
      </c>
      <c r="T306" s="36">
        <f t="shared" si="68"/>
        <v>0.22797545989426027</v>
      </c>
      <c r="U306" s="36">
        <f t="shared" si="69"/>
        <v>0.14028839035576457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217450817</v>
      </c>
      <c r="E307" s="31">
        <v>217450817</v>
      </c>
      <c r="F307" s="31">
        <v>41085533</v>
      </c>
      <c r="G307" s="36">
        <f t="shared" si="63"/>
        <v>0.18894172745278764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41085533</v>
      </c>
      <c r="O307" s="36">
        <f t="shared" si="67"/>
        <v>0.18894172745278764</v>
      </c>
      <c r="P307" s="31">
        <v>37902639</v>
      </c>
      <c r="Q307" s="31">
        <v>212331056</v>
      </c>
      <c r="R307" s="31">
        <v>213417311</v>
      </c>
      <c r="S307" s="31">
        <v>37902639</v>
      </c>
      <c r="T307" s="36">
        <f t="shared" si="68"/>
        <v>0.17850727874682637</v>
      </c>
      <c r="U307" s="36">
        <f t="shared" si="69"/>
        <v>8.3975524764911436E-2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118701507</v>
      </c>
      <c r="E308" s="31">
        <v>118701507</v>
      </c>
      <c r="F308" s="31">
        <v>27682974</v>
      </c>
      <c r="G308" s="36">
        <f t="shared" si="63"/>
        <v>0.2332150172280458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27682974</v>
      </c>
      <c r="O308" s="36">
        <f t="shared" si="67"/>
        <v>0.2332150172280458</v>
      </c>
      <c r="P308" s="31">
        <v>25567174</v>
      </c>
      <c r="Q308" s="31">
        <v>113186530</v>
      </c>
      <c r="R308" s="31">
        <v>120588538</v>
      </c>
      <c r="S308" s="31">
        <v>25567174</v>
      </c>
      <c r="T308" s="36">
        <f t="shared" si="68"/>
        <v>0.22588530631692658</v>
      </c>
      <c r="U308" s="36">
        <f t="shared" si="69"/>
        <v>8.2754550815823391E-2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151258144</v>
      </c>
      <c r="E309" s="31">
        <v>151258144</v>
      </c>
      <c r="F309" s="31">
        <v>37446508</v>
      </c>
      <c r="G309" s="36">
        <f t="shared" si="63"/>
        <v>0.24756688803480228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37446508</v>
      </c>
      <c r="O309" s="36">
        <f t="shared" si="67"/>
        <v>0.24756688803480228</v>
      </c>
      <c r="P309" s="31">
        <v>31996873</v>
      </c>
      <c r="Q309" s="31">
        <v>144609635</v>
      </c>
      <c r="R309" s="31">
        <v>149609635</v>
      </c>
      <c r="S309" s="31">
        <v>31996873</v>
      </c>
      <c r="T309" s="36">
        <f t="shared" si="68"/>
        <v>0.22126376987259527</v>
      </c>
      <c r="U309" s="36">
        <f t="shared" si="69"/>
        <v>0.1703177369863611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630193429</v>
      </c>
      <c r="E310" s="32">
        <f>SUM(E304:E309)</f>
        <v>630193429</v>
      </c>
      <c r="F310" s="32">
        <f>SUM(F304:F309)</f>
        <v>138305772</v>
      </c>
      <c r="G310" s="37">
        <f t="shared" si="63"/>
        <v>0.21946558887398365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138305772</v>
      </c>
      <c r="O310" s="37">
        <f t="shared" si="67"/>
        <v>0.21946558887398365</v>
      </c>
      <c r="P310" s="32">
        <f>SUM(P304:P309)</f>
        <v>121315984</v>
      </c>
      <c r="Q310" s="32">
        <f>SUM(Q304:Q309)</f>
        <v>593908741</v>
      </c>
      <c r="R310" s="32">
        <f>SUM(R304:R309)</f>
        <v>611404464</v>
      </c>
      <c r="S310" s="32">
        <f>SUM(S304:S309)</f>
        <v>121315984</v>
      </c>
      <c r="T310" s="37">
        <f t="shared" si="68"/>
        <v>0.20426704580190713</v>
      </c>
      <c r="U310" s="37">
        <f t="shared" si="69"/>
        <v>0.14004575027805077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60764197</v>
      </c>
      <c r="E311" s="31">
        <v>60764197</v>
      </c>
      <c r="F311" s="31">
        <v>17072958</v>
      </c>
      <c r="G311" s="36">
        <f t="shared" si="63"/>
        <v>0.28097068410202147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17072958</v>
      </c>
      <c r="O311" s="36">
        <f t="shared" si="67"/>
        <v>0.28097068410202147</v>
      </c>
      <c r="P311" s="31">
        <v>14820984</v>
      </c>
      <c r="Q311" s="31">
        <v>63462956</v>
      </c>
      <c r="R311" s="31">
        <v>64031145</v>
      </c>
      <c r="S311" s="31">
        <v>14820984</v>
      </c>
      <c r="T311" s="36">
        <f t="shared" si="68"/>
        <v>0.23353756166038028</v>
      </c>
      <c r="U311" s="36">
        <f t="shared" si="69"/>
        <v>0.15194497207472857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275796409</v>
      </c>
      <c r="E312" s="31">
        <v>275796409</v>
      </c>
      <c r="F312" s="31">
        <v>47761446</v>
      </c>
      <c r="G312" s="36">
        <f t="shared" si="63"/>
        <v>0.17317646075660106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47761446</v>
      </c>
      <c r="O312" s="36">
        <f t="shared" si="67"/>
        <v>0.17317646075660106</v>
      </c>
      <c r="P312" s="31">
        <v>54354196</v>
      </c>
      <c r="Q312" s="31">
        <v>238664860</v>
      </c>
      <c r="R312" s="31">
        <v>243176238</v>
      </c>
      <c r="S312" s="31">
        <v>54354196</v>
      </c>
      <c r="T312" s="36">
        <f t="shared" si="68"/>
        <v>0.22774276866732707</v>
      </c>
      <c r="U312" s="36">
        <f t="shared" si="69"/>
        <v>-0.12129238375635254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215224734</v>
      </c>
      <c r="E313" s="31">
        <v>215224734</v>
      </c>
      <c r="F313" s="31">
        <v>50643241</v>
      </c>
      <c r="G313" s="36">
        <f t="shared" si="63"/>
        <v>0.23530400088681258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50643241</v>
      </c>
      <c r="O313" s="36">
        <f t="shared" si="67"/>
        <v>0.23530400088681258</v>
      </c>
      <c r="P313" s="31">
        <v>38752820</v>
      </c>
      <c r="Q313" s="31">
        <v>196564430</v>
      </c>
      <c r="R313" s="31">
        <v>202739954</v>
      </c>
      <c r="S313" s="31">
        <v>38752820</v>
      </c>
      <c r="T313" s="36">
        <f t="shared" si="68"/>
        <v>0.19715072559160374</v>
      </c>
      <c r="U313" s="36">
        <f t="shared" si="69"/>
        <v>0.30682724508822834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143377000</v>
      </c>
      <c r="E314" s="31">
        <v>143377000</v>
      </c>
      <c r="F314" s="31">
        <v>18411742</v>
      </c>
      <c r="G314" s="36">
        <f t="shared" si="63"/>
        <v>0.1284148922072578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18411742</v>
      </c>
      <c r="O314" s="36">
        <f t="shared" si="67"/>
        <v>0.1284148922072578</v>
      </c>
      <c r="P314" s="31">
        <v>17533933</v>
      </c>
      <c r="Q314" s="31">
        <v>134703330</v>
      </c>
      <c r="R314" s="31">
        <v>135082444</v>
      </c>
      <c r="S314" s="31">
        <v>17533933</v>
      </c>
      <c r="T314" s="36">
        <f t="shared" si="68"/>
        <v>0.13016703447494579</v>
      </c>
      <c r="U314" s="36">
        <f t="shared" si="69"/>
        <v>5.0063439845470015E-2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75657320</v>
      </c>
      <c r="E315" s="31">
        <v>75657320</v>
      </c>
      <c r="F315" s="31">
        <v>19492551</v>
      </c>
      <c r="G315" s="36">
        <f t="shared" si="63"/>
        <v>0.25764263127480591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19492551</v>
      </c>
      <c r="O315" s="36">
        <f t="shared" si="67"/>
        <v>0.25764263127480591</v>
      </c>
      <c r="P315" s="31">
        <v>15864869</v>
      </c>
      <c r="Q315" s="31">
        <v>70786757</v>
      </c>
      <c r="R315" s="31">
        <v>62220454</v>
      </c>
      <c r="S315" s="31">
        <v>15864869</v>
      </c>
      <c r="T315" s="36">
        <f t="shared" si="68"/>
        <v>0.22412199219693027</v>
      </c>
      <c r="U315" s="36">
        <f t="shared" si="69"/>
        <v>0.22866132711212428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770819660</v>
      </c>
      <c r="E317" s="32">
        <f>SUM(E311:E316)</f>
        <v>770819660</v>
      </c>
      <c r="F317" s="32">
        <f>SUM(F311:F316)</f>
        <v>153381938</v>
      </c>
      <c r="G317" s="37">
        <f t="shared" si="63"/>
        <v>0.19898550330177101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153381938</v>
      </c>
      <c r="O317" s="37">
        <f t="shared" si="67"/>
        <v>0.19898550330177101</v>
      </c>
      <c r="P317" s="32">
        <f>SUM(P311:P316)</f>
        <v>141326802</v>
      </c>
      <c r="Q317" s="32">
        <f>SUM(Q311:Q316)</f>
        <v>704182333</v>
      </c>
      <c r="R317" s="32">
        <f>SUM(R311:R316)</f>
        <v>707250235</v>
      </c>
      <c r="S317" s="32">
        <f>SUM(S311:S316)</f>
        <v>141326802</v>
      </c>
      <c r="T317" s="37">
        <f t="shared" si="68"/>
        <v>0.20069631880412428</v>
      </c>
      <c r="U317" s="37">
        <f t="shared" si="69"/>
        <v>8.5299715477889393E-2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111355413</v>
      </c>
      <c r="E318" s="31">
        <v>119137338</v>
      </c>
      <c r="F318" s="31">
        <v>27473169</v>
      </c>
      <c r="G318" s="36">
        <f t="shared" si="63"/>
        <v>0.24671606219986808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27473169</v>
      </c>
      <c r="O318" s="36">
        <f t="shared" si="67"/>
        <v>0.24671606219986808</v>
      </c>
      <c r="P318" s="31">
        <v>37401990</v>
      </c>
      <c r="Q318" s="31">
        <v>100808302</v>
      </c>
      <c r="R318" s="31">
        <v>108432926</v>
      </c>
      <c r="S318" s="31">
        <v>37401990</v>
      </c>
      <c r="T318" s="36">
        <f t="shared" si="68"/>
        <v>0.37102093039916495</v>
      </c>
      <c r="U318" s="36">
        <f t="shared" si="69"/>
        <v>-0.26546237245665272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189693282</v>
      </c>
      <c r="E319" s="31">
        <v>189693282</v>
      </c>
      <c r="F319" s="31">
        <v>49321515</v>
      </c>
      <c r="G319" s="36">
        <f t="shared" si="63"/>
        <v>0.2600066511580521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49321515</v>
      </c>
      <c r="O319" s="36">
        <f t="shared" si="67"/>
        <v>0.2600066511580521</v>
      </c>
      <c r="P319" s="31">
        <v>46162571</v>
      </c>
      <c r="Q319" s="31">
        <v>164563559</v>
      </c>
      <c r="R319" s="31">
        <v>181527860</v>
      </c>
      <c r="S319" s="31">
        <v>46162571</v>
      </c>
      <c r="T319" s="36">
        <f t="shared" si="68"/>
        <v>0.28051514734194588</v>
      </c>
      <c r="U319" s="36">
        <f t="shared" si="69"/>
        <v>6.8430850612718253E-2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48412505</v>
      </c>
      <c r="E320" s="31">
        <v>48412505</v>
      </c>
      <c r="F320" s="31">
        <v>10185664</v>
      </c>
      <c r="G320" s="36">
        <f t="shared" si="63"/>
        <v>0.21039324447268323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10185664</v>
      </c>
      <c r="O320" s="36">
        <f t="shared" si="67"/>
        <v>0.21039324447268323</v>
      </c>
      <c r="P320" s="31">
        <v>11319244</v>
      </c>
      <c r="Q320" s="31">
        <v>42139590</v>
      </c>
      <c r="R320" s="31">
        <v>45578890</v>
      </c>
      <c r="S320" s="31">
        <v>11319244</v>
      </c>
      <c r="T320" s="36">
        <f t="shared" si="68"/>
        <v>0.26861305484937087</v>
      </c>
      <c r="U320" s="36">
        <f t="shared" si="69"/>
        <v>-0.10014626418513461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34356751</v>
      </c>
      <c r="E321" s="31">
        <v>34597321</v>
      </c>
      <c r="F321" s="31">
        <v>7961132</v>
      </c>
      <c r="G321" s="36">
        <f t="shared" si="63"/>
        <v>0.23171958256471922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7961132</v>
      </c>
      <c r="O321" s="36">
        <f t="shared" si="67"/>
        <v>0.23171958256471922</v>
      </c>
      <c r="P321" s="31">
        <v>9121693</v>
      </c>
      <c r="Q321" s="31">
        <v>40809527</v>
      </c>
      <c r="R321" s="31">
        <v>40306011</v>
      </c>
      <c r="S321" s="31">
        <v>9121693</v>
      </c>
      <c r="T321" s="36">
        <f t="shared" si="68"/>
        <v>0.22351871414731173</v>
      </c>
      <c r="U321" s="36">
        <f t="shared" si="69"/>
        <v>-0.12723087698741886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383817951</v>
      </c>
      <c r="E323" s="32">
        <f>SUM(E318:E322)</f>
        <v>391840446</v>
      </c>
      <c r="F323" s="32">
        <f>SUM(F318:F322)</f>
        <v>94941480</v>
      </c>
      <c r="G323" s="37">
        <f t="shared" si="63"/>
        <v>0.24736070773302626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94941480</v>
      </c>
      <c r="O323" s="37">
        <f t="shared" si="67"/>
        <v>0.24736070773302626</v>
      </c>
      <c r="P323" s="32">
        <f>SUM(P318:P322)</f>
        <v>104005498</v>
      </c>
      <c r="Q323" s="32">
        <f>SUM(Q318:Q322)</f>
        <v>348320978</v>
      </c>
      <c r="R323" s="32">
        <f>SUM(R318:R322)</f>
        <v>375845687</v>
      </c>
      <c r="S323" s="32">
        <f>SUM(S318:S322)</f>
        <v>104005498</v>
      </c>
      <c r="T323" s="37">
        <f t="shared" si="68"/>
        <v>0.29859096801226825</v>
      </c>
      <c r="U323" s="37">
        <f t="shared" si="69"/>
        <v>-8.7149412043582508E-2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35676110</v>
      </c>
      <c r="E324" s="31">
        <v>35676110</v>
      </c>
      <c r="F324" s="31">
        <v>4662726</v>
      </c>
      <c r="G324" s="36">
        <f t="shared" si="63"/>
        <v>0.13069603160210011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4662726</v>
      </c>
      <c r="O324" s="36">
        <f t="shared" si="67"/>
        <v>0.13069603160210011</v>
      </c>
      <c r="P324" s="31">
        <v>5731485</v>
      </c>
      <c r="Q324" s="31">
        <v>32354850</v>
      </c>
      <c r="R324" s="31">
        <v>32354850</v>
      </c>
      <c r="S324" s="31">
        <v>5731485</v>
      </c>
      <c r="T324" s="36">
        <f t="shared" si="68"/>
        <v>0.17714453938126742</v>
      </c>
      <c r="U324" s="36">
        <f t="shared" si="69"/>
        <v>-0.18647156888659744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72192346</v>
      </c>
      <c r="E325" s="31">
        <v>72192346</v>
      </c>
      <c r="F325" s="31">
        <v>12694810</v>
      </c>
      <c r="G325" s="36">
        <f t="shared" si="63"/>
        <v>0.17584703508596328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12694810</v>
      </c>
      <c r="O325" s="36">
        <f t="shared" si="67"/>
        <v>0.17584703508596328</v>
      </c>
      <c r="P325" s="31">
        <v>14457341</v>
      </c>
      <c r="Q325" s="31">
        <v>68059897</v>
      </c>
      <c r="R325" s="31">
        <v>68488558</v>
      </c>
      <c r="S325" s="31">
        <v>14457341</v>
      </c>
      <c r="T325" s="36">
        <f t="shared" si="68"/>
        <v>0.21242084747792081</v>
      </c>
      <c r="U325" s="36">
        <f t="shared" si="69"/>
        <v>-0.12191252872848468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214185956</v>
      </c>
      <c r="E326" s="31">
        <v>214185956</v>
      </c>
      <c r="F326" s="31">
        <v>60638407</v>
      </c>
      <c r="G326" s="36">
        <f t="shared" si="63"/>
        <v>0.28311103179892899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60638407</v>
      </c>
      <c r="O326" s="36">
        <f t="shared" si="67"/>
        <v>0.28311103179892899</v>
      </c>
      <c r="P326" s="31">
        <v>19879611</v>
      </c>
      <c r="Q326" s="31">
        <v>195578453</v>
      </c>
      <c r="R326" s="31">
        <v>191762704</v>
      </c>
      <c r="S326" s="31">
        <v>19879611</v>
      </c>
      <c r="T326" s="36">
        <f t="shared" si="68"/>
        <v>0.10164520014891415</v>
      </c>
      <c r="U326" s="36">
        <f t="shared" si="69"/>
        <v>2.0502813661695893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582000814</v>
      </c>
      <c r="E327" s="31">
        <v>582000814</v>
      </c>
      <c r="F327" s="31">
        <v>66934231</v>
      </c>
      <c r="G327" s="36">
        <f t="shared" si="63"/>
        <v>0.11500710890758307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66934231</v>
      </c>
      <c r="O327" s="36">
        <f t="shared" si="67"/>
        <v>0.11500710890758307</v>
      </c>
      <c r="P327" s="31">
        <v>71826136</v>
      </c>
      <c r="Q327" s="31">
        <v>534501648</v>
      </c>
      <c r="R327" s="31">
        <v>556076810</v>
      </c>
      <c r="S327" s="31">
        <v>71826136</v>
      </c>
      <c r="T327" s="36">
        <f t="shared" si="68"/>
        <v>0.13437963431686181</v>
      </c>
      <c r="U327" s="36">
        <f t="shared" si="69"/>
        <v>-6.8107589694091253E-2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155424200</v>
      </c>
      <c r="E328" s="31">
        <v>155424200</v>
      </c>
      <c r="F328" s="31">
        <v>17280768</v>
      </c>
      <c r="G328" s="36">
        <f t="shared" si="63"/>
        <v>0.11118453882986047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17280768</v>
      </c>
      <c r="O328" s="36">
        <f t="shared" si="67"/>
        <v>0.11118453882986047</v>
      </c>
      <c r="P328" s="31">
        <v>17257197</v>
      </c>
      <c r="Q328" s="31">
        <v>151179900</v>
      </c>
      <c r="R328" s="31">
        <v>173805100</v>
      </c>
      <c r="S328" s="31">
        <v>17257197</v>
      </c>
      <c r="T328" s="36">
        <f t="shared" si="68"/>
        <v>0.11415007550606926</v>
      </c>
      <c r="U328" s="36">
        <f t="shared" si="69"/>
        <v>1.365864920009896E-3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112685381</v>
      </c>
      <c r="E329" s="31">
        <v>112685381</v>
      </c>
      <c r="F329" s="31">
        <v>38015423</v>
      </c>
      <c r="G329" s="36">
        <f t="shared" si="63"/>
        <v>0.33735896052035358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38015423</v>
      </c>
      <c r="O329" s="36">
        <f t="shared" si="67"/>
        <v>0.33735896052035358</v>
      </c>
      <c r="P329" s="31">
        <v>33237643</v>
      </c>
      <c r="Q329" s="31">
        <v>110145177</v>
      </c>
      <c r="R329" s="31">
        <v>104864327</v>
      </c>
      <c r="S329" s="31">
        <v>33237643</v>
      </c>
      <c r="T329" s="36">
        <f t="shared" si="68"/>
        <v>0.30176212799585406</v>
      </c>
      <c r="U329" s="36">
        <f t="shared" si="69"/>
        <v>0.14374605323247502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136449623</v>
      </c>
      <c r="E330" s="31">
        <v>136449623</v>
      </c>
      <c r="F330" s="31">
        <v>53742641</v>
      </c>
      <c r="G330" s="36">
        <f t="shared" si="63"/>
        <v>0.39386434215358734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53742641</v>
      </c>
      <c r="O330" s="36">
        <f t="shared" si="67"/>
        <v>0.39386434215358734</v>
      </c>
      <c r="P330" s="31">
        <v>43036418</v>
      </c>
      <c r="Q330" s="31">
        <v>120228687</v>
      </c>
      <c r="R330" s="31">
        <v>130167447</v>
      </c>
      <c r="S330" s="31">
        <v>43036418</v>
      </c>
      <c r="T330" s="36">
        <f t="shared" si="68"/>
        <v>0.35795465353455952</v>
      </c>
      <c r="U330" s="36">
        <f t="shared" si="69"/>
        <v>0.24877123834980885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1308614430</v>
      </c>
      <c r="E332" s="32">
        <f>SUM(E324:E331)</f>
        <v>1308614430</v>
      </c>
      <c r="F332" s="32">
        <f>SUM(F324:F331)</f>
        <v>253969006</v>
      </c>
      <c r="G332" s="37">
        <f t="shared" si="63"/>
        <v>0.19407474056357457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253969006</v>
      </c>
      <c r="O332" s="37">
        <f t="shared" si="67"/>
        <v>0.19407474056357457</v>
      </c>
      <c r="P332" s="32">
        <f>SUM(P324:P331)</f>
        <v>205425831</v>
      </c>
      <c r="Q332" s="32">
        <f>SUM(Q324:Q331)</f>
        <v>1212048612</v>
      </c>
      <c r="R332" s="32">
        <f>SUM(R324:R331)</f>
        <v>1257519796</v>
      </c>
      <c r="S332" s="32">
        <f>SUM(S324:S331)</f>
        <v>205425831</v>
      </c>
      <c r="T332" s="37">
        <f t="shared" si="68"/>
        <v>0.16948646198358916</v>
      </c>
      <c r="U332" s="37">
        <f t="shared" si="69"/>
        <v>0.23630511685748035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6072684</v>
      </c>
      <c r="E333" s="31">
        <v>6072684</v>
      </c>
      <c r="F333" s="31">
        <v>1104406</v>
      </c>
      <c r="G333" s="36">
        <f t="shared" si="63"/>
        <v>0.18186455939416574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1104406</v>
      </c>
      <c r="O333" s="36">
        <f t="shared" si="67"/>
        <v>0.18186455939416574</v>
      </c>
      <c r="P333" s="31">
        <v>975725</v>
      </c>
      <c r="Q333" s="31">
        <v>5666856</v>
      </c>
      <c r="R333" s="31">
        <v>4681176</v>
      </c>
      <c r="S333" s="31">
        <v>975725</v>
      </c>
      <c r="T333" s="36">
        <f t="shared" si="68"/>
        <v>0.17218101183442813</v>
      </c>
      <c r="U333" s="36">
        <f t="shared" si="69"/>
        <v>0.13188244638602065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6907508</v>
      </c>
      <c r="E334" s="31">
        <v>6907508</v>
      </c>
      <c r="F334" s="31">
        <v>1727730</v>
      </c>
      <c r="G334" s="36">
        <f t="shared" si="63"/>
        <v>0.25012348881825397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1727730</v>
      </c>
      <c r="O334" s="36">
        <f t="shared" si="67"/>
        <v>0.25012348881825397</v>
      </c>
      <c r="P334" s="31">
        <v>1526446</v>
      </c>
      <c r="Q334" s="31">
        <v>7676814</v>
      </c>
      <c r="R334" s="31">
        <v>6037656</v>
      </c>
      <c r="S334" s="31">
        <v>1526446</v>
      </c>
      <c r="T334" s="36">
        <f t="shared" si="68"/>
        <v>0.19883847648256164</v>
      </c>
      <c r="U334" s="36">
        <f t="shared" si="69"/>
        <v>0.13186447473412088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51682259</v>
      </c>
      <c r="E335" s="31">
        <v>51682259</v>
      </c>
      <c r="F335" s="31">
        <v>14338757</v>
      </c>
      <c r="G335" s="36">
        <f t="shared" si="63"/>
        <v>0.2774406010387433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14338757</v>
      </c>
      <c r="O335" s="36">
        <f t="shared" si="67"/>
        <v>0.2774406010387433</v>
      </c>
      <c r="P335" s="31">
        <v>11143714</v>
      </c>
      <c r="Q335" s="31">
        <v>42426756</v>
      </c>
      <c r="R335" s="31">
        <v>40550932</v>
      </c>
      <c r="S335" s="31">
        <v>11143714</v>
      </c>
      <c r="T335" s="36">
        <f t="shared" si="68"/>
        <v>0.26265769647813753</v>
      </c>
      <c r="U335" s="36">
        <f t="shared" si="69"/>
        <v>0.28671258074282946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64662451</v>
      </c>
      <c r="E337" s="32">
        <f>SUM(E333:E336)</f>
        <v>64662451</v>
      </c>
      <c r="F337" s="32">
        <f>SUM(F333:F336)</f>
        <v>17170893</v>
      </c>
      <c r="G337" s="37">
        <f t="shared" si="63"/>
        <v>0.26554658436934286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17170893</v>
      </c>
      <c r="O337" s="37">
        <f t="shared" si="67"/>
        <v>0.26554658436934286</v>
      </c>
      <c r="P337" s="32">
        <f>SUM(P333:P336)</f>
        <v>13645885</v>
      </c>
      <c r="Q337" s="32">
        <f>SUM(Q333:Q336)</f>
        <v>55770426</v>
      </c>
      <c r="R337" s="32">
        <f>SUM(R333:R336)</f>
        <v>51269764</v>
      </c>
      <c r="S337" s="32">
        <f>SUM(S333:S336)</f>
        <v>13645885</v>
      </c>
      <c r="T337" s="37">
        <f t="shared" si="68"/>
        <v>0.24467959057727118</v>
      </c>
      <c r="U337" s="37">
        <f t="shared" si="69"/>
        <v>0.25832021887917134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14247377591</v>
      </c>
      <c r="E338" s="32">
        <f>SUM(E302,E304:E309,E311:E316,E318:E322,E324:E331,E333:E336)</f>
        <v>14255400086</v>
      </c>
      <c r="F338" s="32">
        <f>SUM(F302,F304:F309,F311:F316,F318:F322,F324:F331,F333:F336)</f>
        <v>2881042065</v>
      </c>
      <c r="G338" s="37">
        <f t="shared" si="63"/>
        <v>0.20221560400139466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2881042065</v>
      </c>
      <c r="O338" s="37">
        <f t="shared" si="67"/>
        <v>0.20221560400139466</v>
      </c>
      <c r="P338" s="32">
        <f>SUM(P302,P304:P309,P311:P316,P318:P322,P324:P331,P333:P336)</f>
        <v>1859428014</v>
      </c>
      <c r="Q338" s="32">
        <f>SUM(Q302,Q304:Q309,Q311:Q316,Q318:Q322,Q324:Q331,Q333:Q336)</f>
        <v>12541691345</v>
      </c>
      <c r="R338" s="32">
        <f>SUM(R302,R304:R309,R311:R316,R318:R322,R324:R331,R333:R336)</f>
        <v>13241154381</v>
      </c>
      <c r="S338" s="32">
        <f>SUM(S302,S304:S309,S311:S316,S318:S322,S324:S331,S333:S336)</f>
        <v>1859428014</v>
      </c>
      <c r="T338" s="37">
        <f t="shared" si="68"/>
        <v>0.14825974925154722</v>
      </c>
      <c r="U338" s="37">
        <f t="shared" si="69"/>
        <v>0.54942382458910299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90874325570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90923188367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22125511574</v>
      </c>
      <c r="G339" s="39">
        <f t="shared" si="63"/>
        <v>0.2434737362309978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22125511574</v>
      </c>
      <c r="O339" s="39">
        <f t="shared" si="67"/>
        <v>0.2434737362309978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18838358028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83644287310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84340840885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18838358028</v>
      </c>
      <c r="T339" s="39">
        <f t="shared" si="68"/>
        <v>0.22521990005344694</v>
      </c>
      <c r="U339" s="39">
        <f t="shared" si="69"/>
        <v>0.17449257207630353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743333027</v>
      </c>
      <c r="E8" s="31">
        <v>733333027</v>
      </c>
      <c r="F8" s="31">
        <v>209692408</v>
      </c>
      <c r="G8" s="36">
        <f>IF(($D8       =0),0,($F8       /$D8       ))</f>
        <v>0.28209752612001188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209692408</v>
      </c>
      <c r="O8" s="36">
        <f>IF(($D8       =0),0,($N8       /$D8       ))</f>
        <v>0.28209752612001188</v>
      </c>
      <c r="P8" s="31">
        <v>197019526</v>
      </c>
      <c r="Q8" s="31">
        <v>628112438</v>
      </c>
      <c r="R8" s="31">
        <v>708316364</v>
      </c>
      <c r="S8" s="31">
        <v>197019526</v>
      </c>
      <c r="T8" s="36">
        <f>IF(($Q8       =0),0,($S8       /$Q8       ))</f>
        <v>0.31366920009948918</v>
      </c>
      <c r="U8" s="36">
        <f>IF(($P8       =0),0,(($F8       /$P8       )-1))</f>
        <v>6.4322974769515984E-2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1292268720</v>
      </c>
      <c r="E9" s="31">
        <v>1292268720</v>
      </c>
      <c r="F9" s="31">
        <v>298862888</v>
      </c>
      <c r="G9" s="36">
        <f>IF(($D9       =0),0,($F9       /$D9       ))</f>
        <v>0.23126992348774023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298862888</v>
      </c>
      <c r="O9" s="36">
        <f>IF(($D9       =0),0,($N9       /$D9       ))</f>
        <v>0.23126992348774023</v>
      </c>
      <c r="P9" s="31">
        <v>253095622</v>
      </c>
      <c r="Q9" s="31">
        <v>1058186300</v>
      </c>
      <c r="R9" s="31">
        <v>1197503310</v>
      </c>
      <c r="S9" s="31">
        <v>253095622</v>
      </c>
      <c r="T9" s="36">
        <f>IF(($Q9       =0),0,($S9       /$Q9       ))</f>
        <v>0.23917869849571857</v>
      </c>
      <c r="U9" s="36">
        <f>IF(($P9       =0),0,(($F9       /$P9       )-1))</f>
        <v>0.18082993944478432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2035601747</v>
      </c>
      <c r="E10" s="32">
        <f>SUM(E8:E9)</f>
        <v>2025601747</v>
      </c>
      <c r="F10" s="32">
        <f>SUM(F8:F9)</f>
        <v>508555296</v>
      </c>
      <c r="G10" s="37">
        <f t="shared" ref="G10:G54" si="0">IF(($D10      =0),0,($F10      /$D10      ))</f>
        <v>0.24983044780222424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508555296</v>
      </c>
      <c r="O10" s="37">
        <f t="shared" ref="O10:O54" si="4">IF(($D10      =0),0,($N10      /$D10      ))</f>
        <v>0.24983044780222424</v>
      </c>
      <c r="P10" s="32">
        <f>SUM(P8:P9)</f>
        <v>450115148</v>
      </c>
      <c r="Q10" s="32">
        <f>SUM(Q8:Q9)</f>
        <v>1686298738</v>
      </c>
      <c r="R10" s="32">
        <f>SUM(R8:R9)</f>
        <v>1905819674</v>
      </c>
      <c r="S10" s="32">
        <f>SUM(S8:S9)</f>
        <v>450115148</v>
      </c>
      <c r="T10" s="37">
        <f t="shared" ref="T10:T54" si="5">IF(($Q10      =0),0,($S10      /$Q10      ))</f>
        <v>0.2669249154119927</v>
      </c>
      <c r="U10" s="37">
        <f t="shared" ref="U10:U54" si="6">IF(($P10      =0),0,(($F10      /$P10      )-1))</f>
        <v>0.12983377311265243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83768837</v>
      </c>
      <c r="E11" s="31">
        <v>83768837</v>
      </c>
      <c r="F11" s="31">
        <v>30765278</v>
      </c>
      <c r="G11" s="36">
        <f t="shared" si="0"/>
        <v>0.36726399818586475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30765278</v>
      </c>
      <c r="O11" s="36">
        <f t="shared" si="4"/>
        <v>0.36726399818586475</v>
      </c>
      <c r="P11" s="31">
        <v>29227818</v>
      </c>
      <c r="Q11" s="31">
        <v>70302509</v>
      </c>
      <c r="R11" s="31">
        <v>83768808</v>
      </c>
      <c r="S11" s="31">
        <v>29227818</v>
      </c>
      <c r="T11" s="36">
        <f t="shared" si="5"/>
        <v>0.41574359742978734</v>
      </c>
      <c r="U11" s="36">
        <f t="shared" si="6"/>
        <v>5.2602626716780509E-2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19089652</v>
      </c>
      <c r="E12" s="31">
        <v>19089652</v>
      </c>
      <c r="F12" s="31">
        <v>2175167</v>
      </c>
      <c r="G12" s="36">
        <f t="shared" si="0"/>
        <v>0.11394482204285337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2175167</v>
      </c>
      <c r="O12" s="36">
        <f t="shared" si="4"/>
        <v>0.11394482204285337</v>
      </c>
      <c r="P12" s="31">
        <v>2070142</v>
      </c>
      <c r="Q12" s="31">
        <v>16210614</v>
      </c>
      <c r="R12" s="31">
        <v>19282764</v>
      </c>
      <c r="S12" s="31">
        <v>2070142</v>
      </c>
      <c r="T12" s="36">
        <f t="shared" si="5"/>
        <v>0.12770287417860915</v>
      </c>
      <c r="U12" s="36">
        <f t="shared" si="6"/>
        <v>5.0733234724960941E-2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67903476</v>
      </c>
      <c r="E13" s="31">
        <v>67903476</v>
      </c>
      <c r="F13" s="31">
        <v>25828809</v>
      </c>
      <c r="G13" s="36">
        <f t="shared" si="0"/>
        <v>0.38037535810390621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25828809</v>
      </c>
      <c r="O13" s="36">
        <f t="shared" si="4"/>
        <v>0.38037535810390621</v>
      </c>
      <c r="P13" s="31">
        <v>20988883</v>
      </c>
      <c r="Q13" s="31">
        <v>46081920</v>
      </c>
      <c r="R13" s="31">
        <v>65899888</v>
      </c>
      <c r="S13" s="31">
        <v>20988883</v>
      </c>
      <c r="T13" s="36">
        <f t="shared" si="5"/>
        <v>0.45546893445411996</v>
      </c>
      <c r="U13" s="36">
        <f t="shared" si="6"/>
        <v>0.23059473912928086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38205753</v>
      </c>
      <c r="E14" s="31">
        <v>38205753</v>
      </c>
      <c r="F14" s="31">
        <v>16684665</v>
      </c>
      <c r="G14" s="36">
        <f t="shared" si="0"/>
        <v>0.43670556630568175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16684665</v>
      </c>
      <c r="O14" s="36">
        <f t="shared" si="4"/>
        <v>0.43670556630568175</v>
      </c>
      <c r="P14" s="31">
        <v>12554493</v>
      </c>
      <c r="Q14" s="31">
        <v>37909842</v>
      </c>
      <c r="R14" s="31">
        <v>38781727</v>
      </c>
      <c r="S14" s="31">
        <v>12554493</v>
      </c>
      <c r="T14" s="36">
        <f t="shared" si="5"/>
        <v>0.33116711486162353</v>
      </c>
      <c r="U14" s="36">
        <f t="shared" si="6"/>
        <v>0.3289795932022106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13061282</v>
      </c>
      <c r="E15" s="31">
        <v>13061282</v>
      </c>
      <c r="F15" s="31">
        <v>5199301</v>
      </c>
      <c r="G15" s="36">
        <f t="shared" si="0"/>
        <v>0.39806973006171981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5199301</v>
      </c>
      <c r="O15" s="36">
        <f t="shared" si="4"/>
        <v>0.39806973006171981</v>
      </c>
      <c r="P15" s="31">
        <v>1150436</v>
      </c>
      <c r="Q15" s="31">
        <v>13701166</v>
      </c>
      <c r="R15" s="31">
        <v>12548883</v>
      </c>
      <c r="S15" s="31">
        <v>1150436</v>
      </c>
      <c r="T15" s="36">
        <f t="shared" si="5"/>
        <v>8.3966284329377514E-2</v>
      </c>
      <c r="U15" s="36">
        <f t="shared" si="6"/>
        <v>3.5194178554913096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88331940</v>
      </c>
      <c r="E16" s="31">
        <v>88331940</v>
      </c>
      <c r="F16" s="31">
        <v>14491277</v>
      </c>
      <c r="G16" s="36">
        <f t="shared" si="0"/>
        <v>0.1640547801848346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14491277</v>
      </c>
      <c r="O16" s="36">
        <f t="shared" si="4"/>
        <v>0.1640547801848346</v>
      </c>
      <c r="P16" s="31">
        <v>17355106</v>
      </c>
      <c r="Q16" s="31">
        <v>78212760</v>
      </c>
      <c r="R16" s="31">
        <v>82940773</v>
      </c>
      <c r="S16" s="31">
        <v>17355106</v>
      </c>
      <c r="T16" s="36">
        <f t="shared" si="5"/>
        <v>0.22189609470372865</v>
      </c>
      <c r="U16" s="36">
        <f t="shared" si="6"/>
        <v>-0.16501362768974159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19537676</v>
      </c>
      <c r="E17" s="31">
        <v>19537676</v>
      </c>
      <c r="F17" s="31">
        <v>3378585</v>
      </c>
      <c r="G17" s="36">
        <f t="shared" si="0"/>
        <v>0.17292665719300493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3378585</v>
      </c>
      <c r="O17" s="36">
        <f t="shared" si="4"/>
        <v>0.17292665719300493</v>
      </c>
      <c r="P17" s="31">
        <v>3289431</v>
      </c>
      <c r="Q17" s="31">
        <v>18030680</v>
      </c>
      <c r="R17" s="31">
        <v>25748861</v>
      </c>
      <c r="S17" s="31">
        <v>3289431</v>
      </c>
      <c r="T17" s="36">
        <f t="shared" si="5"/>
        <v>0.18243521597632481</v>
      </c>
      <c r="U17" s="36">
        <f t="shared" si="6"/>
        <v>2.7103167690703867E-2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329898616</v>
      </c>
      <c r="E19" s="32">
        <f>SUM(E11:E18)</f>
        <v>329898616</v>
      </c>
      <c r="F19" s="32">
        <f>SUM(F11:F18)</f>
        <v>98523082</v>
      </c>
      <c r="G19" s="37">
        <f t="shared" si="0"/>
        <v>0.29864654539805646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98523082</v>
      </c>
      <c r="O19" s="37">
        <f t="shared" si="4"/>
        <v>0.29864654539805646</v>
      </c>
      <c r="P19" s="32">
        <f>SUM(P11:P18)</f>
        <v>86636309</v>
      </c>
      <c r="Q19" s="32">
        <f>SUM(Q11:Q18)</f>
        <v>280449491</v>
      </c>
      <c r="R19" s="32">
        <f>SUM(R11:R18)</f>
        <v>328971704</v>
      </c>
      <c r="S19" s="32">
        <f>SUM(S11:S18)</f>
        <v>86636309</v>
      </c>
      <c r="T19" s="37">
        <f t="shared" si="5"/>
        <v>0.30891947313250784</v>
      </c>
      <c r="U19" s="37">
        <f t="shared" si="6"/>
        <v>0.13720313269578455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-1</v>
      </c>
      <c r="E22" s="31">
        <v>-1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67122</v>
      </c>
      <c r="E24" s="31">
        <v>67122</v>
      </c>
      <c r="F24" s="31">
        <v>3973</v>
      </c>
      <c r="G24" s="36">
        <f t="shared" si="0"/>
        <v>5.9190727332320253E-2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3973</v>
      </c>
      <c r="O24" s="36">
        <f t="shared" si="4"/>
        <v>5.9190727332320253E-2</v>
      </c>
      <c r="P24" s="31">
        <v>5100</v>
      </c>
      <c r="Q24" s="31">
        <v>63987</v>
      </c>
      <c r="R24" s="31">
        <v>63987</v>
      </c>
      <c r="S24" s="31">
        <v>5100</v>
      </c>
      <c r="T24" s="36">
        <f t="shared" si="5"/>
        <v>7.9703689811993064E-2</v>
      </c>
      <c r="U24" s="36">
        <f t="shared" si="6"/>
        <v>-0.22098039215686271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401440236</v>
      </c>
      <c r="E26" s="31">
        <v>401440236</v>
      </c>
      <c r="F26" s="31">
        <v>51572856</v>
      </c>
      <c r="G26" s="36">
        <f t="shared" si="0"/>
        <v>0.12846957373749651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51572856</v>
      </c>
      <c r="O26" s="36">
        <f t="shared" si="4"/>
        <v>0.12846957373749651</v>
      </c>
      <c r="P26" s="31">
        <v>47457500</v>
      </c>
      <c r="Q26" s="31">
        <v>139505212</v>
      </c>
      <c r="R26" s="31">
        <v>371935872</v>
      </c>
      <c r="S26" s="31">
        <v>47457500</v>
      </c>
      <c r="T26" s="36">
        <f t="shared" si="5"/>
        <v>0.34018442264365006</v>
      </c>
      <c r="U26" s="36">
        <f t="shared" si="6"/>
        <v>8.6716662276773882E-2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401507357</v>
      </c>
      <c r="E27" s="32">
        <f>SUM(E20:E26)</f>
        <v>401507357</v>
      </c>
      <c r="F27" s="32">
        <f>SUM(F20:F26)</f>
        <v>51576829</v>
      </c>
      <c r="G27" s="37">
        <f t="shared" si="0"/>
        <v>0.12845799236500666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51576829</v>
      </c>
      <c r="O27" s="37">
        <f t="shared" si="4"/>
        <v>0.12845799236500666</v>
      </c>
      <c r="P27" s="32">
        <f>SUM(P20:P26)</f>
        <v>47462600</v>
      </c>
      <c r="Q27" s="32">
        <f>SUM(Q20:Q26)</f>
        <v>139569199</v>
      </c>
      <c r="R27" s="32">
        <f>SUM(R20:R26)</f>
        <v>371999859</v>
      </c>
      <c r="S27" s="32">
        <f>SUM(S20:S26)</f>
        <v>47462600</v>
      </c>
      <c r="T27" s="37">
        <f t="shared" si="5"/>
        <v>0.34006500245086313</v>
      </c>
      <c r="U27" s="37">
        <f t="shared" si="6"/>
        <v>8.6683599297130876E-2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458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458</v>
      </c>
      <c r="O31" s="36">
        <f t="shared" si="4"/>
        <v>0</v>
      </c>
      <c r="P31" s="31">
        <v>1177</v>
      </c>
      <c r="Q31" s="31">
        <v>0</v>
      </c>
      <c r="R31" s="31">
        <v>2212</v>
      </c>
      <c r="S31" s="31">
        <v>1177</v>
      </c>
      <c r="T31" s="36">
        <f t="shared" si="5"/>
        <v>0</v>
      </c>
      <c r="U31" s="36">
        <f t="shared" si="6"/>
        <v>-0.61087510620220908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108457456</v>
      </c>
      <c r="E34" s="31">
        <v>108457456</v>
      </c>
      <c r="F34" s="31">
        <v>10115990</v>
      </c>
      <c r="G34" s="36">
        <f t="shared" si="0"/>
        <v>9.3271503620737703E-2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10115990</v>
      </c>
      <c r="O34" s="36">
        <f t="shared" si="4"/>
        <v>9.3271503620737703E-2</v>
      </c>
      <c r="P34" s="31">
        <v>17686083</v>
      </c>
      <c r="Q34" s="31">
        <v>88167412</v>
      </c>
      <c r="R34" s="31">
        <v>88167412</v>
      </c>
      <c r="S34" s="31">
        <v>17686083</v>
      </c>
      <c r="T34" s="36">
        <f t="shared" si="5"/>
        <v>0.20059659911532846</v>
      </c>
      <c r="U34" s="36">
        <f t="shared" si="6"/>
        <v>-0.42802541410667361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108457456</v>
      </c>
      <c r="E35" s="32">
        <f>SUM(E28:E34)</f>
        <v>108457456</v>
      </c>
      <c r="F35" s="32">
        <f>SUM(F28:F34)</f>
        <v>10116448</v>
      </c>
      <c r="G35" s="37">
        <f t="shared" si="0"/>
        <v>9.3275726474720183E-2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10116448</v>
      </c>
      <c r="O35" s="37">
        <f t="shared" si="4"/>
        <v>9.3275726474720183E-2</v>
      </c>
      <c r="P35" s="32">
        <f>SUM(P28:P34)</f>
        <v>17687260</v>
      </c>
      <c r="Q35" s="32">
        <f>SUM(Q28:Q34)</f>
        <v>88167412</v>
      </c>
      <c r="R35" s="32">
        <f>SUM(R28:R34)</f>
        <v>88169624</v>
      </c>
      <c r="S35" s="32">
        <f>SUM(S28:S34)</f>
        <v>17687260</v>
      </c>
      <c r="T35" s="37">
        <f t="shared" si="5"/>
        <v>0.20060994871892124</v>
      </c>
      <c r="U35" s="37">
        <f t="shared" si="6"/>
        <v>-0.4280375818527008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53580927</v>
      </c>
      <c r="E39" s="31">
        <v>53580927</v>
      </c>
      <c r="F39" s="31">
        <v>14096209</v>
      </c>
      <c r="G39" s="36">
        <f t="shared" si="0"/>
        <v>0.26308258907129395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14096209</v>
      </c>
      <c r="O39" s="36">
        <f t="shared" si="4"/>
        <v>0.26308258907129395</v>
      </c>
      <c r="P39" s="31">
        <v>4908674</v>
      </c>
      <c r="Q39" s="31">
        <v>67678001</v>
      </c>
      <c r="R39" s="31">
        <v>43621023</v>
      </c>
      <c r="S39" s="31">
        <v>4908674</v>
      </c>
      <c r="T39" s="36">
        <f t="shared" si="5"/>
        <v>7.2529831370167094E-2</v>
      </c>
      <c r="U39" s="36">
        <f t="shared" si="6"/>
        <v>1.8716938627417505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53580927</v>
      </c>
      <c r="E40" s="32">
        <f>SUM(E36:E39)</f>
        <v>53580927</v>
      </c>
      <c r="F40" s="32">
        <f>SUM(F36:F39)</f>
        <v>14096209</v>
      </c>
      <c r="G40" s="37">
        <f t="shared" si="0"/>
        <v>0.26308258907129395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14096209</v>
      </c>
      <c r="O40" s="37">
        <f t="shared" si="4"/>
        <v>0.26308258907129395</v>
      </c>
      <c r="P40" s="32">
        <f>SUM(P36:P39)</f>
        <v>4908674</v>
      </c>
      <c r="Q40" s="32">
        <f>SUM(Q36:Q39)</f>
        <v>67678001</v>
      </c>
      <c r="R40" s="32">
        <f>SUM(R36:R39)</f>
        <v>43621023</v>
      </c>
      <c r="S40" s="32">
        <f>SUM(S36:S39)</f>
        <v>4908674</v>
      </c>
      <c r="T40" s="37">
        <f t="shared" si="5"/>
        <v>7.2529831370167094E-2</v>
      </c>
      <c r="U40" s="37">
        <f t="shared" si="6"/>
        <v>1.8716938627417505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5295175</v>
      </c>
      <c r="E52" s="31">
        <v>5295175</v>
      </c>
      <c r="F52" s="31">
        <v>1282824</v>
      </c>
      <c r="G52" s="36">
        <f t="shared" si="0"/>
        <v>0.24226281473227987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1282824</v>
      </c>
      <c r="O52" s="36">
        <f t="shared" si="4"/>
        <v>0.24226281473227987</v>
      </c>
      <c r="P52" s="31">
        <v>1011633</v>
      </c>
      <c r="Q52" s="31">
        <v>1164840</v>
      </c>
      <c r="R52" s="31">
        <v>7657553</v>
      </c>
      <c r="S52" s="31">
        <v>1011633</v>
      </c>
      <c r="T52" s="36">
        <f t="shared" si="5"/>
        <v>0.86847378180694346</v>
      </c>
      <c r="U52" s="36">
        <f t="shared" si="6"/>
        <v>0.26807251246252339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5295175</v>
      </c>
      <c r="E53" s="32">
        <f>SUM(E48:E52)</f>
        <v>5295175</v>
      </c>
      <c r="F53" s="32">
        <f>SUM(F48:F52)</f>
        <v>1282824</v>
      </c>
      <c r="G53" s="37">
        <f t="shared" si="0"/>
        <v>0.24226281473227987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1282824</v>
      </c>
      <c r="O53" s="37">
        <f t="shared" si="4"/>
        <v>0.24226281473227987</v>
      </c>
      <c r="P53" s="32">
        <f>SUM(P48:P52)</f>
        <v>1011633</v>
      </c>
      <c r="Q53" s="32">
        <f>SUM(Q48:Q52)</f>
        <v>1164840</v>
      </c>
      <c r="R53" s="32">
        <f>SUM(R48:R52)</f>
        <v>7657553</v>
      </c>
      <c r="S53" s="32">
        <f>SUM(S48:S52)</f>
        <v>1011633</v>
      </c>
      <c r="T53" s="37">
        <f t="shared" si="5"/>
        <v>0.86847378180694346</v>
      </c>
      <c r="U53" s="37">
        <f t="shared" si="6"/>
        <v>0.26807251246252339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2934341278</v>
      </c>
      <c r="E54" s="32">
        <f>SUM(E8:E9,E11:E18,E20:E26,E28:E34,E36:E39,E41:E46,E48:E52)</f>
        <v>2924341278</v>
      </c>
      <c r="F54" s="32">
        <f>SUM(F8:F9,F11:F18,F20:F26,F28:F34,F36:F39,F41:F46,F48:F52)</f>
        <v>684150688</v>
      </c>
      <c r="G54" s="37">
        <f t="shared" si="0"/>
        <v>0.2331530736146363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684150688</v>
      </c>
      <c r="O54" s="37">
        <f t="shared" si="4"/>
        <v>0.2331530736146363</v>
      </c>
      <c r="P54" s="32">
        <f>SUM(P8:P9,P11:P18,P20:P26,P28:P34,P36:P39,P41:P46,P48:P52)</f>
        <v>607821624</v>
      </c>
      <c r="Q54" s="32">
        <f>SUM(Q8:Q9,Q11:Q18,Q20:Q26,Q28:Q34,Q36:Q39,Q41:Q46,Q48:Q52)</f>
        <v>2263327681</v>
      </c>
      <c r="R54" s="32">
        <f>SUM(R8:R9,R11:R18,R20:R26,R28:R34,R36:R39,R41:R46,R48:R52)</f>
        <v>2746239437</v>
      </c>
      <c r="S54" s="32">
        <f>SUM(S8:S9,S11:S18,S20:S26,S28:S34,S36:S39,S41:S46,S48:S52)</f>
        <v>607821624</v>
      </c>
      <c r="T54" s="37">
        <f t="shared" si="5"/>
        <v>0.26855219820907583</v>
      </c>
      <c r="U54" s="37">
        <f t="shared" si="6"/>
        <v>0.12557806597548749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819242028</v>
      </c>
      <c r="E57" s="31">
        <v>819242028</v>
      </c>
      <c r="F57" s="31">
        <v>195076781</v>
      </c>
      <c r="G57" s="36">
        <f t="shared" ref="G57:G85" si="7">IF(($D57      =0),0,($F57      /$D57      ))</f>
        <v>0.23811861981280091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195076781</v>
      </c>
      <c r="O57" s="36">
        <f t="shared" ref="O57:O85" si="11">IF(($D57      =0),0,($N57      /$D57      ))</f>
        <v>0.23811861981280091</v>
      </c>
      <c r="P57" s="31">
        <v>208907788</v>
      </c>
      <c r="Q57" s="31">
        <v>695724656</v>
      </c>
      <c r="R57" s="31">
        <v>695724656</v>
      </c>
      <c r="S57" s="31">
        <v>208907788</v>
      </c>
      <c r="T57" s="36">
        <f t="shared" ref="T57:T85" si="12">IF(($Q57      =0),0,($S57      /$Q57      ))</f>
        <v>0.30027365883666485</v>
      </c>
      <c r="U57" s="36">
        <f t="shared" ref="U57:U85" si="13">IF(($P57      =0),0,(($F57      /$P57      )-1))</f>
        <v>-6.620627757544395E-2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819242028</v>
      </c>
      <c r="E58" s="32">
        <f>E57</f>
        <v>819242028</v>
      </c>
      <c r="F58" s="32">
        <f>F57</f>
        <v>195076781</v>
      </c>
      <c r="G58" s="37">
        <f t="shared" si="7"/>
        <v>0.23811861981280091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195076781</v>
      </c>
      <c r="O58" s="37">
        <f t="shared" si="11"/>
        <v>0.23811861981280091</v>
      </c>
      <c r="P58" s="32">
        <f>P57</f>
        <v>208907788</v>
      </c>
      <c r="Q58" s="32">
        <f>Q57</f>
        <v>695724656</v>
      </c>
      <c r="R58" s="32">
        <f>R57</f>
        <v>695724656</v>
      </c>
      <c r="S58" s="32">
        <f>S57</f>
        <v>208907788</v>
      </c>
      <c r="T58" s="37">
        <f t="shared" si="12"/>
        <v>0.30027365883666485</v>
      </c>
      <c r="U58" s="37">
        <f t="shared" si="13"/>
        <v>-6.620627757544395E-2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25514388</v>
      </c>
      <c r="E59" s="31">
        <v>25514388</v>
      </c>
      <c r="F59" s="31">
        <v>11202048</v>
      </c>
      <c r="G59" s="36">
        <f t="shared" si="7"/>
        <v>0.43904827346828779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11202048</v>
      </c>
      <c r="O59" s="36">
        <f t="shared" si="11"/>
        <v>0.43904827346828779</v>
      </c>
      <c r="P59" s="31">
        <v>833228</v>
      </c>
      <c r="Q59" s="31">
        <v>12360851</v>
      </c>
      <c r="R59" s="31">
        <v>12776133</v>
      </c>
      <c r="S59" s="31">
        <v>833228</v>
      </c>
      <c r="T59" s="36">
        <f t="shared" si="12"/>
        <v>6.7408627448061628E-2</v>
      </c>
      <c r="U59" s="36">
        <f t="shared" si="13"/>
        <v>12.444156941437397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34107708</v>
      </c>
      <c r="E60" s="31">
        <v>34107708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25525000</v>
      </c>
      <c r="R60" s="31">
        <v>25525000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20950932</v>
      </c>
      <c r="E61" s="31">
        <v>20950932</v>
      </c>
      <c r="F61" s="31">
        <v>2378745</v>
      </c>
      <c r="G61" s="36">
        <f t="shared" si="7"/>
        <v>0.11353886309210492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2378745</v>
      </c>
      <c r="O61" s="36">
        <f t="shared" si="11"/>
        <v>0.11353886309210492</v>
      </c>
      <c r="P61" s="31">
        <v>1029360</v>
      </c>
      <c r="Q61" s="31">
        <v>18213054</v>
      </c>
      <c r="R61" s="31">
        <v>12596788</v>
      </c>
      <c r="S61" s="31">
        <v>1029360</v>
      </c>
      <c r="T61" s="36">
        <f t="shared" si="12"/>
        <v>5.6517704279578813E-2</v>
      </c>
      <c r="U61" s="36">
        <f t="shared" si="13"/>
        <v>1.3108970622522733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80573028</v>
      </c>
      <c r="E63" s="32">
        <f>SUM(E59:E62)</f>
        <v>80573028</v>
      </c>
      <c r="F63" s="32">
        <f>SUM(F59:F62)</f>
        <v>13580793</v>
      </c>
      <c r="G63" s="37">
        <f t="shared" si="7"/>
        <v>0.16855259554102894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13580793</v>
      </c>
      <c r="O63" s="37">
        <f t="shared" si="11"/>
        <v>0.16855259554102894</v>
      </c>
      <c r="P63" s="32">
        <f>SUM(P59:P62)</f>
        <v>1862588</v>
      </c>
      <c r="Q63" s="32">
        <f>SUM(Q59:Q62)</f>
        <v>56098905</v>
      </c>
      <c r="R63" s="32">
        <f>SUM(R59:R62)</f>
        <v>50897921</v>
      </c>
      <c r="S63" s="32">
        <f>SUM(S59:S62)</f>
        <v>1862588</v>
      </c>
      <c r="T63" s="37">
        <f t="shared" si="12"/>
        <v>3.3201860178910803E-2</v>
      </c>
      <c r="U63" s="37">
        <f t="shared" si="13"/>
        <v>6.2913564352395701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27215269</v>
      </c>
      <c r="E64" s="31">
        <v>27215269</v>
      </c>
      <c r="F64" s="31">
        <v>2919924</v>
      </c>
      <c r="G64" s="36">
        <f t="shared" si="7"/>
        <v>0.10728991875847342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2919924</v>
      </c>
      <c r="O64" s="36">
        <f t="shared" si="11"/>
        <v>0.10728991875847342</v>
      </c>
      <c r="P64" s="31">
        <v>7057878</v>
      </c>
      <c r="Q64" s="31">
        <v>25704324</v>
      </c>
      <c r="R64" s="31">
        <v>25704324</v>
      </c>
      <c r="S64" s="31">
        <v>7057878</v>
      </c>
      <c r="T64" s="36">
        <f t="shared" si="12"/>
        <v>0.27457940539498332</v>
      </c>
      <c r="U64" s="36">
        <f t="shared" si="13"/>
        <v>-0.58628868336913731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47891273</v>
      </c>
      <c r="E65" s="31">
        <v>47891273</v>
      </c>
      <c r="F65" s="31">
        <v>10783088</v>
      </c>
      <c r="G65" s="36">
        <f t="shared" si="7"/>
        <v>0.22515768165110164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10783088</v>
      </c>
      <c r="O65" s="36">
        <f t="shared" si="11"/>
        <v>0.22515768165110164</v>
      </c>
      <c r="P65" s="31">
        <v>6971558</v>
      </c>
      <c r="Q65" s="31">
        <v>35055985</v>
      </c>
      <c r="R65" s="31">
        <v>35055985</v>
      </c>
      <c r="S65" s="31">
        <v>6971558</v>
      </c>
      <c r="T65" s="36">
        <f t="shared" si="12"/>
        <v>0.19886926583292411</v>
      </c>
      <c r="U65" s="36">
        <f t="shared" si="13"/>
        <v>0.54672571037922935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14411000</v>
      </c>
      <c r="E66" s="31">
        <v>14411000</v>
      </c>
      <c r="F66" s="31">
        <v>2342275</v>
      </c>
      <c r="G66" s="36">
        <f t="shared" si="7"/>
        <v>0.16253382832558463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2342275</v>
      </c>
      <c r="O66" s="36">
        <f t="shared" si="11"/>
        <v>0.16253382832558463</v>
      </c>
      <c r="P66" s="31">
        <v>1811922</v>
      </c>
      <c r="Q66" s="31">
        <v>7010652</v>
      </c>
      <c r="R66" s="31">
        <v>7010652</v>
      </c>
      <c r="S66" s="31">
        <v>1811922</v>
      </c>
      <c r="T66" s="36">
        <f t="shared" si="12"/>
        <v>0.25845270882080584</v>
      </c>
      <c r="U66" s="36">
        <f t="shared" si="13"/>
        <v>0.29270189334860985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284915075</v>
      </c>
      <c r="E67" s="31">
        <v>284915075</v>
      </c>
      <c r="F67" s="31">
        <v>90144727</v>
      </c>
      <c r="G67" s="36">
        <f t="shared" si="7"/>
        <v>0.31639156685549191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90144727</v>
      </c>
      <c r="O67" s="36">
        <f t="shared" si="11"/>
        <v>0.31639156685549191</v>
      </c>
      <c r="P67" s="31">
        <v>82376190</v>
      </c>
      <c r="Q67" s="31">
        <v>244791847</v>
      </c>
      <c r="R67" s="31">
        <v>244791847</v>
      </c>
      <c r="S67" s="31">
        <v>82376190</v>
      </c>
      <c r="T67" s="36">
        <f t="shared" si="12"/>
        <v>0.33651525167012608</v>
      </c>
      <c r="U67" s="36">
        <f t="shared" si="13"/>
        <v>9.4305611852162574E-2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72344496</v>
      </c>
      <c r="E68" s="31">
        <v>72344496</v>
      </c>
      <c r="F68" s="31">
        <v>20227192</v>
      </c>
      <c r="G68" s="36">
        <f t="shared" si="7"/>
        <v>0.2795954511867772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20227192</v>
      </c>
      <c r="O68" s="36">
        <f t="shared" si="11"/>
        <v>0.2795954511867772</v>
      </c>
      <c r="P68" s="31">
        <v>6607332</v>
      </c>
      <c r="Q68" s="31">
        <v>35858233</v>
      </c>
      <c r="R68" s="31">
        <v>36338087</v>
      </c>
      <c r="S68" s="31">
        <v>6607332</v>
      </c>
      <c r="T68" s="36">
        <f t="shared" si="12"/>
        <v>0.18426262108342037</v>
      </c>
      <c r="U68" s="36">
        <f t="shared" si="13"/>
        <v>2.0613252066038155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446777113</v>
      </c>
      <c r="E70" s="32">
        <f>SUM(E64:E69)</f>
        <v>446777113</v>
      </c>
      <c r="F70" s="32">
        <f>SUM(F64:F69)</f>
        <v>126417206</v>
      </c>
      <c r="G70" s="37">
        <f t="shared" si="7"/>
        <v>0.28295363016950242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126417206</v>
      </c>
      <c r="O70" s="37">
        <f t="shared" si="11"/>
        <v>0.28295363016950242</v>
      </c>
      <c r="P70" s="32">
        <f>SUM(P64:P69)</f>
        <v>104824880</v>
      </c>
      <c r="Q70" s="32">
        <f>SUM(Q64:Q69)</f>
        <v>348421041</v>
      </c>
      <c r="R70" s="32">
        <f>SUM(R64:R69)</f>
        <v>348900895</v>
      </c>
      <c r="S70" s="32">
        <f>SUM(S64:S69)</f>
        <v>104824880</v>
      </c>
      <c r="T70" s="37">
        <f t="shared" si="12"/>
        <v>0.30085691638812362</v>
      </c>
      <c r="U70" s="37">
        <f t="shared" si="13"/>
        <v>0.20598474331666305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104573244</v>
      </c>
      <c r="E71" s="31">
        <v>104573244</v>
      </c>
      <c r="F71" s="31">
        <v>38230506</v>
      </c>
      <c r="G71" s="36">
        <f t="shared" si="7"/>
        <v>0.36558592368043974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38230506</v>
      </c>
      <c r="O71" s="36">
        <f t="shared" si="11"/>
        <v>0.36558592368043974</v>
      </c>
      <c r="P71" s="31">
        <v>34399084</v>
      </c>
      <c r="Q71" s="31">
        <v>98759040</v>
      </c>
      <c r="R71" s="31">
        <v>99593554</v>
      </c>
      <c r="S71" s="31">
        <v>34399084</v>
      </c>
      <c r="T71" s="36">
        <f t="shared" si="12"/>
        <v>0.34831326833472664</v>
      </c>
      <c r="U71" s="36">
        <f t="shared" si="13"/>
        <v>0.11138151236817828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104123328</v>
      </c>
      <c r="E72" s="31">
        <v>104123328</v>
      </c>
      <c r="F72" s="31">
        <v>30653482</v>
      </c>
      <c r="G72" s="36">
        <f t="shared" si="7"/>
        <v>0.29439591097203499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30653482</v>
      </c>
      <c r="O72" s="36">
        <f t="shared" si="11"/>
        <v>0.29439591097203499</v>
      </c>
      <c r="P72" s="31">
        <v>42592026</v>
      </c>
      <c r="Q72" s="31">
        <v>133083769</v>
      </c>
      <c r="R72" s="31">
        <v>144607319</v>
      </c>
      <c r="S72" s="31">
        <v>42592026</v>
      </c>
      <c r="T72" s="36">
        <f t="shared" si="12"/>
        <v>0.32003922281461689</v>
      </c>
      <c r="U72" s="36">
        <f t="shared" si="13"/>
        <v>-0.28029997915572269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38510416</v>
      </c>
      <c r="E73" s="31">
        <v>38510416</v>
      </c>
      <c r="F73" s="31">
        <v>14009024</v>
      </c>
      <c r="G73" s="36">
        <f t="shared" si="7"/>
        <v>0.36377233629467937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14009024</v>
      </c>
      <c r="O73" s="36">
        <f t="shared" si="11"/>
        <v>0.36377233629467937</v>
      </c>
      <c r="P73" s="31">
        <v>7515770</v>
      </c>
      <c r="Q73" s="31">
        <v>37151490</v>
      </c>
      <c r="R73" s="31">
        <v>37151490</v>
      </c>
      <c r="S73" s="31">
        <v>7515770</v>
      </c>
      <c r="T73" s="36">
        <f t="shared" si="12"/>
        <v>0.20230063451021749</v>
      </c>
      <c r="U73" s="36">
        <f t="shared" si="13"/>
        <v>0.86395059987200251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59461221</v>
      </c>
      <c r="E74" s="31">
        <v>59461221</v>
      </c>
      <c r="F74" s="31">
        <v>17127688</v>
      </c>
      <c r="G74" s="36">
        <f t="shared" si="7"/>
        <v>0.28804803722412631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17127688</v>
      </c>
      <c r="O74" s="36">
        <f t="shared" si="11"/>
        <v>0.28804803722412631</v>
      </c>
      <c r="P74" s="31">
        <v>11701426</v>
      </c>
      <c r="Q74" s="31">
        <v>55938364</v>
      </c>
      <c r="R74" s="31">
        <v>56095492</v>
      </c>
      <c r="S74" s="31">
        <v>11701426</v>
      </c>
      <c r="T74" s="36">
        <f t="shared" si="12"/>
        <v>0.2091842728900688</v>
      </c>
      <c r="U74" s="36">
        <f t="shared" si="13"/>
        <v>0.46372655777167671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6387356</v>
      </c>
      <c r="Q75" s="31">
        <v>22241985</v>
      </c>
      <c r="R75" s="31">
        <v>31030941</v>
      </c>
      <c r="S75" s="31">
        <v>6387356</v>
      </c>
      <c r="T75" s="36">
        <f t="shared" si="12"/>
        <v>0.28717562753504239</v>
      </c>
      <c r="U75" s="36">
        <f t="shared" si="13"/>
        <v>-1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73323012</v>
      </c>
      <c r="E76" s="31">
        <v>73323012</v>
      </c>
      <c r="F76" s="31">
        <v>7226875</v>
      </c>
      <c r="G76" s="36">
        <f t="shared" si="7"/>
        <v>9.8562167631629755E-2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7226875</v>
      </c>
      <c r="O76" s="36">
        <f t="shared" si="11"/>
        <v>9.8562167631629755E-2</v>
      </c>
      <c r="P76" s="31">
        <v>3744</v>
      </c>
      <c r="Q76" s="31">
        <v>39625480</v>
      </c>
      <c r="R76" s="31">
        <v>37508480</v>
      </c>
      <c r="S76" s="31">
        <v>3744</v>
      </c>
      <c r="T76" s="36">
        <f t="shared" si="12"/>
        <v>9.4484659870366233E-5</v>
      </c>
      <c r="U76" s="36">
        <f t="shared" si="13"/>
        <v>1929.2550747863247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379991221</v>
      </c>
      <c r="E78" s="32">
        <f>SUM(E71:E77)</f>
        <v>379991221</v>
      </c>
      <c r="F78" s="32">
        <f>SUM(F71:F77)</f>
        <v>107247575</v>
      </c>
      <c r="G78" s="37">
        <f t="shared" si="7"/>
        <v>0.28223698094330446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107247575</v>
      </c>
      <c r="O78" s="37">
        <f t="shared" si="11"/>
        <v>0.28223698094330446</v>
      </c>
      <c r="P78" s="32">
        <f>SUM(P71:P77)</f>
        <v>102599406</v>
      </c>
      <c r="Q78" s="32">
        <f>SUM(Q71:Q77)</f>
        <v>386800128</v>
      </c>
      <c r="R78" s="32">
        <f>SUM(R71:R77)</f>
        <v>405987276</v>
      </c>
      <c r="S78" s="32">
        <f>SUM(S71:S77)</f>
        <v>102599406</v>
      </c>
      <c r="T78" s="37">
        <f t="shared" si="12"/>
        <v>0.2652517374554747</v>
      </c>
      <c r="U78" s="37">
        <f t="shared" si="13"/>
        <v>4.5304053709628755E-2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103334049</v>
      </c>
      <c r="E79" s="31">
        <v>103334049</v>
      </c>
      <c r="F79" s="31">
        <v>21955716</v>
      </c>
      <c r="G79" s="36">
        <f t="shared" si="7"/>
        <v>0.21247319941948661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21955716</v>
      </c>
      <c r="O79" s="36">
        <f t="shared" si="11"/>
        <v>0.21247319941948661</v>
      </c>
      <c r="P79" s="31">
        <v>0</v>
      </c>
      <c r="Q79" s="31">
        <v>97958074</v>
      </c>
      <c r="R79" s="31">
        <v>128089636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96971187</v>
      </c>
      <c r="E80" s="31">
        <v>96971187</v>
      </c>
      <c r="F80" s="31">
        <v>20092006</v>
      </c>
      <c r="G80" s="36">
        <f t="shared" si="7"/>
        <v>0.20719562811992803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20092006</v>
      </c>
      <c r="O80" s="36">
        <f t="shared" si="11"/>
        <v>0.20719562811992803</v>
      </c>
      <c r="P80" s="31">
        <v>17922764</v>
      </c>
      <c r="Q80" s="31">
        <v>80337582</v>
      </c>
      <c r="R80" s="31">
        <v>80339582</v>
      </c>
      <c r="S80" s="31">
        <v>17922764</v>
      </c>
      <c r="T80" s="36">
        <f t="shared" si="12"/>
        <v>0.22309314711513226</v>
      </c>
      <c r="U80" s="36">
        <f t="shared" si="13"/>
        <v>0.12103278266678075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123098060</v>
      </c>
      <c r="E81" s="31">
        <v>123098060</v>
      </c>
      <c r="F81" s="31">
        <v>20043213</v>
      </c>
      <c r="G81" s="36">
        <f t="shared" si="7"/>
        <v>0.16282314278551588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20043213</v>
      </c>
      <c r="O81" s="36">
        <f t="shared" si="11"/>
        <v>0.16282314278551588</v>
      </c>
      <c r="P81" s="31">
        <v>18356275</v>
      </c>
      <c r="Q81" s="31">
        <v>100213470</v>
      </c>
      <c r="R81" s="31">
        <v>104177930</v>
      </c>
      <c r="S81" s="31">
        <v>18356275</v>
      </c>
      <c r="T81" s="36">
        <f t="shared" si="12"/>
        <v>0.18317173330092251</v>
      </c>
      <c r="U81" s="36">
        <f t="shared" si="13"/>
        <v>9.1899799932175785E-2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25640654</v>
      </c>
      <c r="E82" s="31">
        <v>25640654</v>
      </c>
      <c r="F82" s="31">
        <v>17624865</v>
      </c>
      <c r="G82" s="36">
        <f t="shared" si="7"/>
        <v>0.68737969788134112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17624865</v>
      </c>
      <c r="O82" s="36">
        <f t="shared" si="11"/>
        <v>0.68737969788134112</v>
      </c>
      <c r="P82" s="31">
        <v>11389862</v>
      </c>
      <c r="Q82" s="31">
        <v>15088798</v>
      </c>
      <c r="R82" s="31">
        <v>24442949</v>
      </c>
      <c r="S82" s="31">
        <v>11389862</v>
      </c>
      <c r="T82" s="36">
        <f t="shared" si="12"/>
        <v>0.75485548948299264</v>
      </c>
      <c r="U82" s="36">
        <f t="shared" si="13"/>
        <v>0.54741690461218928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349043950</v>
      </c>
      <c r="E84" s="32">
        <f>SUM(E79:E83)</f>
        <v>349043950</v>
      </c>
      <c r="F84" s="32">
        <f>SUM(F79:F83)</f>
        <v>79715800</v>
      </c>
      <c r="G84" s="37">
        <f t="shared" si="7"/>
        <v>0.22838327379689577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79715800</v>
      </c>
      <c r="O84" s="37">
        <f t="shared" si="11"/>
        <v>0.22838327379689577</v>
      </c>
      <c r="P84" s="32">
        <f>SUM(P79:P83)</f>
        <v>47668901</v>
      </c>
      <c r="Q84" s="32">
        <f>SUM(Q79:Q83)</f>
        <v>293597924</v>
      </c>
      <c r="R84" s="32">
        <f>SUM(R79:R83)</f>
        <v>337050097</v>
      </c>
      <c r="S84" s="32">
        <f>SUM(S79:S83)</f>
        <v>47668901</v>
      </c>
      <c r="T84" s="37">
        <f t="shared" si="12"/>
        <v>0.16236116506055404</v>
      </c>
      <c r="U84" s="37">
        <f t="shared" si="13"/>
        <v>0.67228105384682557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2075627340</v>
      </c>
      <c r="E85" s="32">
        <f>SUM(E57,E59:E62,E64:E69,E71:E77,E79:E83)</f>
        <v>2075627340</v>
      </c>
      <c r="F85" s="32">
        <f>SUM(F57,F59:F62,F64:F69,F71:F77,F79:F83)</f>
        <v>522038155</v>
      </c>
      <c r="G85" s="37">
        <f t="shared" si="7"/>
        <v>0.25150861377649802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522038155</v>
      </c>
      <c r="O85" s="37">
        <f t="shared" si="11"/>
        <v>0.25150861377649802</v>
      </c>
      <c r="P85" s="32">
        <f>SUM(P57,P59:P62,P64:P69,P71:P77,P79:P83)</f>
        <v>465863563</v>
      </c>
      <c r="Q85" s="32">
        <f>SUM(Q57,Q59:Q62,Q64:Q69,Q71:Q77,Q79:Q83)</f>
        <v>1780642654</v>
      </c>
      <c r="R85" s="32">
        <f>SUM(R57,R59:R62,R64:R69,R71:R77,R79:R83)</f>
        <v>1838560845</v>
      </c>
      <c r="S85" s="32">
        <f>SUM(S57,S59:S62,S64:S69,S71:S77,S79:S83)</f>
        <v>465863563</v>
      </c>
      <c r="T85" s="37">
        <f t="shared" si="12"/>
        <v>0.26162664471363384</v>
      </c>
      <c r="U85" s="37">
        <f t="shared" si="13"/>
        <v>0.12058163904954289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742551825</v>
      </c>
      <c r="E88" s="31">
        <v>742551825</v>
      </c>
      <c r="F88" s="31">
        <v>290468562</v>
      </c>
      <c r="G88" s="36">
        <f t="shared" ref="G88:G99" si="14">IF(($D88      =0),0,($F88      /$D88      ))</f>
        <v>0.39117614720023075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290468562</v>
      </c>
      <c r="O88" s="36">
        <f t="shared" ref="O88:O99" si="18">IF(($D88      =0),0,($N88      /$D88      ))</f>
        <v>0.39117614720023075</v>
      </c>
      <c r="P88" s="31">
        <v>371017047</v>
      </c>
      <c r="Q88" s="31">
        <v>1401629724</v>
      </c>
      <c r="R88" s="31">
        <v>1475366759</v>
      </c>
      <c r="S88" s="31">
        <v>371017047</v>
      </c>
      <c r="T88" s="36">
        <f t="shared" ref="T88:T99" si="19">IF(($Q88      =0),0,($S88      /$Q88      ))</f>
        <v>0.26470403748372562</v>
      </c>
      <c r="U88" s="36">
        <f t="shared" ref="U88:U99" si="20">IF(($P88      =0),0,(($F88      /$P88      )-1))</f>
        <v>-0.21710184384061471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7245832000</v>
      </c>
      <c r="E89" s="31">
        <v>7245832000</v>
      </c>
      <c r="F89" s="31">
        <v>1830671841</v>
      </c>
      <c r="G89" s="36">
        <f t="shared" si="14"/>
        <v>0.25265170942412135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1830671841</v>
      </c>
      <c r="O89" s="36">
        <f t="shared" si="18"/>
        <v>0.25265170942412135</v>
      </c>
      <c r="P89" s="31">
        <v>1736353847</v>
      </c>
      <c r="Q89" s="31">
        <v>6893057000</v>
      </c>
      <c r="R89" s="31">
        <v>6893095843</v>
      </c>
      <c r="S89" s="31">
        <v>1736353847</v>
      </c>
      <c r="T89" s="36">
        <f t="shared" si="19"/>
        <v>0.25189895383136973</v>
      </c>
      <c r="U89" s="36">
        <f t="shared" si="20"/>
        <v>5.431956980598085E-2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2042275994</v>
      </c>
      <c r="E90" s="31">
        <v>2042275994</v>
      </c>
      <c r="F90" s="31">
        <v>473912317</v>
      </c>
      <c r="G90" s="36">
        <f t="shared" si="14"/>
        <v>0.23205106380935112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473912317</v>
      </c>
      <c r="O90" s="36">
        <f t="shared" si="18"/>
        <v>0.23205106380935112</v>
      </c>
      <c r="P90" s="31">
        <v>564222437</v>
      </c>
      <c r="Q90" s="31">
        <v>1792452861</v>
      </c>
      <c r="R90" s="31">
        <v>1957452861</v>
      </c>
      <c r="S90" s="31">
        <v>564222437</v>
      </c>
      <c r="T90" s="36">
        <f t="shared" si="19"/>
        <v>0.31477672259968015</v>
      </c>
      <c r="U90" s="36">
        <f t="shared" si="20"/>
        <v>-0.16006119940955132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10030659819</v>
      </c>
      <c r="E91" s="32">
        <f>SUM(E88:E90)</f>
        <v>10030659819</v>
      </c>
      <c r="F91" s="32">
        <f>SUM(F88:F90)</f>
        <v>2595052720</v>
      </c>
      <c r="G91" s="37">
        <f t="shared" si="14"/>
        <v>0.25871206548989634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2595052720</v>
      </c>
      <c r="O91" s="37">
        <f t="shared" si="18"/>
        <v>0.25871206548989634</v>
      </c>
      <c r="P91" s="32">
        <f>SUM(P88:P90)</f>
        <v>2671593331</v>
      </c>
      <c r="Q91" s="32">
        <f>SUM(Q88:Q90)</f>
        <v>10087139585</v>
      </c>
      <c r="R91" s="32">
        <f>SUM(R88:R90)</f>
        <v>10325915463</v>
      </c>
      <c r="S91" s="32">
        <f>SUM(S88:S90)</f>
        <v>2671593331</v>
      </c>
      <c r="T91" s="37">
        <f t="shared" si="19"/>
        <v>0.26485142874128276</v>
      </c>
      <c r="U91" s="37">
        <f t="shared" si="20"/>
        <v>-2.864979864706807E-2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653147685</v>
      </c>
      <c r="E92" s="31">
        <v>653147685</v>
      </c>
      <c r="F92" s="31">
        <v>98963176</v>
      </c>
      <c r="G92" s="36">
        <f t="shared" si="14"/>
        <v>0.15151730347172554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98963176</v>
      </c>
      <c r="O92" s="36">
        <f t="shared" si="18"/>
        <v>0.15151730347172554</v>
      </c>
      <c r="P92" s="31">
        <v>86299834</v>
      </c>
      <c r="Q92" s="31">
        <v>603768132</v>
      </c>
      <c r="R92" s="31">
        <v>603768132</v>
      </c>
      <c r="S92" s="31">
        <v>86299834</v>
      </c>
      <c r="T92" s="36">
        <f t="shared" si="19"/>
        <v>0.14293539096561658</v>
      </c>
      <c r="U92" s="36">
        <f t="shared" si="20"/>
        <v>0.14673657425575115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89841150</v>
      </c>
      <c r="E93" s="31">
        <v>89841150</v>
      </c>
      <c r="F93" s="31">
        <v>25626779</v>
      </c>
      <c r="G93" s="36">
        <f t="shared" si="14"/>
        <v>0.28524544710302574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25626779</v>
      </c>
      <c r="O93" s="36">
        <f t="shared" si="18"/>
        <v>0.28524544710302574</v>
      </c>
      <c r="P93" s="31">
        <v>24884258</v>
      </c>
      <c r="Q93" s="31">
        <v>77724639</v>
      </c>
      <c r="R93" s="31">
        <v>85605534</v>
      </c>
      <c r="S93" s="31">
        <v>24884258</v>
      </c>
      <c r="T93" s="36">
        <f t="shared" si="19"/>
        <v>0.32015919687964073</v>
      </c>
      <c r="U93" s="36">
        <f t="shared" si="20"/>
        <v>2.9838984951851888E-2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42708441</v>
      </c>
      <c r="E94" s="31">
        <v>42708441</v>
      </c>
      <c r="F94" s="31">
        <v>11917251</v>
      </c>
      <c r="G94" s="36">
        <f t="shared" si="14"/>
        <v>0.27903736874872115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11917251</v>
      </c>
      <c r="O94" s="36">
        <f t="shared" si="18"/>
        <v>0.27903736874872115</v>
      </c>
      <c r="P94" s="31">
        <v>10098830</v>
      </c>
      <c r="Q94" s="31">
        <v>41947371</v>
      </c>
      <c r="R94" s="31">
        <v>40713481</v>
      </c>
      <c r="S94" s="31">
        <v>10098830</v>
      </c>
      <c r="T94" s="36">
        <f t="shared" si="19"/>
        <v>0.24075001029265936</v>
      </c>
      <c r="U94" s="36">
        <f t="shared" si="20"/>
        <v>0.18006254189841786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785697276</v>
      </c>
      <c r="E96" s="32">
        <f>SUM(E92:E95)</f>
        <v>785697276</v>
      </c>
      <c r="F96" s="32">
        <f>SUM(F92:F95)</f>
        <v>136507206</v>
      </c>
      <c r="G96" s="37">
        <f t="shared" si="14"/>
        <v>0.17374020525431985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136507206</v>
      </c>
      <c r="O96" s="37">
        <f t="shared" si="18"/>
        <v>0.17374020525431985</v>
      </c>
      <c r="P96" s="32">
        <f>SUM(P92:P95)</f>
        <v>121282922</v>
      </c>
      <c r="Q96" s="32">
        <f>SUM(Q92:Q95)</f>
        <v>723440142</v>
      </c>
      <c r="R96" s="32">
        <f>SUM(R92:R95)</f>
        <v>730087147</v>
      </c>
      <c r="S96" s="32">
        <f>SUM(S92:S95)</f>
        <v>121282922</v>
      </c>
      <c r="T96" s="37">
        <f t="shared" si="19"/>
        <v>0.16764748727476614</v>
      </c>
      <c r="U96" s="37">
        <f t="shared" si="20"/>
        <v>0.12552702185061149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424251246</v>
      </c>
      <c r="E97" s="31">
        <v>424251246</v>
      </c>
      <c r="F97" s="31">
        <v>54375535</v>
      </c>
      <c r="G97" s="36">
        <f t="shared" si="14"/>
        <v>0.12816823877990449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54375535</v>
      </c>
      <c r="O97" s="36">
        <f t="shared" si="18"/>
        <v>0.12816823877990449</v>
      </c>
      <c r="P97" s="31">
        <v>119691723</v>
      </c>
      <c r="Q97" s="31">
        <v>363010990</v>
      </c>
      <c r="R97" s="31">
        <v>400045633</v>
      </c>
      <c r="S97" s="31">
        <v>119691723</v>
      </c>
      <c r="T97" s="36">
        <f t="shared" si="19"/>
        <v>0.32971928205259021</v>
      </c>
      <c r="U97" s="36">
        <f t="shared" si="20"/>
        <v>-0.54570346522624624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83457565</v>
      </c>
      <c r="E98" s="31">
        <v>83457565</v>
      </c>
      <c r="F98" s="31">
        <v>7681243</v>
      </c>
      <c r="G98" s="36">
        <f t="shared" si="14"/>
        <v>9.203770802562955E-2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7681243</v>
      </c>
      <c r="O98" s="36">
        <f t="shared" si="18"/>
        <v>9.203770802562955E-2</v>
      </c>
      <c r="P98" s="31">
        <v>18838427</v>
      </c>
      <c r="Q98" s="31">
        <v>100263273</v>
      </c>
      <c r="R98" s="31">
        <v>76033331</v>
      </c>
      <c r="S98" s="31">
        <v>18838427</v>
      </c>
      <c r="T98" s="36">
        <f t="shared" si="19"/>
        <v>0.18788960739392579</v>
      </c>
      <c r="U98" s="36">
        <f t="shared" si="20"/>
        <v>-0.59225666771434793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174672495</v>
      </c>
      <c r="E99" s="31">
        <v>174672495</v>
      </c>
      <c r="F99" s="31">
        <v>43853839</v>
      </c>
      <c r="G99" s="36">
        <f t="shared" si="14"/>
        <v>0.25106321977023344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43853839</v>
      </c>
      <c r="O99" s="36">
        <f t="shared" si="18"/>
        <v>0.25106321977023344</v>
      </c>
      <c r="P99" s="31">
        <v>41484217</v>
      </c>
      <c r="Q99" s="31">
        <v>142144844</v>
      </c>
      <c r="R99" s="31">
        <v>187637043</v>
      </c>
      <c r="S99" s="31">
        <v>41484217</v>
      </c>
      <c r="T99" s="36">
        <f t="shared" si="19"/>
        <v>0.29184468344134945</v>
      </c>
      <c r="U99" s="36">
        <f t="shared" si="20"/>
        <v>5.7121049193239015E-2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682381306</v>
      </c>
      <c r="E101" s="32">
        <f>SUM(E97:E100)</f>
        <v>682381306</v>
      </c>
      <c r="F101" s="32">
        <f>SUM(F97:F100)</f>
        <v>105910617</v>
      </c>
      <c r="G101" s="37">
        <f>IF(($D101     =0),0,($F101     /$D101     ))</f>
        <v>0.15520738342149132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105910617</v>
      </c>
      <c r="O101" s="37">
        <f>IF(($D101     =0),0,($N101     /$D101     ))</f>
        <v>0.15520738342149132</v>
      </c>
      <c r="P101" s="32">
        <f>SUM(P97:P100)</f>
        <v>180014367</v>
      </c>
      <c r="Q101" s="32">
        <f>SUM(Q97:Q100)</f>
        <v>605419107</v>
      </c>
      <c r="R101" s="32">
        <f>SUM(R97:R100)</f>
        <v>663716007</v>
      </c>
      <c r="S101" s="32">
        <f>SUM(S97:S100)</f>
        <v>180014367</v>
      </c>
      <c r="T101" s="37">
        <f>IF(($Q101     =0),0,($S101     /$Q101     ))</f>
        <v>0.29733843038422636</v>
      </c>
      <c r="U101" s="37">
        <f>IF(($P101     =0),0,(($F101     /$P101     )-1))</f>
        <v>-0.41165464309857003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11498738401</v>
      </c>
      <c r="E102" s="32">
        <f>SUM(E88:E90,E92:E95,E97:E100)</f>
        <v>11498738401</v>
      </c>
      <c r="F102" s="32">
        <f>SUM(F88:F90,F92:F95,F97:F100)</f>
        <v>2837470543</v>
      </c>
      <c r="G102" s="37">
        <f>IF(($D102     =0),0,($F102     /$D102     ))</f>
        <v>0.24676363997925516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2837470543</v>
      </c>
      <c r="O102" s="37">
        <f>IF(($D102     =0),0,($N102     /$D102     ))</f>
        <v>0.24676363997925516</v>
      </c>
      <c r="P102" s="32">
        <f>SUM(P88:P90,P92:P95,P97:P100)</f>
        <v>2972890620</v>
      </c>
      <c r="Q102" s="32">
        <f>SUM(Q88:Q90,Q92:Q95,Q97:Q100)</f>
        <v>11415998834</v>
      </c>
      <c r="R102" s="32">
        <f>SUM(R88:R90,R92:R95,R97:R100)</f>
        <v>11719718617</v>
      </c>
      <c r="S102" s="32">
        <f>SUM(S88:S90,S92:S95,S97:S100)</f>
        <v>2972890620</v>
      </c>
      <c r="T102" s="37">
        <f>IF(($Q102     =0),0,($S102     /$Q102     ))</f>
        <v>0.26041441167161911</v>
      </c>
      <c r="U102" s="37">
        <f>IF(($P102     =0),0,(($F102     /$P102     )-1))</f>
        <v>-4.555165134195216E-2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2779393860</v>
      </c>
      <c r="E105" s="31">
        <v>2779393860</v>
      </c>
      <c r="F105" s="31">
        <v>684256861</v>
      </c>
      <c r="G105" s="36">
        <f t="shared" ref="G105:G136" si="21">IF(($D105     =0),0,($F105     /$D105     ))</f>
        <v>0.24618923962075673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684256861</v>
      </c>
      <c r="O105" s="36">
        <f t="shared" ref="O105:O136" si="25">IF(($D105     =0),0,($N105     /$D105     ))</f>
        <v>0.24618923962075673</v>
      </c>
      <c r="P105" s="31">
        <v>600496656</v>
      </c>
      <c r="Q105" s="31">
        <v>2459086960</v>
      </c>
      <c r="R105" s="31">
        <v>2455691548</v>
      </c>
      <c r="S105" s="31">
        <v>600496656</v>
      </c>
      <c r="T105" s="36">
        <f t="shared" ref="T105:T136" si="26">IF(($Q105     =0),0,($S105     /$Q105     ))</f>
        <v>0.24419496576078789</v>
      </c>
      <c r="U105" s="36">
        <f t="shared" ref="U105:U136" si="27">IF(($P105     =0),0,(($F105     /$P105     )-1))</f>
        <v>0.13948488166102302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2779393860</v>
      </c>
      <c r="E106" s="32">
        <f>E105</f>
        <v>2779393860</v>
      </c>
      <c r="F106" s="32">
        <f>F105</f>
        <v>684256861</v>
      </c>
      <c r="G106" s="37">
        <f t="shared" si="21"/>
        <v>0.24618923962075673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684256861</v>
      </c>
      <c r="O106" s="37">
        <f t="shared" si="25"/>
        <v>0.24618923962075673</v>
      </c>
      <c r="P106" s="32">
        <f>P105</f>
        <v>600496656</v>
      </c>
      <c r="Q106" s="32">
        <f>Q105</f>
        <v>2459086960</v>
      </c>
      <c r="R106" s="32">
        <f>R105</f>
        <v>2455691548</v>
      </c>
      <c r="S106" s="32">
        <f>S105</f>
        <v>600496656</v>
      </c>
      <c r="T106" s="37">
        <f t="shared" si="26"/>
        <v>0.24419496576078789</v>
      </c>
      <c r="U106" s="37">
        <f t="shared" si="27"/>
        <v>0.13948488166102302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142543859</v>
      </c>
      <c r="E111" s="31">
        <v>142543859</v>
      </c>
      <c r="F111" s="31">
        <v>32334592</v>
      </c>
      <c r="G111" s="36">
        <f t="shared" si="21"/>
        <v>0.2268396002945311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32334592</v>
      </c>
      <c r="O111" s="36">
        <f t="shared" si="25"/>
        <v>0.2268396002945311</v>
      </c>
      <c r="P111" s="31">
        <v>28423071</v>
      </c>
      <c r="Q111" s="31">
        <v>112682893</v>
      </c>
      <c r="R111" s="31">
        <v>123951182</v>
      </c>
      <c r="S111" s="31">
        <v>28423071</v>
      </c>
      <c r="T111" s="36">
        <f t="shared" si="26"/>
        <v>0.2522394504017571</v>
      </c>
      <c r="U111" s="36">
        <f t="shared" si="27"/>
        <v>0.13761781758206215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142543859</v>
      </c>
      <c r="E112" s="32">
        <f>SUM(E107:E111)</f>
        <v>142543859</v>
      </c>
      <c r="F112" s="32">
        <f>SUM(F107:F111)</f>
        <v>32334592</v>
      </c>
      <c r="G112" s="37">
        <f t="shared" si="21"/>
        <v>0.2268396002945311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32334592</v>
      </c>
      <c r="O112" s="37">
        <f t="shared" si="25"/>
        <v>0.2268396002945311</v>
      </c>
      <c r="P112" s="32">
        <f>SUM(P107:P111)</f>
        <v>28423071</v>
      </c>
      <c r="Q112" s="32">
        <f>SUM(Q107:Q111)</f>
        <v>112682893</v>
      </c>
      <c r="R112" s="32">
        <f>SUM(R107:R111)</f>
        <v>123951182</v>
      </c>
      <c r="S112" s="32">
        <f>SUM(S107:S111)</f>
        <v>28423071</v>
      </c>
      <c r="T112" s="37">
        <f t="shared" si="26"/>
        <v>0.2522394504017571</v>
      </c>
      <c r="U112" s="37">
        <f t="shared" si="27"/>
        <v>0.13761781758206215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59111</v>
      </c>
      <c r="E114" s="31">
        <v>59111</v>
      </c>
      <c r="F114" s="31">
        <v>14743</v>
      </c>
      <c r="G114" s="36">
        <f t="shared" si="21"/>
        <v>0.24941212295511833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14743</v>
      </c>
      <c r="O114" s="36">
        <f t="shared" si="25"/>
        <v>0.24941212295511833</v>
      </c>
      <c r="P114" s="31">
        <v>7199</v>
      </c>
      <c r="Q114" s="31">
        <v>56350</v>
      </c>
      <c r="R114" s="31">
        <v>56350</v>
      </c>
      <c r="S114" s="31">
        <v>7199</v>
      </c>
      <c r="T114" s="36">
        <f t="shared" si="26"/>
        <v>0.12775510204081633</v>
      </c>
      <c r="U114" s="36">
        <f t="shared" si="27"/>
        <v>1.0479233226837059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248813258</v>
      </c>
      <c r="E117" s="31">
        <v>248813258</v>
      </c>
      <c r="F117" s="31">
        <v>95122069</v>
      </c>
      <c r="G117" s="36">
        <f t="shared" si="21"/>
        <v>0.38230305637491391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95122069</v>
      </c>
      <c r="O117" s="36">
        <f t="shared" si="25"/>
        <v>0.38230305637491391</v>
      </c>
      <c r="P117" s="31">
        <v>72047752</v>
      </c>
      <c r="Q117" s="31">
        <v>243167718</v>
      </c>
      <c r="R117" s="31">
        <v>226406866</v>
      </c>
      <c r="S117" s="31">
        <v>72047752</v>
      </c>
      <c r="T117" s="36">
        <f t="shared" si="26"/>
        <v>0.29628830912498016</v>
      </c>
      <c r="U117" s="36">
        <f t="shared" si="27"/>
        <v>0.32026421865320653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73633767</v>
      </c>
      <c r="E120" s="31">
        <v>73633767</v>
      </c>
      <c r="F120" s="31">
        <v>16813097</v>
      </c>
      <c r="G120" s="36">
        <f t="shared" si="21"/>
        <v>0.22833406037748957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16813097</v>
      </c>
      <c r="O120" s="36">
        <f t="shared" si="25"/>
        <v>0.22833406037748957</v>
      </c>
      <c r="P120" s="31">
        <v>14670312</v>
      </c>
      <c r="Q120" s="31">
        <v>90008315</v>
      </c>
      <c r="R120" s="31">
        <v>62619785</v>
      </c>
      <c r="S120" s="31">
        <v>14670312</v>
      </c>
      <c r="T120" s="36">
        <f t="shared" si="26"/>
        <v>0.16298840834871756</v>
      </c>
      <c r="U120" s="36">
        <f t="shared" si="27"/>
        <v>0.14606267405901119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322506136</v>
      </c>
      <c r="E121" s="32">
        <f>SUM(E113:E120)</f>
        <v>322506136</v>
      </c>
      <c r="F121" s="32">
        <f>SUM(F113:F120)</f>
        <v>111949909</v>
      </c>
      <c r="G121" s="37">
        <f t="shared" si="21"/>
        <v>0.34712489625313669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111949909</v>
      </c>
      <c r="O121" s="37">
        <f t="shared" si="25"/>
        <v>0.34712489625313669</v>
      </c>
      <c r="P121" s="32">
        <f>SUM(P113:P120)</f>
        <v>86725263</v>
      </c>
      <c r="Q121" s="32">
        <f>SUM(Q113:Q120)</f>
        <v>333232383</v>
      </c>
      <c r="R121" s="32">
        <f>SUM(R113:R120)</f>
        <v>289083001</v>
      </c>
      <c r="S121" s="32">
        <f>SUM(S113:S120)</f>
        <v>86725263</v>
      </c>
      <c r="T121" s="37">
        <f t="shared" si="26"/>
        <v>0.26025460736809602</v>
      </c>
      <c r="U121" s="37">
        <f t="shared" si="27"/>
        <v>0.29085695594834915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19298127</v>
      </c>
      <c r="E131" s="31">
        <v>19298127</v>
      </c>
      <c r="F131" s="31">
        <v>3672037</v>
      </c>
      <c r="G131" s="36">
        <f t="shared" si="21"/>
        <v>0.19027945043578581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3672037</v>
      </c>
      <c r="O131" s="36">
        <f t="shared" si="25"/>
        <v>0.19027945043578581</v>
      </c>
      <c r="P131" s="31">
        <v>3474538</v>
      </c>
      <c r="Q131" s="31">
        <v>29121827</v>
      </c>
      <c r="R131" s="31">
        <v>29121827</v>
      </c>
      <c r="S131" s="31">
        <v>3474538</v>
      </c>
      <c r="T131" s="36">
        <f t="shared" si="26"/>
        <v>0.11931044024126645</v>
      </c>
      <c r="U131" s="36">
        <f t="shared" si="27"/>
        <v>5.6841801701406069E-2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19298127</v>
      </c>
      <c r="E132" s="32">
        <f>SUM(E127:E131)</f>
        <v>19298127</v>
      </c>
      <c r="F132" s="32">
        <f>SUM(F127:F131)</f>
        <v>3672037</v>
      </c>
      <c r="G132" s="37">
        <f t="shared" si="21"/>
        <v>0.19027945043578581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3672037</v>
      </c>
      <c r="O132" s="37">
        <f t="shared" si="25"/>
        <v>0.19027945043578581</v>
      </c>
      <c r="P132" s="32">
        <f>SUM(P127:P131)</f>
        <v>3474538</v>
      </c>
      <c r="Q132" s="32">
        <f>SUM(Q127:Q131)</f>
        <v>29121827</v>
      </c>
      <c r="R132" s="32">
        <f>SUM(R127:R131)</f>
        <v>29121827</v>
      </c>
      <c r="S132" s="32">
        <f>SUM(S127:S131)</f>
        <v>3474538</v>
      </c>
      <c r="T132" s="37">
        <f t="shared" si="26"/>
        <v>0.11931044024126645</v>
      </c>
      <c r="U132" s="37">
        <f t="shared" si="27"/>
        <v>5.6841801701406069E-2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348793625</v>
      </c>
      <c r="E133" s="31">
        <v>348793625</v>
      </c>
      <c r="F133" s="31">
        <v>114180530</v>
      </c>
      <c r="G133" s="36">
        <f t="shared" si="21"/>
        <v>0.32735842003993049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114180530</v>
      </c>
      <c r="O133" s="36">
        <f t="shared" si="25"/>
        <v>0.32735842003993049</v>
      </c>
      <c r="P133" s="31">
        <v>87876978</v>
      </c>
      <c r="Q133" s="31">
        <v>263057690</v>
      </c>
      <c r="R133" s="31">
        <v>283767690</v>
      </c>
      <c r="S133" s="31">
        <v>87876978</v>
      </c>
      <c r="T133" s="36">
        <f t="shared" si="26"/>
        <v>0.33405971899167819</v>
      </c>
      <c r="U133" s="36">
        <f t="shared" si="27"/>
        <v>0.29932244597669255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12057477</v>
      </c>
      <c r="E136" s="31">
        <v>12057477</v>
      </c>
      <c r="F136" s="31">
        <v>158679</v>
      </c>
      <c r="G136" s="36">
        <f t="shared" si="21"/>
        <v>1.3160215856103229E-2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158679</v>
      </c>
      <c r="O136" s="36">
        <f t="shared" si="25"/>
        <v>1.3160215856103229E-2</v>
      </c>
      <c r="P136" s="31">
        <v>2232039</v>
      </c>
      <c r="Q136" s="31">
        <v>10912618</v>
      </c>
      <c r="R136" s="31">
        <v>9394258</v>
      </c>
      <c r="S136" s="31">
        <v>2232039</v>
      </c>
      <c r="T136" s="36">
        <f t="shared" si="26"/>
        <v>0.20453744463519202</v>
      </c>
      <c r="U136" s="36">
        <f t="shared" si="27"/>
        <v>-0.92890850025469984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360851102</v>
      </c>
      <c r="E137" s="32">
        <f>SUM(E133:E136)</f>
        <v>360851102</v>
      </c>
      <c r="F137" s="32">
        <f>SUM(F133:F136)</f>
        <v>114339209</v>
      </c>
      <c r="G137" s="37">
        <f t="shared" ref="G137:G170" si="28">IF(($D137     =0),0,($F137     /$D137     ))</f>
        <v>0.31685980274490061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114339209</v>
      </c>
      <c r="O137" s="37">
        <f t="shared" ref="O137:O170" si="32">IF(($D137     =0),0,($N137     /$D137     ))</f>
        <v>0.31685980274490061</v>
      </c>
      <c r="P137" s="32">
        <f>SUM(P133:P136)</f>
        <v>90109017</v>
      </c>
      <c r="Q137" s="32">
        <f>SUM(Q133:Q136)</f>
        <v>273970308</v>
      </c>
      <c r="R137" s="32">
        <f>SUM(R133:R136)</f>
        <v>293161948</v>
      </c>
      <c r="S137" s="32">
        <f>SUM(S133:S136)</f>
        <v>90109017</v>
      </c>
      <c r="T137" s="37">
        <f t="shared" ref="T137:T170" si="33">IF(($Q137     =0),0,($S137     /$Q137     ))</f>
        <v>0.32890066685620545</v>
      </c>
      <c r="U137" s="37">
        <f t="shared" ref="U137:U170" si="34">IF(($P137     =0),0,(($F137     /$P137     )-1))</f>
        <v>0.26889863863457752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29199060</v>
      </c>
      <c r="E140" s="31">
        <v>29199060</v>
      </c>
      <c r="F140" s="31">
        <v>8526425</v>
      </c>
      <c r="G140" s="36">
        <f t="shared" si="28"/>
        <v>0.29201025649455836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8526425</v>
      </c>
      <c r="O140" s="36">
        <f t="shared" si="32"/>
        <v>0.29201025649455836</v>
      </c>
      <c r="P140" s="31">
        <v>9655919</v>
      </c>
      <c r="Q140" s="31">
        <v>36733750</v>
      </c>
      <c r="R140" s="31">
        <v>36733750</v>
      </c>
      <c r="S140" s="31">
        <v>9655919</v>
      </c>
      <c r="T140" s="36">
        <f t="shared" si="33"/>
        <v>0.26286232687923233</v>
      </c>
      <c r="U140" s="36">
        <f t="shared" si="34"/>
        <v>-0.11697426210803963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18106402</v>
      </c>
      <c r="E143" s="31">
        <v>18106402</v>
      </c>
      <c r="F143" s="31">
        <v>4736298</v>
      </c>
      <c r="G143" s="36">
        <f t="shared" si="28"/>
        <v>0.2615814008768832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4736298</v>
      </c>
      <c r="O143" s="36">
        <f t="shared" si="32"/>
        <v>0.2615814008768832</v>
      </c>
      <c r="P143" s="31">
        <v>4001450</v>
      </c>
      <c r="Q143" s="31">
        <v>16436000</v>
      </c>
      <c r="R143" s="31">
        <v>15902234</v>
      </c>
      <c r="S143" s="31">
        <v>4001450</v>
      </c>
      <c r="T143" s="36">
        <f t="shared" si="33"/>
        <v>0.24345643708931614</v>
      </c>
      <c r="U143" s="36">
        <f t="shared" si="34"/>
        <v>0.18364542853215715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47305462</v>
      </c>
      <c r="E144" s="32">
        <f>SUM(E138:E143)</f>
        <v>47305462</v>
      </c>
      <c r="F144" s="32">
        <f>SUM(F138:F143)</f>
        <v>13262723</v>
      </c>
      <c r="G144" s="37">
        <f t="shared" si="28"/>
        <v>0.28036345993196304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13262723</v>
      </c>
      <c r="O144" s="37">
        <f t="shared" si="32"/>
        <v>0.28036345993196304</v>
      </c>
      <c r="P144" s="32">
        <f>SUM(P138:P143)</f>
        <v>13657369</v>
      </c>
      <c r="Q144" s="32">
        <f>SUM(Q138:Q143)</f>
        <v>53169750</v>
      </c>
      <c r="R144" s="32">
        <f>SUM(R138:R143)</f>
        <v>52635984</v>
      </c>
      <c r="S144" s="32">
        <f>SUM(S138:S143)</f>
        <v>13657369</v>
      </c>
      <c r="T144" s="37">
        <f t="shared" si="33"/>
        <v>0.2568635173195285</v>
      </c>
      <c r="U144" s="37">
        <f t="shared" si="34"/>
        <v>-2.8896195160283078E-2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481677</v>
      </c>
      <c r="E149" s="31">
        <v>481677</v>
      </c>
      <c r="F149" s="31">
        <v>141299</v>
      </c>
      <c r="G149" s="36">
        <f t="shared" si="28"/>
        <v>0.29334803197993675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141299</v>
      </c>
      <c r="O149" s="36">
        <f t="shared" si="32"/>
        <v>0.29334803197993675</v>
      </c>
      <c r="P149" s="31">
        <v>119740</v>
      </c>
      <c r="Q149" s="31">
        <v>455149</v>
      </c>
      <c r="R149" s="31">
        <v>474710</v>
      </c>
      <c r="S149" s="31">
        <v>119740</v>
      </c>
      <c r="T149" s="36">
        <f t="shared" si="33"/>
        <v>0.26307868412322116</v>
      </c>
      <c r="U149" s="36">
        <f t="shared" si="34"/>
        <v>0.18004843828294637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481677</v>
      </c>
      <c r="E150" s="32">
        <f>SUM(E145:E149)</f>
        <v>481677</v>
      </c>
      <c r="F150" s="32">
        <f>SUM(F145:F149)</f>
        <v>141299</v>
      </c>
      <c r="G150" s="37">
        <f t="shared" si="28"/>
        <v>0.29334803197993675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141299</v>
      </c>
      <c r="O150" s="37">
        <f t="shared" si="32"/>
        <v>0.29334803197993675</v>
      </c>
      <c r="P150" s="32">
        <f>SUM(P145:P149)</f>
        <v>119740</v>
      </c>
      <c r="Q150" s="32">
        <f>SUM(Q145:Q149)</f>
        <v>455149</v>
      </c>
      <c r="R150" s="32">
        <f>SUM(R145:R149)</f>
        <v>474710</v>
      </c>
      <c r="S150" s="32">
        <f>SUM(S145:S149)</f>
        <v>119740</v>
      </c>
      <c r="T150" s="37">
        <f t="shared" si="33"/>
        <v>0.26307868412322116</v>
      </c>
      <c r="U150" s="37">
        <f t="shared" si="34"/>
        <v>0.18004843828294637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254798100</v>
      </c>
      <c r="E152" s="31">
        <v>254798100</v>
      </c>
      <c r="F152" s="31">
        <v>83568654</v>
      </c>
      <c r="G152" s="36">
        <f t="shared" si="28"/>
        <v>0.32797989466954425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83568654</v>
      </c>
      <c r="O152" s="36">
        <f t="shared" si="32"/>
        <v>0.32797989466954425</v>
      </c>
      <c r="P152" s="31">
        <v>76824333</v>
      </c>
      <c r="Q152" s="31">
        <v>232580000</v>
      </c>
      <c r="R152" s="31">
        <v>234660300</v>
      </c>
      <c r="S152" s="31">
        <v>76824333</v>
      </c>
      <c r="T152" s="36">
        <f t="shared" si="33"/>
        <v>0.33031358242325221</v>
      </c>
      <c r="U152" s="36">
        <f t="shared" si="34"/>
        <v>8.7788865020149265E-2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20606915</v>
      </c>
      <c r="E156" s="31">
        <v>20606915</v>
      </c>
      <c r="F156" s="31">
        <v>2445551</v>
      </c>
      <c r="G156" s="36">
        <f t="shared" si="28"/>
        <v>0.118676230770108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2445551</v>
      </c>
      <c r="O156" s="36">
        <f t="shared" si="32"/>
        <v>0.118676230770108</v>
      </c>
      <c r="P156" s="31">
        <v>8182843</v>
      </c>
      <c r="Q156" s="31">
        <v>25006523</v>
      </c>
      <c r="R156" s="31">
        <v>27014249</v>
      </c>
      <c r="S156" s="31">
        <v>8182843</v>
      </c>
      <c r="T156" s="36">
        <f t="shared" si="33"/>
        <v>0.32722833958163638</v>
      </c>
      <c r="U156" s="36">
        <f t="shared" si="34"/>
        <v>-0.70113675650382146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275405015</v>
      </c>
      <c r="E157" s="32">
        <f>SUM(E151:E156)</f>
        <v>275405015</v>
      </c>
      <c r="F157" s="32">
        <f>SUM(F151:F156)</f>
        <v>86014205</v>
      </c>
      <c r="G157" s="37">
        <f t="shared" si="28"/>
        <v>0.31231894960227941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86014205</v>
      </c>
      <c r="O157" s="37">
        <f t="shared" si="32"/>
        <v>0.31231894960227941</v>
      </c>
      <c r="P157" s="32">
        <f>SUM(P151:P156)</f>
        <v>85007176</v>
      </c>
      <c r="Q157" s="32">
        <f>SUM(Q151:Q156)</f>
        <v>257586523</v>
      </c>
      <c r="R157" s="32">
        <f>SUM(R151:R156)</f>
        <v>261674549</v>
      </c>
      <c r="S157" s="32">
        <f>SUM(S151:S156)</f>
        <v>85007176</v>
      </c>
      <c r="T157" s="37">
        <f t="shared" si="33"/>
        <v>0.3300140667685475</v>
      </c>
      <c r="U157" s="37">
        <f t="shared" si="34"/>
        <v>1.1846399885110825E-2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370065116</v>
      </c>
      <c r="E162" s="31">
        <v>370065116</v>
      </c>
      <c r="F162" s="31">
        <v>139665756</v>
      </c>
      <c r="G162" s="36">
        <f t="shared" si="28"/>
        <v>0.37740859638334567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139665756</v>
      </c>
      <c r="O162" s="36">
        <f t="shared" si="32"/>
        <v>0.37740859638334567</v>
      </c>
      <c r="P162" s="31">
        <v>81335475</v>
      </c>
      <c r="Q162" s="31">
        <v>250217462</v>
      </c>
      <c r="R162" s="31">
        <v>286118459</v>
      </c>
      <c r="S162" s="31">
        <v>81335475</v>
      </c>
      <c r="T162" s="36">
        <f t="shared" si="33"/>
        <v>0.32505914795027374</v>
      </c>
      <c r="U162" s="36">
        <f t="shared" si="34"/>
        <v>0.71715670191881209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370065116</v>
      </c>
      <c r="E163" s="32">
        <f>SUM(E158:E162)</f>
        <v>370065116</v>
      </c>
      <c r="F163" s="32">
        <f>SUM(F158:F162)</f>
        <v>139665756</v>
      </c>
      <c r="G163" s="37">
        <f t="shared" si="28"/>
        <v>0.37740859638334567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139665756</v>
      </c>
      <c r="O163" s="37">
        <f t="shared" si="32"/>
        <v>0.37740859638334567</v>
      </c>
      <c r="P163" s="32">
        <f>SUM(P158:P162)</f>
        <v>81335475</v>
      </c>
      <c r="Q163" s="32">
        <f>SUM(Q158:Q162)</f>
        <v>250217462</v>
      </c>
      <c r="R163" s="32">
        <f>SUM(R158:R162)</f>
        <v>286118459</v>
      </c>
      <c r="S163" s="32">
        <f>SUM(S158:S162)</f>
        <v>81335475</v>
      </c>
      <c r="T163" s="37">
        <f t="shared" si="33"/>
        <v>0.32505914795027374</v>
      </c>
      <c r="U163" s="37">
        <f t="shared" si="34"/>
        <v>0.71715670191881209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15382121</v>
      </c>
      <c r="E168" s="31">
        <v>15382121</v>
      </c>
      <c r="F168" s="31">
        <v>3468482</v>
      </c>
      <c r="G168" s="36">
        <f t="shared" si="28"/>
        <v>0.22548788947896067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3468482</v>
      </c>
      <c r="O168" s="36">
        <f t="shared" si="32"/>
        <v>0.22548788947896067</v>
      </c>
      <c r="P168" s="31">
        <v>3463333</v>
      </c>
      <c r="Q168" s="31">
        <v>14651479</v>
      </c>
      <c r="R168" s="31">
        <v>14511444</v>
      </c>
      <c r="S168" s="31">
        <v>3463333</v>
      </c>
      <c r="T168" s="36">
        <f t="shared" si="33"/>
        <v>0.23638111893004113</v>
      </c>
      <c r="U168" s="36">
        <f t="shared" si="34"/>
        <v>1.4867181411664099E-3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15382121</v>
      </c>
      <c r="E169" s="32">
        <f>SUM(E164:E168)</f>
        <v>15382121</v>
      </c>
      <c r="F169" s="32">
        <f>SUM(F164:F168)</f>
        <v>3468482</v>
      </c>
      <c r="G169" s="37">
        <f t="shared" si="28"/>
        <v>0.22548788947896067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3468482</v>
      </c>
      <c r="O169" s="37">
        <f t="shared" si="32"/>
        <v>0.22548788947896067</v>
      </c>
      <c r="P169" s="32">
        <f>SUM(P164:P168)</f>
        <v>3463333</v>
      </c>
      <c r="Q169" s="32">
        <f>SUM(Q164:Q168)</f>
        <v>14651479</v>
      </c>
      <c r="R169" s="32">
        <f>SUM(R164:R168)</f>
        <v>14511444</v>
      </c>
      <c r="S169" s="32">
        <f>SUM(S164:S168)</f>
        <v>3463333</v>
      </c>
      <c r="T169" s="37">
        <f t="shared" si="33"/>
        <v>0.23638111893004113</v>
      </c>
      <c r="U169" s="37">
        <f t="shared" si="34"/>
        <v>1.4867181411664099E-3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4333232475</v>
      </c>
      <c r="E170" s="32">
        <f>SUM(E105,E107:E111,E113:E120,E122:E125,E127:E131,E133:E136,E138:E143,E145:E149,E151:E156,E158:E162,E164:E168)</f>
        <v>4333232475</v>
      </c>
      <c r="F170" s="32">
        <f>SUM(F105,F107:F111,F113:F120,F122:F125,F127:F131,F133:F136,F138:F143,F145:F149,F151:F156,F158:F162,F164:F168)</f>
        <v>1189105073</v>
      </c>
      <c r="G170" s="37">
        <f t="shared" si="28"/>
        <v>0.2744152500149441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1189105073</v>
      </c>
      <c r="O170" s="37">
        <f t="shared" si="32"/>
        <v>0.2744152500149441</v>
      </c>
      <c r="P170" s="32">
        <f>SUM(P105,P107:P111,P113:P120,P122:P125,P127:P131,P133:P136,P138:P143,P145:P149,P151:P156,P158:P162,P164:P168)</f>
        <v>992811638</v>
      </c>
      <c r="Q170" s="32">
        <f>SUM(Q105,Q107:Q111,Q113:Q120,Q122:Q125,Q127:Q131,Q133:Q136,Q138:Q143,Q145:Q149,Q151:Q156,Q158:Q162,Q164:Q168)</f>
        <v>3784174734</v>
      </c>
      <c r="R170" s="32">
        <f>SUM(R105,R107:R111,R113:R120,R122:R125,R127:R131,R133:R136,R138:R143,R145:R149,R151:R156,R158:R162,R164:R168)</f>
        <v>3806424652</v>
      </c>
      <c r="S170" s="32">
        <f>SUM(S105,S107:S111,S113:S120,S122:S125,S127:S131,S133:S136,S138:S143,S145:S149,S151:S156,S158:S162,S164:S168)</f>
        <v>992811638</v>
      </c>
      <c r="T170" s="37">
        <f t="shared" si="33"/>
        <v>0.26235882531527943</v>
      </c>
      <c r="U170" s="37">
        <f t="shared" si="34"/>
        <v>0.19771467969032819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14359615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14359615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240057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240057</v>
      </c>
      <c r="O177" s="36">
        <f t="shared" si="39"/>
        <v>0</v>
      </c>
      <c r="P177" s="31">
        <v>124465</v>
      </c>
      <c r="Q177" s="31">
        <v>0</v>
      </c>
      <c r="R177" s="31">
        <v>0</v>
      </c>
      <c r="S177" s="31">
        <v>124465</v>
      </c>
      <c r="T177" s="36">
        <f t="shared" si="40"/>
        <v>0</v>
      </c>
      <c r="U177" s="36">
        <f t="shared" si="41"/>
        <v>0.92871088257743151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4854768</v>
      </c>
      <c r="E178" s="31">
        <v>4854768</v>
      </c>
      <c r="F178" s="31">
        <v>6404251</v>
      </c>
      <c r="G178" s="36">
        <f t="shared" si="35"/>
        <v>1.3191672598978983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6404251</v>
      </c>
      <c r="O178" s="36">
        <f t="shared" si="39"/>
        <v>1.3191672598978983</v>
      </c>
      <c r="P178" s="31">
        <v>6576122</v>
      </c>
      <c r="Q178" s="31">
        <v>53730671</v>
      </c>
      <c r="R178" s="31">
        <v>53730671</v>
      </c>
      <c r="S178" s="31">
        <v>6576122</v>
      </c>
      <c r="T178" s="36">
        <f t="shared" si="40"/>
        <v>0.12239046856496544</v>
      </c>
      <c r="U178" s="36">
        <f t="shared" si="41"/>
        <v>-2.6135616097146652E-2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4854768</v>
      </c>
      <c r="E179" s="32">
        <f>SUM(E173:E178)</f>
        <v>4854768</v>
      </c>
      <c r="F179" s="32">
        <f>SUM(F173:F178)</f>
        <v>21003923</v>
      </c>
      <c r="G179" s="37">
        <f t="shared" si="35"/>
        <v>4.3264524689954289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21003923</v>
      </c>
      <c r="O179" s="37">
        <f t="shared" si="39"/>
        <v>4.3264524689954289</v>
      </c>
      <c r="P179" s="32">
        <f>SUM(P173:P178)</f>
        <v>6700587</v>
      </c>
      <c r="Q179" s="32">
        <f>SUM(Q173:Q178)</f>
        <v>53730671</v>
      </c>
      <c r="R179" s="32">
        <f>SUM(R173:R178)</f>
        <v>53730671</v>
      </c>
      <c r="S179" s="32">
        <f>SUM(S173:S178)</f>
        <v>6700587</v>
      </c>
      <c r="T179" s="37">
        <f t="shared" si="40"/>
        <v>0.12470692949284032</v>
      </c>
      <c r="U179" s="37">
        <f t="shared" si="41"/>
        <v>2.1346392487702941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499890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499890</v>
      </c>
      <c r="O180" s="36">
        <f t="shared" si="39"/>
        <v>0</v>
      </c>
      <c r="P180" s="31">
        <v>783876</v>
      </c>
      <c r="Q180" s="31">
        <v>0</v>
      </c>
      <c r="R180" s="31">
        <v>0</v>
      </c>
      <c r="S180" s="31">
        <v>783876</v>
      </c>
      <c r="T180" s="36">
        <f t="shared" si="40"/>
        <v>0</v>
      </c>
      <c r="U180" s="36">
        <f t="shared" si="41"/>
        <v>-0.36228434089065109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90011998</v>
      </c>
      <c r="E184" s="31">
        <v>90011998</v>
      </c>
      <c r="F184" s="31">
        <v>37499984</v>
      </c>
      <c r="G184" s="36">
        <f t="shared" si="35"/>
        <v>0.41661095002024062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37499984</v>
      </c>
      <c r="O184" s="36">
        <f t="shared" si="39"/>
        <v>0.41661095002024062</v>
      </c>
      <c r="P184" s="31">
        <v>0</v>
      </c>
      <c r="Q184" s="31">
        <v>27739813</v>
      </c>
      <c r="R184" s="31">
        <v>-2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90011998</v>
      </c>
      <c r="E185" s="32">
        <f>SUM(E180:E184)</f>
        <v>90011998</v>
      </c>
      <c r="F185" s="32">
        <f>SUM(F180:F184)</f>
        <v>37999874</v>
      </c>
      <c r="G185" s="37">
        <f t="shared" si="35"/>
        <v>0.42216454299792344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37999874</v>
      </c>
      <c r="O185" s="37">
        <f t="shared" si="39"/>
        <v>0.42216454299792344</v>
      </c>
      <c r="P185" s="32">
        <f>SUM(P180:P184)</f>
        <v>783876</v>
      </c>
      <c r="Q185" s="32">
        <f>SUM(Q180:Q184)</f>
        <v>27739813</v>
      </c>
      <c r="R185" s="32">
        <f>SUM(R180:R184)</f>
        <v>-2</v>
      </c>
      <c r="S185" s="32">
        <f>SUM(S180:S184)</f>
        <v>783876</v>
      </c>
      <c r="T185" s="37">
        <f t="shared" si="40"/>
        <v>2.8258157327881051E-2</v>
      </c>
      <c r="U185" s="37">
        <f t="shared" si="41"/>
        <v>47.476894304711458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43198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43198</v>
      </c>
      <c r="O186" s="36">
        <f t="shared" si="39"/>
        <v>0</v>
      </c>
      <c r="P186" s="31">
        <v>483167</v>
      </c>
      <c r="Q186" s="31">
        <v>0</v>
      </c>
      <c r="R186" s="31">
        <v>0</v>
      </c>
      <c r="S186" s="31">
        <v>483167</v>
      </c>
      <c r="T186" s="36">
        <f t="shared" si="40"/>
        <v>0</v>
      </c>
      <c r="U186" s="36">
        <f t="shared" si="41"/>
        <v>-0.91059405961085915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2884853</v>
      </c>
      <c r="E187" s="31">
        <v>2884853</v>
      </c>
      <c r="F187" s="31">
        <v>90465</v>
      </c>
      <c r="G187" s="36">
        <f t="shared" si="35"/>
        <v>3.1358616886198364E-2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90465</v>
      </c>
      <c r="O187" s="36">
        <f t="shared" si="39"/>
        <v>3.1358616886198364E-2</v>
      </c>
      <c r="P187" s="31">
        <v>309339</v>
      </c>
      <c r="Q187" s="31">
        <v>1612360</v>
      </c>
      <c r="R187" s="31">
        <v>1612360</v>
      </c>
      <c r="S187" s="31">
        <v>309339</v>
      </c>
      <c r="T187" s="36">
        <f t="shared" si="40"/>
        <v>0.19185479669552705</v>
      </c>
      <c r="U187" s="36">
        <f t="shared" si="41"/>
        <v>-0.70755384869027182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165534272</v>
      </c>
      <c r="E188" s="31">
        <v>165534270</v>
      </c>
      <c r="F188" s="31">
        <v>52690802</v>
      </c>
      <c r="G188" s="36">
        <f t="shared" si="35"/>
        <v>0.3183075103625671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52690802</v>
      </c>
      <c r="O188" s="36">
        <f t="shared" si="39"/>
        <v>0.3183075103625671</v>
      </c>
      <c r="P188" s="31">
        <v>44588761</v>
      </c>
      <c r="Q188" s="31">
        <v>156248663</v>
      </c>
      <c r="R188" s="31">
        <v>156248657</v>
      </c>
      <c r="S188" s="31">
        <v>44588761</v>
      </c>
      <c r="T188" s="36">
        <f t="shared" si="40"/>
        <v>0.28537051225839927</v>
      </c>
      <c r="U188" s="36">
        <f t="shared" si="41"/>
        <v>0.18170590117989605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10100000</v>
      </c>
      <c r="E190" s="31">
        <v>10100000</v>
      </c>
      <c r="F190" s="31">
        <v>4208340</v>
      </c>
      <c r="G190" s="36">
        <f t="shared" si="35"/>
        <v>0.41666732673267326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4208340</v>
      </c>
      <c r="O190" s="36">
        <f t="shared" si="39"/>
        <v>0.41666732673267326</v>
      </c>
      <c r="P190" s="31">
        <v>7337083</v>
      </c>
      <c r="Q190" s="31">
        <v>17609000</v>
      </c>
      <c r="R190" s="31">
        <v>24198000</v>
      </c>
      <c r="S190" s="31">
        <v>7337083</v>
      </c>
      <c r="T190" s="36">
        <f t="shared" si="40"/>
        <v>0.41666664773695272</v>
      </c>
      <c r="U190" s="36">
        <f t="shared" si="41"/>
        <v>-0.42642873196337017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178519125</v>
      </c>
      <c r="E191" s="32">
        <f>SUM(E186:E190)</f>
        <v>178519123</v>
      </c>
      <c r="F191" s="32">
        <f>SUM(F186:F190)</f>
        <v>57032805</v>
      </c>
      <c r="G191" s="37">
        <f t="shared" si="35"/>
        <v>0.31947728289616029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57032805</v>
      </c>
      <c r="O191" s="37">
        <f t="shared" si="39"/>
        <v>0.31947728289616029</v>
      </c>
      <c r="P191" s="32">
        <f>SUM(P186:P190)</f>
        <v>52718350</v>
      </c>
      <c r="Q191" s="32">
        <f>SUM(Q186:Q190)</f>
        <v>175470023</v>
      </c>
      <c r="R191" s="32">
        <f>SUM(R186:R190)</f>
        <v>182059017</v>
      </c>
      <c r="S191" s="32">
        <f>SUM(S186:S190)</f>
        <v>52718350</v>
      </c>
      <c r="T191" s="37">
        <f t="shared" si="40"/>
        <v>0.30044077671318253</v>
      </c>
      <c r="U191" s="37">
        <f t="shared" si="41"/>
        <v>8.1839719945711487E-2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33193560</v>
      </c>
      <c r="E192" s="31">
        <v>33193560</v>
      </c>
      <c r="F192" s="31">
        <v>9233303</v>
      </c>
      <c r="G192" s="36">
        <f t="shared" si="35"/>
        <v>0.27816549354754355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9233303</v>
      </c>
      <c r="O192" s="36">
        <f t="shared" si="39"/>
        <v>0.27816549354754355</v>
      </c>
      <c r="P192" s="31">
        <v>4532852</v>
      </c>
      <c r="Q192" s="31">
        <v>31314671</v>
      </c>
      <c r="R192" s="31">
        <v>31314670</v>
      </c>
      <c r="S192" s="31">
        <v>4532852</v>
      </c>
      <c r="T192" s="36">
        <f t="shared" si="40"/>
        <v>0.1447517044007903</v>
      </c>
      <c r="U192" s="36">
        <f t="shared" si="41"/>
        <v>1.0369742934470394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34898848</v>
      </c>
      <c r="E193" s="31">
        <v>34898848</v>
      </c>
      <c r="F193" s="31">
        <v>10032129</v>
      </c>
      <c r="G193" s="36">
        <f t="shared" si="35"/>
        <v>0.28746304176000309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10032129</v>
      </c>
      <c r="O193" s="36">
        <f t="shared" si="39"/>
        <v>0.28746304176000309</v>
      </c>
      <c r="P193" s="31">
        <v>8362717</v>
      </c>
      <c r="Q193" s="31">
        <v>33759701</v>
      </c>
      <c r="R193" s="31">
        <v>33759701</v>
      </c>
      <c r="S193" s="31">
        <v>8362717</v>
      </c>
      <c r="T193" s="36">
        <f t="shared" si="40"/>
        <v>0.24771300551506661</v>
      </c>
      <c r="U193" s="36">
        <f t="shared" si="41"/>
        <v>0.19962555231750634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26739620</v>
      </c>
      <c r="E194" s="31">
        <v>26739620</v>
      </c>
      <c r="F194" s="31">
        <v>7542346</v>
      </c>
      <c r="G194" s="36">
        <f t="shared" si="35"/>
        <v>0.28206631208670879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7542346</v>
      </c>
      <c r="O194" s="36">
        <f t="shared" si="39"/>
        <v>0.28206631208670879</v>
      </c>
      <c r="P194" s="31">
        <v>7751842</v>
      </c>
      <c r="Q194" s="31">
        <v>23580312</v>
      </c>
      <c r="R194" s="31">
        <v>25562943</v>
      </c>
      <c r="S194" s="31">
        <v>7751842</v>
      </c>
      <c r="T194" s="36">
        <f t="shared" si="40"/>
        <v>0.32874213029920896</v>
      </c>
      <c r="U194" s="36">
        <f t="shared" si="41"/>
        <v>-2.7025318627495243E-2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32020112</v>
      </c>
      <c r="E195" s="31">
        <v>32020112</v>
      </c>
      <c r="F195" s="31">
        <v>7139985</v>
      </c>
      <c r="G195" s="36">
        <f t="shared" si="35"/>
        <v>0.22298438556367323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7139985</v>
      </c>
      <c r="O195" s="36">
        <f t="shared" si="39"/>
        <v>0.22298438556367323</v>
      </c>
      <c r="P195" s="31">
        <v>6905470</v>
      </c>
      <c r="Q195" s="31">
        <v>34471758</v>
      </c>
      <c r="R195" s="31">
        <v>30519275</v>
      </c>
      <c r="S195" s="31">
        <v>6905470</v>
      </c>
      <c r="T195" s="36">
        <f t="shared" si="40"/>
        <v>0.20032253649494755</v>
      </c>
      <c r="U195" s="36">
        <f t="shared" si="41"/>
        <v>3.3960758644958178E-2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54531712</v>
      </c>
      <c r="E196" s="31">
        <v>54531712</v>
      </c>
      <c r="F196" s="31">
        <v>13144056</v>
      </c>
      <c r="G196" s="36">
        <f t="shared" si="35"/>
        <v>0.24103508798696802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13144056</v>
      </c>
      <c r="O196" s="36">
        <f t="shared" si="39"/>
        <v>0.24103508798696802</v>
      </c>
      <c r="P196" s="31">
        <v>12232244</v>
      </c>
      <c r="Q196" s="31">
        <v>51984471</v>
      </c>
      <c r="R196" s="31">
        <v>51984471</v>
      </c>
      <c r="S196" s="31">
        <v>12232244</v>
      </c>
      <c r="T196" s="36">
        <f t="shared" si="40"/>
        <v>0.23530573197522775</v>
      </c>
      <c r="U196" s="36">
        <f t="shared" si="41"/>
        <v>7.4541678534208344E-2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181383852</v>
      </c>
      <c r="E198" s="32">
        <f>SUM(E192:E197)</f>
        <v>181383852</v>
      </c>
      <c r="F198" s="32">
        <f>SUM(F192:F197)</f>
        <v>47091819</v>
      </c>
      <c r="G198" s="37">
        <f t="shared" si="35"/>
        <v>0.25962520081445839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47091819</v>
      </c>
      <c r="O198" s="37">
        <f t="shared" si="39"/>
        <v>0.25962520081445839</v>
      </c>
      <c r="P198" s="32">
        <f>SUM(P192:P197)</f>
        <v>39785125</v>
      </c>
      <c r="Q198" s="32">
        <f>SUM(Q192:Q197)</f>
        <v>175110913</v>
      </c>
      <c r="R198" s="32">
        <f>SUM(R192:R197)</f>
        <v>173141060</v>
      </c>
      <c r="S198" s="32">
        <f>SUM(S192:S197)</f>
        <v>39785125</v>
      </c>
      <c r="T198" s="37">
        <f t="shared" si="40"/>
        <v>0.22719957493454448</v>
      </c>
      <c r="U198" s="37">
        <f t="shared" si="41"/>
        <v>0.18365391587936442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230569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230569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230569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230569</v>
      </c>
      <c r="O204" s="37">
        <f t="shared" si="39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454769743</v>
      </c>
      <c r="E205" s="32">
        <f>SUM(E173:E178,E180:E184,E186:E190,E192:E197,E199:E203)</f>
        <v>454769741</v>
      </c>
      <c r="F205" s="32">
        <f>SUM(F173:F178,F180:F184,F186:F190,F192:F197,F199:F203)</f>
        <v>163358990</v>
      </c>
      <c r="G205" s="37">
        <f t="shared" si="35"/>
        <v>0.3592125301088907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163358990</v>
      </c>
      <c r="O205" s="37">
        <f t="shared" si="39"/>
        <v>0.3592125301088907</v>
      </c>
      <c r="P205" s="32">
        <f>SUM(P173:P178,P180:P184,P186:P190,P192:P197,P199:P203)</f>
        <v>99987938</v>
      </c>
      <c r="Q205" s="32">
        <f>SUM(Q173:Q178,Q180:Q184,Q186:Q190,Q192:Q197,Q199:Q203)</f>
        <v>432051420</v>
      </c>
      <c r="R205" s="32">
        <f>SUM(R173:R178,R180:R184,R186:R190,R192:R197,R199:R203)</f>
        <v>408930746</v>
      </c>
      <c r="S205" s="32">
        <f>SUM(S173:S178,S180:S184,S186:S190,S192:S197,S199:S203)</f>
        <v>99987938</v>
      </c>
      <c r="T205" s="37">
        <f t="shared" si="40"/>
        <v>0.23142601406101154</v>
      </c>
      <c r="U205" s="37">
        <f t="shared" si="41"/>
        <v>0.63378696738400575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12393141</v>
      </c>
      <c r="E208" s="31">
        <v>12393141</v>
      </c>
      <c r="F208" s="31">
        <v>2927203</v>
      </c>
      <c r="G208" s="36">
        <f t="shared" ref="G208:G231" si="42">IF(($D208     =0),0,($F208     /$D208     ))</f>
        <v>0.23619540841179812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2927203</v>
      </c>
      <c r="O208" s="36">
        <f t="shared" ref="O208:O231" si="46">IF(($D208     =0),0,($N208     /$D208     ))</f>
        <v>0.23619540841179812</v>
      </c>
      <c r="P208" s="31">
        <v>947926</v>
      </c>
      <c r="Q208" s="31">
        <v>15037936</v>
      </c>
      <c r="R208" s="31">
        <v>12037936</v>
      </c>
      <c r="S208" s="31">
        <v>947926</v>
      </c>
      <c r="T208" s="36">
        <f t="shared" ref="T208:T231" si="47">IF(($Q208     =0),0,($S208     /$Q208     ))</f>
        <v>6.303564531728291E-2</v>
      </c>
      <c r="U208" s="36">
        <f t="shared" ref="U208:U231" si="48">IF(($P208     =0),0,(($F208     /$P208     )-1))</f>
        <v>2.0880079246692254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73058309</v>
      </c>
      <c r="E209" s="31">
        <v>73058309</v>
      </c>
      <c r="F209" s="31">
        <v>17224931</v>
      </c>
      <c r="G209" s="36">
        <f t="shared" si="42"/>
        <v>0.23576963709904647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17224931</v>
      </c>
      <c r="O209" s="36">
        <f t="shared" si="46"/>
        <v>0.23576963709904647</v>
      </c>
      <c r="P209" s="31">
        <v>17221016</v>
      </c>
      <c r="Q209" s="31">
        <v>76305207</v>
      </c>
      <c r="R209" s="31">
        <v>78148509</v>
      </c>
      <c r="S209" s="31">
        <v>17221016</v>
      </c>
      <c r="T209" s="36">
        <f t="shared" si="47"/>
        <v>0.22568598758928732</v>
      </c>
      <c r="U209" s="36">
        <f t="shared" si="48"/>
        <v>2.2733850314060611E-4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21487707</v>
      </c>
      <c r="E210" s="31">
        <v>21487707</v>
      </c>
      <c r="F210" s="31">
        <v>4409070</v>
      </c>
      <c r="G210" s="36">
        <f t="shared" si="42"/>
        <v>0.20519034441413408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4409070</v>
      </c>
      <c r="O210" s="36">
        <f t="shared" si="46"/>
        <v>0.20519034441413408</v>
      </c>
      <c r="P210" s="31">
        <v>3042160</v>
      </c>
      <c r="Q210" s="31">
        <v>17230175</v>
      </c>
      <c r="R210" s="31">
        <v>20324635</v>
      </c>
      <c r="S210" s="31">
        <v>3042160</v>
      </c>
      <c r="T210" s="36">
        <f t="shared" si="47"/>
        <v>0.17656001752739017</v>
      </c>
      <c r="U210" s="36">
        <f t="shared" si="48"/>
        <v>0.44932219212664681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25665541</v>
      </c>
      <c r="E211" s="31">
        <v>25665541</v>
      </c>
      <c r="F211" s="31">
        <v>11357036</v>
      </c>
      <c r="G211" s="36">
        <f t="shared" si="42"/>
        <v>0.44250132892191907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11357036</v>
      </c>
      <c r="O211" s="36">
        <f t="shared" si="46"/>
        <v>0.44250132892191907</v>
      </c>
      <c r="P211" s="31">
        <v>5261011</v>
      </c>
      <c r="Q211" s="31">
        <v>24408035</v>
      </c>
      <c r="R211" s="31">
        <v>24408035</v>
      </c>
      <c r="S211" s="31">
        <v>5261011</v>
      </c>
      <c r="T211" s="36">
        <f t="shared" si="47"/>
        <v>0.21554422549787397</v>
      </c>
      <c r="U211" s="36">
        <f t="shared" si="48"/>
        <v>1.1587174024156193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87361591</v>
      </c>
      <c r="E212" s="31">
        <v>87361591</v>
      </c>
      <c r="F212" s="31">
        <v>20798955</v>
      </c>
      <c r="G212" s="36">
        <f t="shared" si="42"/>
        <v>0.23807894020611414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20798955</v>
      </c>
      <c r="O212" s="36">
        <f t="shared" si="46"/>
        <v>0.23807894020611414</v>
      </c>
      <c r="P212" s="31">
        <v>15390942</v>
      </c>
      <c r="Q212" s="31">
        <v>57983338</v>
      </c>
      <c r="R212" s="31">
        <v>57983338</v>
      </c>
      <c r="S212" s="31">
        <v>15390942</v>
      </c>
      <c r="T212" s="36">
        <f t="shared" si="47"/>
        <v>0.2654373227012215</v>
      </c>
      <c r="U212" s="36">
        <f t="shared" si="48"/>
        <v>0.35137634850420452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26508326</v>
      </c>
      <c r="E213" s="31">
        <v>26508326</v>
      </c>
      <c r="F213" s="31">
        <v>7334051</v>
      </c>
      <c r="G213" s="36">
        <f t="shared" si="42"/>
        <v>0.27666971501708559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7334051</v>
      </c>
      <c r="O213" s="36">
        <f t="shared" si="46"/>
        <v>0.27666971501708559</v>
      </c>
      <c r="P213" s="31">
        <v>6797400</v>
      </c>
      <c r="Q213" s="31">
        <v>25270000</v>
      </c>
      <c r="R213" s="31">
        <v>25270000</v>
      </c>
      <c r="S213" s="31">
        <v>6797400</v>
      </c>
      <c r="T213" s="36">
        <f t="shared" si="47"/>
        <v>0.26899089829837752</v>
      </c>
      <c r="U213" s="36">
        <f t="shared" si="48"/>
        <v>7.8949451260776238E-2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211454051</v>
      </c>
      <c r="E214" s="31">
        <v>211454051</v>
      </c>
      <c r="F214" s="31">
        <v>40720229</v>
      </c>
      <c r="G214" s="36">
        <f t="shared" si="42"/>
        <v>0.1925724705080254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40720229</v>
      </c>
      <c r="O214" s="36">
        <f t="shared" si="46"/>
        <v>0.1925724705080254</v>
      </c>
      <c r="P214" s="31">
        <v>36383437</v>
      </c>
      <c r="Q214" s="31">
        <v>199932105</v>
      </c>
      <c r="R214" s="31">
        <v>199932105</v>
      </c>
      <c r="S214" s="31">
        <v>36383437</v>
      </c>
      <c r="T214" s="36">
        <f t="shared" si="47"/>
        <v>0.18197896230822957</v>
      </c>
      <c r="U214" s="36">
        <f t="shared" si="48"/>
        <v>0.11919687521549993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457928666</v>
      </c>
      <c r="E216" s="32">
        <f>SUM(E208:E215)</f>
        <v>457928666</v>
      </c>
      <c r="F216" s="32">
        <f>SUM(F208:F215)</f>
        <v>104771475</v>
      </c>
      <c r="G216" s="37">
        <f t="shared" si="42"/>
        <v>0.2287943140034828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104771475</v>
      </c>
      <c r="O216" s="37">
        <f t="shared" si="46"/>
        <v>0.2287943140034828</v>
      </c>
      <c r="P216" s="32">
        <f>SUM(P208:P215)</f>
        <v>85043892</v>
      </c>
      <c r="Q216" s="32">
        <f>SUM(Q208:Q215)</f>
        <v>416166796</v>
      </c>
      <c r="R216" s="32">
        <f>SUM(R208:R215)</f>
        <v>418104558</v>
      </c>
      <c r="S216" s="32">
        <f>SUM(S208:S215)</f>
        <v>85043892</v>
      </c>
      <c r="T216" s="37">
        <f t="shared" si="47"/>
        <v>0.20435049796716603</v>
      </c>
      <c r="U216" s="37">
        <f t="shared" si="48"/>
        <v>0.23196942821008237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51354162</v>
      </c>
      <c r="E217" s="31">
        <v>51354162</v>
      </c>
      <c r="F217" s="31">
        <v>2396643</v>
      </c>
      <c r="G217" s="36">
        <f t="shared" si="42"/>
        <v>4.6668914585735036E-2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2396643</v>
      </c>
      <c r="O217" s="36">
        <f t="shared" si="46"/>
        <v>4.6668914585735036E-2</v>
      </c>
      <c r="P217" s="31">
        <v>2909533</v>
      </c>
      <c r="Q217" s="31">
        <v>21880216</v>
      </c>
      <c r="R217" s="31">
        <v>21880216</v>
      </c>
      <c r="S217" s="31">
        <v>2909533</v>
      </c>
      <c r="T217" s="36">
        <f t="shared" si="47"/>
        <v>0.13297551541538713</v>
      </c>
      <c r="U217" s="36">
        <f t="shared" si="48"/>
        <v>-0.17627914857813953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245795985</v>
      </c>
      <c r="E218" s="31">
        <v>245795985</v>
      </c>
      <c r="F218" s="31">
        <v>50826000</v>
      </c>
      <c r="G218" s="36">
        <f t="shared" si="42"/>
        <v>0.20678124583686752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50826000</v>
      </c>
      <c r="O218" s="36">
        <f t="shared" si="46"/>
        <v>0.20678124583686752</v>
      </c>
      <c r="P218" s="31">
        <v>49235253</v>
      </c>
      <c r="Q218" s="31">
        <v>232690808</v>
      </c>
      <c r="R218" s="31">
        <v>228077830</v>
      </c>
      <c r="S218" s="31">
        <v>49235253</v>
      </c>
      <c r="T218" s="36">
        <f t="shared" si="47"/>
        <v>0.2115908807192762</v>
      </c>
      <c r="U218" s="36">
        <f t="shared" si="48"/>
        <v>3.2309105835203189E-2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142540092</v>
      </c>
      <c r="E219" s="31">
        <v>142540092</v>
      </c>
      <c r="F219" s="31">
        <v>44191858</v>
      </c>
      <c r="G219" s="36">
        <f t="shared" si="42"/>
        <v>0.31003107532721391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44191858</v>
      </c>
      <c r="O219" s="36">
        <f t="shared" si="46"/>
        <v>0.31003107532721391</v>
      </c>
      <c r="P219" s="31">
        <v>41215115</v>
      </c>
      <c r="Q219" s="31">
        <v>127770979</v>
      </c>
      <c r="R219" s="31">
        <v>135819914</v>
      </c>
      <c r="S219" s="31">
        <v>41215115</v>
      </c>
      <c r="T219" s="36">
        <f t="shared" si="47"/>
        <v>0.32257023717412386</v>
      </c>
      <c r="U219" s="36">
        <f t="shared" si="48"/>
        <v>7.2224546746988416E-2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14098836</v>
      </c>
      <c r="E220" s="31">
        <v>14098836</v>
      </c>
      <c r="F220" s="31">
        <v>2916350</v>
      </c>
      <c r="G220" s="36">
        <f t="shared" si="42"/>
        <v>0.20685040949479802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2916350</v>
      </c>
      <c r="O220" s="36">
        <f t="shared" si="46"/>
        <v>0.20685040949479802</v>
      </c>
      <c r="P220" s="31">
        <v>3648494</v>
      </c>
      <c r="Q220" s="31">
        <v>14933587</v>
      </c>
      <c r="R220" s="31">
        <v>13440461</v>
      </c>
      <c r="S220" s="31">
        <v>3648494</v>
      </c>
      <c r="T220" s="36">
        <f t="shared" si="47"/>
        <v>0.24431464456597066</v>
      </c>
      <c r="U220" s="36">
        <f t="shared" si="48"/>
        <v>-0.20067019433223676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4221681</v>
      </c>
      <c r="E221" s="31">
        <v>4221681</v>
      </c>
      <c r="F221" s="31">
        <v>1178841</v>
      </c>
      <c r="G221" s="36">
        <f t="shared" si="42"/>
        <v>0.27923497772569744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1178841</v>
      </c>
      <c r="O221" s="36">
        <f t="shared" si="46"/>
        <v>0.27923497772569744</v>
      </c>
      <c r="P221" s="31">
        <v>865071</v>
      </c>
      <c r="Q221" s="31">
        <v>3886893</v>
      </c>
      <c r="R221" s="31">
        <v>3993050</v>
      </c>
      <c r="S221" s="31">
        <v>865071</v>
      </c>
      <c r="T221" s="36">
        <f t="shared" si="47"/>
        <v>0.22256105326285031</v>
      </c>
      <c r="U221" s="36">
        <f t="shared" si="48"/>
        <v>0.36271011281154952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13507575</v>
      </c>
      <c r="E222" s="31">
        <v>13507575</v>
      </c>
      <c r="F222" s="31">
        <v>2747212</v>
      </c>
      <c r="G222" s="36">
        <f t="shared" si="42"/>
        <v>0.20338306468777703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2747212</v>
      </c>
      <c r="O222" s="36">
        <f t="shared" si="46"/>
        <v>0.20338306468777703</v>
      </c>
      <c r="P222" s="31">
        <v>2760424</v>
      </c>
      <c r="Q222" s="31">
        <v>8336620</v>
      </c>
      <c r="R222" s="31">
        <v>12876620</v>
      </c>
      <c r="S222" s="31">
        <v>2760424</v>
      </c>
      <c r="T222" s="36">
        <f t="shared" si="47"/>
        <v>0.33112028615913885</v>
      </c>
      <c r="U222" s="36">
        <f t="shared" si="48"/>
        <v>-4.7862212471707632E-3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471518331</v>
      </c>
      <c r="E224" s="32">
        <f>SUM(E217:E223)</f>
        <v>471518331</v>
      </c>
      <c r="F224" s="32">
        <f>SUM(F217:F223)</f>
        <v>104256904</v>
      </c>
      <c r="G224" s="37">
        <f t="shared" si="42"/>
        <v>0.22110890954947837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104256904</v>
      </c>
      <c r="O224" s="37">
        <f t="shared" si="46"/>
        <v>0.22110890954947837</v>
      </c>
      <c r="P224" s="32">
        <f>SUM(P217:P223)</f>
        <v>100633890</v>
      </c>
      <c r="Q224" s="32">
        <f>SUM(Q217:Q223)</f>
        <v>409499103</v>
      </c>
      <c r="R224" s="32">
        <f>SUM(R217:R223)</f>
        <v>416088091</v>
      </c>
      <c r="S224" s="32">
        <f>SUM(S217:S223)</f>
        <v>100633890</v>
      </c>
      <c r="T224" s="37">
        <f t="shared" si="47"/>
        <v>0.24574874343497646</v>
      </c>
      <c r="U224" s="37">
        <f t="shared" si="48"/>
        <v>3.6001927382514953E-2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28701636</v>
      </c>
      <c r="E225" s="31">
        <v>28701636</v>
      </c>
      <c r="F225" s="31">
        <v>7480393</v>
      </c>
      <c r="G225" s="36">
        <f t="shared" si="42"/>
        <v>0.26062601448920891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7480393</v>
      </c>
      <c r="O225" s="36">
        <f t="shared" si="46"/>
        <v>0.26062601448920891</v>
      </c>
      <c r="P225" s="31">
        <v>5244096</v>
      </c>
      <c r="Q225" s="31">
        <v>26029254</v>
      </c>
      <c r="R225" s="31">
        <v>26029254</v>
      </c>
      <c r="S225" s="31">
        <v>5244096</v>
      </c>
      <c r="T225" s="36">
        <f t="shared" si="47"/>
        <v>0.20146931602419341</v>
      </c>
      <c r="U225" s="36">
        <f t="shared" si="48"/>
        <v>0.42644089658160333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154410743</v>
      </c>
      <c r="E226" s="31">
        <v>154410743</v>
      </c>
      <c r="F226" s="31">
        <v>58215527</v>
      </c>
      <c r="G226" s="36">
        <f t="shared" si="42"/>
        <v>0.37701733615775684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58215527</v>
      </c>
      <c r="O226" s="36">
        <f t="shared" si="46"/>
        <v>0.37701733615775684</v>
      </c>
      <c r="P226" s="31">
        <v>58992308</v>
      </c>
      <c r="Q226" s="31">
        <v>151492044</v>
      </c>
      <c r="R226" s="31">
        <v>153927156</v>
      </c>
      <c r="S226" s="31">
        <v>58992308</v>
      </c>
      <c r="T226" s="36">
        <f t="shared" si="47"/>
        <v>0.38940862135307913</v>
      </c>
      <c r="U226" s="36">
        <f t="shared" si="48"/>
        <v>-1.3167496345455776E-2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5100263</v>
      </c>
      <c r="E227" s="31">
        <v>5100263</v>
      </c>
      <c r="F227" s="31">
        <v>1063173</v>
      </c>
      <c r="G227" s="36">
        <f t="shared" si="42"/>
        <v>0.20845454440290628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1063173</v>
      </c>
      <c r="O227" s="36">
        <f t="shared" si="46"/>
        <v>0.20845454440290628</v>
      </c>
      <c r="P227" s="31">
        <v>1022741</v>
      </c>
      <c r="Q227" s="31">
        <v>4867802</v>
      </c>
      <c r="R227" s="31">
        <v>4867802</v>
      </c>
      <c r="S227" s="31">
        <v>1022741</v>
      </c>
      <c r="T227" s="36">
        <f t="shared" si="47"/>
        <v>0.21010324577704681</v>
      </c>
      <c r="U227" s="36">
        <f t="shared" si="48"/>
        <v>3.9532980490661895E-2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244038185</v>
      </c>
      <c r="E228" s="31">
        <v>244038185</v>
      </c>
      <c r="F228" s="31">
        <v>5883332</v>
      </c>
      <c r="G228" s="36">
        <f t="shared" si="42"/>
        <v>2.4108243552130992E-2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5883332</v>
      </c>
      <c r="O228" s="36">
        <f t="shared" si="46"/>
        <v>2.4108243552130992E-2</v>
      </c>
      <c r="P228" s="31">
        <v>5548023</v>
      </c>
      <c r="Q228" s="31">
        <v>234134961</v>
      </c>
      <c r="R228" s="31">
        <v>233684244</v>
      </c>
      <c r="S228" s="31">
        <v>5548023</v>
      </c>
      <c r="T228" s="36">
        <f t="shared" si="47"/>
        <v>2.3695833276261548E-2</v>
      </c>
      <c r="U228" s="36">
        <f t="shared" si="48"/>
        <v>6.0437564876713701E-2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432250827</v>
      </c>
      <c r="E230" s="32">
        <f>SUM(E225:E229)</f>
        <v>432250827</v>
      </c>
      <c r="F230" s="32">
        <f>SUM(F225:F229)</f>
        <v>72642425</v>
      </c>
      <c r="G230" s="37">
        <f t="shared" si="42"/>
        <v>0.1680561851186464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72642425</v>
      </c>
      <c r="O230" s="37">
        <f t="shared" si="46"/>
        <v>0.1680561851186464</v>
      </c>
      <c r="P230" s="32">
        <f>SUM(P225:P229)</f>
        <v>70807168</v>
      </c>
      <c r="Q230" s="32">
        <f>SUM(Q225:Q229)</f>
        <v>416524061</v>
      </c>
      <c r="R230" s="32">
        <f>SUM(R225:R229)</f>
        <v>418508456</v>
      </c>
      <c r="S230" s="32">
        <f>SUM(S225:S229)</f>
        <v>70807168</v>
      </c>
      <c r="T230" s="37">
        <f t="shared" si="47"/>
        <v>0.16999538473240805</v>
      </c>
      <c r="U230" s="37">
        <f t="shared" si="48"/>
        <v>2.5919084915244639E-2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1361697824</v>
      </c>
      <c r="E231" s="32">
        <f>SUM(E208:E215,E217:E223,E225:E229)</f>
        <v>1361697824</v>
      </c>
      <c r="F231" s="32">
        <f>SUM(F208:F215,F217:F223,F225:F229)</f>
        <v>281670804</v>
      </c>
      <c r="G231" s="37">
        <f t="shared" si="42"/>
        <v>0.20685265044530174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281670804</v>
      </c>
      <c r="O231" s="37">
        <f t="shared" si="46"/>
        <v>0.20685265044530174</v>
      </c>
      <c r="P231" s="32">
        <f>SUM(P208:P215,P217:P223,P225:P229)</f>
        <v>256484950</v>
      </c>
      <c r="Q231" s="32">
        <f>SUM(Q208:Q215,Q217:Q223,Q225:Q229)</f>
        <v>1242189960</v>
      </c>
      <c r="R231" s="32">
        <f>SUM(R208:R215,R217:R223,R225:R229)</f>
        <v>1252701105</v>
      </c>
      <c r="S231" s="32">
        <f>SUM(S208:S215,S217:S223,S225:S229)</f>
        <v>256484950</v>
      </c>
      <c r="T231" s="37">
        <f t="shared" si="47"/>
        <v>0.20647804141002718</v>
      </c>
      <c r="U231" s="37">
        <f t="shared" si="48"/>
        <v>9.819622554851648E-2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62094975</v>
      </c>
      <c r="E235" s="31">
        <v>62094975</v>
      </c>
      <c r="F235" s="31">
        <v>18198339</v>
      </c>
      <c r="G235" s="36">
        <f t="shared" si="49"/>
        <v>0.29307265201411226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18198339</v>
      </c>
      <c r="O235" s="36">
        <f t="shared" si="53"/>
        <v>0.29307265201411226</v>
      </c>
      <c r="P235" s="31">
        <v>-530300</v>
      </c>
      <c r="Q235" s="31">
        <v>61289357</v>
      </c>
      <c r="R235" s="31">
        <v>61489357</v>
      </c>
      <c r="S235" s="31">
        <v>-530300</v>
      </c>
      <c r="T235" s="36">
        <f t="shared" si="54"/>
        <v>-8.6523994696175392E-3</v>
      </c>
      <c r="U235" s="36">
        <f t="shared" si="55"/>
        <v>-35.317063926079577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809866313</v>
      </c>
      <c r="E236" s="31">
        <v>809866313</v>
      </c>
      <c r="F236" s="31">
        <v>156836319</v>
      </c>
      <c r="G236" s="36">
        <f t="shared" si="49"/>
        <v>0.19365704744407611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156836319</v>
      </c>
      <c r="O236" s="36">
        <f t="shared" si="53"/>
        <v>0.19365704744407611</v>
      </c>
      <c r="P236" s="31">
        <v>33734160</v>
      </c>
      <c r="Q236" s="31">
        <v>548357419</v>
      </c>
      <c r="R236" s="31">
        <v>548357419</v>
      </c>
      <c r="S236" s="31">
        <v>33734160</v>
      </c>
      <c r="T236" s="36">
        <f t="shared" si="54"/>
        <v>6.151856222082043E-2</v>
      </c>
      <c r="U236" s="36">
        <f t="shared" si="55"/>
        <v>3.6491840614973068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4603330</v>
      </c>
      <c r="E237" s="31">
        <v>4603330</v>
      </c>
      <c r="F237" s="31">
        <v>1541658</v>
      </c>
      <c r="G237" s="36">
        <f t="shared" si="49"/>
        <v>0.33490060456234944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1541658</v>
      </c>
      <c r="O237" s="36">
        <f t="shared" si="53"/>
        <v>0.33490060456234944</v>
      </c>
      <c r="P237" s="31">
        <v>1215753</v>
      </c>
      <c r="Q237" s="31">
        <v>5565620</v>
      </c>
      <c r="R237" s="31">
        <v>3170070</v>
      </c>
      <c r="S237" s="31">
        <v>1215753</v>
      </c>
      <c r="T237" s="36">
        <f t="shared" si="54"/>
        <v>0.21843981443217467</v>
      </c>
      <c r="U237" s="36">
        <f t="shared" si="55"/>
        <v>0.26806843166333949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30716254</v>
      </c>
      <c r="E238" s="31">
        <v>30716254</v>
      </c>
      <c r="F238" s="31">
        <v>1091539</v>
      </c>
      <c r="G238" s="36">
        <f t="shared" si="49"/>
        <v>3.5536201777729801E-2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1091539</v>
      </c>
      <c r="O238" s="36">
        <f t="shared" si="53"/>
        <v>3.5536201777729801E-2</v>
      </c>
      <c r="P238" s="31">
        <v>1233943</v>
      </c>
      <c r="Q238" s="31">
        <v>30198904</v>
      </c>
      <c r="R238" s="31">
        <v>30198904</v>
      </c>
      <c r="S238" s="31">
        <v>1233943</v>
      </c>
      <c r="T238" s="36">
        <f t="shared" si="54"/>
        <v>4.086052262029112E-2</v>
      </c>
      <c r="U238" s="36">
        <f t="shared" si="55"/>
        <v>-0.11540565488033083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907280872</v>
      </c>
      <c r="E240" s="32">
        <f>SUM(E234:E239)</f>
        <v>907280872</v>
      </c>
      <c r="F240" s="32">
        <f>SUM(F234:F239)</f>
        <v>177667855</v>
      </c>
      <c r="G240" s="37">
        <f t="shared" si="49"/>
        <v>0.195824535139103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177667855</v>
      </c>
      <c r="O240" s="37">
        <f t="shared" si="53"/>
        <v>0.195824535139103</v>
      </c>
      <c r="P240" s="32">
        <f>SUM(P234:P239)</f>
        <v>35653556</v>
      </c>
      <c r="Q240" s="32">
        <f>SUM(Q234:Q239)</f>
        <v>645411300</v>
      </c>
      <c r="R240" s="32">
        <f>SUM(R234:R239)</f>
        <v>643215750</v>
      </c>
      <c r="S240" s="32">
        <f>SUM(S234:S239)</f>
        <v>35653556</v>
      </c>
      <c r="T240" s="37">
        <f t="shared" si="54"/>
        <v>5.524160484949675E-2</v>
      </c>
      <c r="U240" s="37">
        <f t="shared" si="55"/>
        <v>3.9831734876599683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14157575</v>
      </c>
      <c r="E242" s="31">
        <v>14157575</v>
      </c>
      <c r="F242" s="31">
        <v>5111055</v>
      </c>
      <c r="G242" s="36">
        <f t="shared" si="49"/>
        <v>0.36101203772538731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5111055</v>
      </c>
      <c r="O242" s="36">
        <f t="shared" si="53"/>
        <v>0.36101203772538731</v>
      </c>
      <c r="P242" s="31">
        <v>3246362</v>
      </c>
      <c r="Q242" s="31">
        <v>323069121</v>
      </c>
      <c r="R242" s="31">
        <v>12924000</v>
      </c>
      <c r="S242" s="31">
        <v>3246362</v>
      </c>
      <c r="T242" s="36">
        <f t="shared" si="54"/>
        <v>1.0048505997575671E-2</v>
      </c>
      <c r="U242" s="36">
        <f t="shared" si="55"/>
        <v>0.57439466085421165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73535664</v>
      </c>
      <c r="E243" s="31">
        <v>73535664</v>
      </c>
      <c r="F243" s="31">
        <v>13773783</v>
      </c>
      <c r="G243" s="36">
        <f t="shared" si="49"/>
        <v>0.18730752196648418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13773783</v>
      </c>
      <c r="O243" s="36">
        <f t="shared" si="53"/>
        <v>0.18730752196648418</v>
      </c>
      <c r="P243" s="31">
        <v>13319484</v>
      </c>
      <c r="Q243" s="31">
        <v>56504151</v>
      </c>
      <c r="R243" s="31">
        <v>56504151</v>
      </c>
      <c r="S243" s="31">
        <v>13319484</v>
      </c>
      <c r="T243" s="36">
        <f t="shared" si="54"/>
        <v>0.23572576110381696</v>
      </c>
      <c r="U243" s="36">
        <f t="shared" si="55"/>
        <v>3.4107852826731122E-2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30896934</v>
      </c>
      <c r="E244" s="31">
        <v>30896934</v>
      </c>
      <c r="F244" s="31">
        <v>3860284</v>
      </c>
      <c r="G244" s="36">
        <f t="shared" si="49"/>
        <v>0.12494068181651941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3860284</v>
      </c>
      <c r="O244" s="36">
        <f t="shared" si="53"/>
        <v>0.12494068181651941</v>
      </c>
      <c r="P244" s="31">
        <v>0</v>
      </c>
      <c r="Q244" s="31">
        <v>46575000</v>
      </c>
      <c r="R244" s="31">
        <v>46575000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24196216</v>
      </c>
      <c r="E245" s="31">
        <v>24196216</v>
      </c>
      <c r="F245" s="31">
        <v>705728</v>
      </c>
      <c r="G245" s="36">
        <f t="shared" si="49"/>
        <v>2.9166874688174381E-2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705728</v>
      </c>
      <c r="O245" s="36">
        <f t="shared" si="53"/>
        <v>2.9166874688174381E-2</v>
      </c>
      <c r="P245" s="31">
        <v>7095146</v>
      </c>
      <c r="Q245" s="31">
        <v>17867832</v>
      </c>
      <c r="R245" s="31">
        <v>17837748</v>
      </c>
      <c r="S245" s="31">
        <v>7095146</v>
      </c>
      <c r="T245" s="36">
        <f t="shared" si="54"/>
        <v>0.39709048081490805</v>
      </c>
      <c r="U245" s="36">
        <f t="shared" si="55"/>
        <v>-0.90053368880640372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142786389</v>
      </c>
      <c r="E247" s="32">
        <f>SUM(E241:E246)</f>
        <v>142786389</v>
      </c>
      <c r="F247" s="32">
        <f>SUM(F241:F246)</f>
        <v>23450850</v>
      </c>
      <c r="G247" s="37">
        <f t="shared" si="49"/>
        <v>0.16423729295374226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23450850</v>
      </c>
      <c r="O247" s="37">
        <f t="shared" si="53"/>
        <v>0.16423729295374226</v>
      </c>
      <c r="P247" s="32">
        <f>SUM(P241:P246)</f>
        <v>23660992</v>
      </c>
      <c r="Q247" s="32">
        <f>SUM(Q241:Q246)</f>
        <v>444016104</v>
      </c>
      <c r="R247" s="32">
        <f>SUM(R241:R246)</f>
        <v>133840899</v>
      </c>
      <c r="S247" s="32">
        <f>SUM(S241:S246)</f>
        <v>23660992</v>
      </c>
      <c r="T247" s="37">
        <f t="shared" si="54"/>
        <v>5.3288589730970656E-2</v>
      </c>
      <c r="U247" s="37">
        <f t="shared" si="55"/>
        <v>-8.8813689637357029E-3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23280542</v>
      </c>
      <c r="E248" s="31">
        <v>23280542</v>
      </c>
      <c r="F248" s="31">
        <v>8953758</v>
      </c>
      <c r="G248" s="36">
        <f t="shared" si="49"/>
        <v>0.38460264370133651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8953758</v>
      </c>
      <c r="O248" s="36">
        <f t="shared" si="53"/>
        <v>0.38460264370133651</v>
      </c>
      <c r="P248" s="31">
        <v>781563</v>
      </c>
      <c r="Q248" s="31">
        <v>26517069</v>
      </c>
      <c r="R248" s="31">
        <v>26517069</v>
      </c>
      <c r="S248" s="31">
        <v>781563</v>
      </c>
      <c r="T248" s="36">
        <f t="shared" si="54"/>
        <v>2.9473958830065268E-2</v>
      </c>
      <c r="U248" s="36">
        <f t="shared" si="55"/>
        <v>10.456220419850991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17581873</v>
      </c>
      <c r="E249" s="31">
        <v>17581873</v>
      </c>
      <c r="F249" s="31">
        <v>1766538</v>
      </c>
      <c r="G249" s="36">
        <f t="shared" si="49"/>
        <v>0.1004749607735194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1766538</v>
      </c>
      <c r="O249" s="36">
        <f t="shared" si="53"/>
        <v>0.1004749607735194</v>
      </c>
      <c r="P249" s="31">
        <v>4010653</v>
      </c>
      <c r="Q249" s="31">
        <v>13548180</v>
      </c>
      <c r="R249" s="31">
        <v>13550295</v>
      </c>
      <c r="S249" s="31">
        <v>4010653</v>
      </c>
      <c r="T249" s="36">
        <f t="shared" si="54"/>
        <v>0.29602891310862417</v>
      </c>
      <c r="U249" s="36">
        <f t="shared" si="55"/>
        <v>-0.55953855893292181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5533441</v>
      </c>
      <c r="E250" s="31">
        <v>5533441</v>
      </c>
      <c r="F250" s="31">
        <v>1039781</v>
      </c>
      <c r="G250" s="36">
        <f t="shared" si="49"/>
        <v>0.187908572622352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1039781</v>
      </c>
      <c r="O250" s="36">
        <f t="shared" si="53"/>
        <v>0.187908572622352</v>
      </c>
      <c r="P250" s="31">
        <v>686647</v>
      </c>
      <c r="Q250" s="31">
        <v>4029947</v>
      </c>
      <c r="R250" s="31">
        <v>4029947</v>
      </c>
      <c r="S250" s="31">
        <v>686647</v>
      </c>
      <c r="T250" s="36">
        <f t="shared" si="54"/>
        <v>0.1703861117776487</v>
      </c>
      <c r="U250" s="36">
        <f t="shared" si="55"/>
        <v>0.51428754512871966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28073033</v>
      </c>
      <c r="E251" s="31">
        <v>28073033</v>
      </c>
      <c r="F251" s="31">
        <v>4551704</v>
      </c>
      <c r="G251" s="36">
        <f t="shared" si="49"/>
        <v>0.16213794925542957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4551704</v>
      </c>
      <c r="O251" s="36">
        <f t="shared" si="53"/>
        <v>0.16213794925542957</v>
      </c>
      <c r="P251" s="31">
        <v>4386553</v>
      </c>
      <c r="Q251" s="31">
        <v>26210500</v>
      </c>
      <c r="R251" s="31">
        <v>26761709</v>
      </c>
      <c r="S251" s="31">
        <v>4386553</v>
      </c>
      <c r="T251" s="36">
        <f t="shared" si="54"/>
        <v>0.16735861582190342</v>
      </c>
      <c r="U251" s="36">
        <f t="shared" si="55"/>
        <v>3.7649379820556161E-2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74468889</v>
      </c>
      <c r="E254" s="32">
        <f>SUM(E248:E253)</f>
        <v>74468889</v>
      </c>
      <c r="F254" s="32">
        <f>SUM(F248:F253)</f>
        <v>16311781</v>
      </c>
      <c r="G254" s="37">
        <f t="shared" si="49"/>
        <v>0.21904155170087203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16311781</v>
      </c>
      <c r="O254" s="37">
        <f t="shared" si="53"/>
        <v>0.21904155170087203</v>
      </c>
      <c r="P254" s="32">
        <f>SUM(P248:P253)</f>
        <v>9865416</v>
      </c>
      <c r="Q254" s="32">
        <f>SUM(Q248:Q253)</f>
        <v>70305696</v>
      </c>
      <c r="R254" s="32">
        <f>SUM(R248:R253)</f>
        <v>70859020</v>
      </c>
      <c r="S254" s="32">
        <f>SUM(S248:S253)</f>
        <v>9865416</v>
      </c>
      <c r="T254" s="37">
        <f t="shared" si="54"/>
        <v>0.14032171731860815</v>
      </c>
      <c r="U254" s="37">
        <f t="shared" si="55"/>
        <v>0.65343063080158004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179882748</v>
      </c>
      <c r="E255" s="31">
        <v>179882748</v>
      </c>
      <c r="F255" s="31">
        <v>38288975</v>
      </c>
      <c r="G255" s="36">
        <f t="shared" si="49"/>
        <v>0.21285518164310011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38288975</v>
      </c>
      <c r="O255" s="36">
        <f t="shared" si="53"/>
        <v>0.21285518164310011</v>
      </c>
      <c r="P255" s="31">
        <v>37643751</v>
      </c>
      <c r="Q255" s="31">
        <v>165748406</v>
      </c>
      <c r="R255" s="31">
        <v>144702422</v>
      </c>
      <c r="S255" s="31">
        <v>37643751</v>
      </c>
      <c r="T255" s="36">
        <f t="shared" si="54"/>
        <v>0.22711380403863432</v>
      </c>
      <c r="U255" s="36">
        <f t="shared" si="55"/>
        <v>1.7140268513623935E-2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42003215</v>
      </c>
      <c r="E256" s="31">
        <v>42003215</v>
      </c>
      <c r="F256" s="31">
        <v>20007835</v>
      </c>
      <c r="G256" s="36">
        <f t="shared" si="49"/>
        <v>0.47634056107371781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20007835</v>
      </c>
      <c r="O256" s="36">
        <f t="shared" si="53"/>
        <v>0.47634056107371781</v>
      </c>
      <c r="P256" s="31">
        <v>18925985</v>
      </c>
      <c r="Q256" s="31">
        <v>40041196</v>
      </c>
      <c r="R256" s="31">
        <v>40041196</v>
      </c>
      <c r="S256" s="31">
        <v>18925985</v>
      </c>
      <c r="T256" s="36">
        <f t="shared" si="54"/>
        <v>0.47266282955184458</v>
      </c>
      <c r="U256" s="36">
        <f t="shared" si="55"/>
        <v>5.7162150345147156E-2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111244964</v>
      </c>
      <c r="E257" s="31">
        <v>111244964</v>
      </c>
      <c r="F257" s="31">
        <v>32101977</v>
      </c>
      <c r="G257" s="36">
        <f t="shared" si="49"/>
        <v>0.28857015945458886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32101977</v>
      </c>
      <c r="O257" s="36">
        <f t="shared" si="53"/>
        <v>0.28857015945458886</v>
      </c>
      <c r="P257" s="31">
        <v>34899549</v>
      </c>
      <c r="Q257" s="31">
        <v>78717231</v>
      </c>
      <c r="R257" s="31">
        <v>100948579</v>
      </c>
      <c r="S257" s="31">
        <v>34899549</v>
      </c>
      <c r="T257" s="36">
        <f t="shared" si="54"/>
        <v>0.44335336185796476</v>
      </c>
      <c r="U257" s="36">
        <f t="shared" si="55"/>
        <v>-8.0160692047911541E-2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333130927</v>
      </c>
      <c r="E259" s="32">
        <f>SUM(E255:E258)</f>
        <v>333130927</v>
      </c>
      <c r="F259" s="32">
        <f>SUM(F255:F258)</f>
        <v>90398787</v>
      </c>
      <c r="G259" s="37">
        <f t="shared" si="49"/>
        <v>0.27136113663802819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90398787</v>
      </c>
      <c r="O259" s="37">
        <f t="shared" si="53"/>
        <v>0.27136113663802819</v>
      </c>
      <c r="P259" s="32">
        <f>SUM(P255:P258)</f>
        <v>91469285</v>
      </c>
      <c r="Q259" s="32">
        <f>SUM(Q255:Q258)</f>
        <v>284506833</v>
      </c>
      <c r="R259" s="32">
        <f>SUM(R255:R258)</f>
        <v>285692197</v>
      </c>
      <c r="S259" s="32">
        <f>SUM(S255:S258)</f>
        <v>91469285</v>
      </c>
      <c r="T259" s="37">
        <f t="shared" si="54"/>
        <v>0.32150118869025546</v>
      </c>
      <c r="U259" s="37">
        <f t="shared" si="55"/>
        <v>-1.1703360313792821E-2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1457667077</v>
      </c>
      <c r="E260" s="32">
        <f>SUM(E234:E239,E241:E246,E248:E253,E255:E258)</f>
        <v>1457667077</v>
      </c>
      <c r="F260" s="32">
        <f>SUM(F234:F239,F241:F246,F248:F253,F255:F258)</f>
        <v>307829273</v>
      </c>
      <c r="G260" s="37">
        <f t="shared" si="49"/>
        <v>0.21117940979605454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307829273</v>
      </c>
      <c r="O260" s="37">
        <f t="shared" si="53"/>
        <v>0.21117940979605454</v>
      </c>
      <c r="P260" s="32">
        <f>SUM(P234:P239,P241:P246,P248:P253,P255:P258)</f>
        <v>160649249</v>
      </c>
      <c r="Q260" s="32">
        <f>SUM(Q234:Q239,Q241:Q246,Q248:Q253,Q255:Q258)</f>
        <v>1444239933</v>
      </c>
      <c r="R260" s="32">
        <f>SUM(R234:R239,R241:R246,R248:R253,R255:R258)</f>
        <v>1133607866</v>
      </c>
      <c r="S260" s="32">
        <f>SUM(S234:S239,S241:S246,S248:S253,S255:S258)</f>
        <v>160649249</v>
      </c>
      <c r="T260" s="37">
        <f t="shared" si="54"/>
        <v>0.11123445996005429</v>
      </c>
      <c r="U260" s="37">
        <f t="shared" si="55"/>
        <v>0.91615756012653371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3141450</v>
      </c>
      <c r="E263" s="31">
        <v>3141450</v>
      </c>
      <c r="F263" s="31">
        <v>747413</v>
      </c>
      <c r="G263" s="36">
        <f t="shared" ref="G263:G299" si="56">IF(($D263     =0),0,($F263     /$D263     ))</f>
        <v>0.23791975043371691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747413</v>
      </c>
      <c r="O263" s="36">
        <f t="shared" ref="O263:O299" si="60">IF(($D263     =0),0,($N263     /$D263     ))</f>
        <v>0.23791975043371691</v>
      </c>
      <c r="P263" s="31">
        <v>698314</v>
      </c>
      <c r="Q263" s="31">
        <v>2579175</v>
      </c>
      <c r="R263" s="31">
        <v>2502894</v>
      </c>
      <c r="S263" s="31">
        <v>698314</v>
      </c>
      <c r="T263" s="36">
        <f t="shared" ref="T263:T299" si="61">IF(($Q263     =0),0,($S263     /$Q263     ))</f>
        <v>0.27075091841383386</v>
      </c>
      <c r="U263" s="36">
        <f t="shared" ref="U263:U299" si="62">IF(($P263     =0),0,(($F263     /$P263     )-1))</f>
        <v>7.0310777100272892E-2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54681375</v>
      </c>
      <c r="E264" s="31">
        <v>54681375</v>
      </c>
      <c r="F264" s="31">
        <v>18853253</v>
      </c>
      <c r="G264" s="36">
        <f t="shared" si="56"/>
        <v>0.34478381350139786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18853253</v>
      </c>
      <c r="O264" s="36">
        <f t="shared" si="60"/>
        <v>0.34478381350139786</v>
      </c>
      <c r="P264" s="31">
        <v>17162488</v>
      </c>
      <c r="Q264" s="31">
        <v>48606434</v>
      </c>
      <c r="R264" s="31">
        <v>66902691</v>
      </c>
      <c r="S264" s="31">
        <v>17162488</v>
      </c>
      <c r="T264" s="36">
        <f t="shared" si="61"/>
        <v>0.35309086858747957</v>
      </c>
      <c r="U264" s="36">
        <f t="shared" si="62"/>
        <v>9.8515145356547373E-2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58723842</v>
      </c>
      <c r="E265" s="31">
        <v>58723842</v>
      </c>
      <c r="F265" s="31">
        <v>13560748</v>
      </c>
      <c r="G265" s="36">
        <f t="shared" si="56"/>
        <v>0.23092405977115735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13560748</v>
      </c>
      <c r="O265" s="36">
        <f t="shared" si="60"/>
        <v>0.23092405977115735</v>
      </c>
      <c r="P265" s="31">
        <v>11539073</v>
      </c>
      <c r="Q265" s="31">
        <v>55823427</v>
      </c>
      <c r="R265" s="31">
        <v>55823427</v>
      </c>
      <c r="S265" s="31">
        <v>11539073</v>
      </c>
      <c r="T265" s="36">
        <f t="shared" si="61"/>
        <v>0.20670663949026274</v>
      </c>
      <c r="U265" s="36">
        <f t="shared" si="62"/>
        <v>0.17520254876626562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116546667</v>
      </c>
      <c r="E267" s="32">
        <f>SUM(E263:E266)</f>
        <v>116546667</v>
      </c>
      <c r="F267" s="32">
        <f>SUM(F263:F266)</f>
        <v>33161414</v>
      </c>
      <c r="G267" s="37">
        <f t="shared" si="56"/>
        <v>0.28453335349349801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33161414</v>
      </c>
      <c r="O267" s="37">
        <f t="shared" si="60"/>
        <v>0.28453335349349801</v>
      </c>
      <c r="P267" s="32">
        <f>SUM(P263:P266)</f>
        <v>29399875</v>
      </c>
      <c r="Q267" s="32">
        <f>SUM(Q263:Q266)</f>
        <v>107009036</v>
      </c>
      <c r="R267" s="32">
        <f>SUM(R263:R266)</f>
        <v>125229012</v>
      </c>
      <c r="S267" s="32">
        <f>SUM(S263:S266)</f>
        <v>29399875</v>
      </c>
      <c r="T267" s="37">
        <f t="shared" si="61"/>
        <v>0.27474198534037819</v>
      </c>
      <c r="U267" s="37">
        <f t="shared" si="62"/>
        <v>0.12794404738115372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5139227</v>
      </c>
      <c r="E268" s="31">
        <v>5139227</v>
      </c>
      <c r="F268" s="31">
        <v>1214439</v>
      </c>
      <c r="G268" s="36">
        <f t="shared" si="56"/>
        <v>0.23630771709441906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1214439</v>
      </c>
      <c r="O268" s="36">
        <f t="shared" si="60"/>
        <v>0.23630771709441906</v>
      </c>
      <c r="P268" s="31">
        <v>-1775</v>
      </c>
      <c r="Q268" s="31">
        <v>6149792</v>
      </c>
      <c r="R268" s="31">
        <v>7530716</v>
      </c>
      <c r="S268" s="31">
        <v>-1775</v>
      </c>
      <c r="T268" s="36">
        <f t="shared" si="61"/>
        <v>-2.8862764789443283E-4</v>
      </c>
      <c r="U268" s="36">
        <f t="shared" si="62"/>
        <v>-685.190985915493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38292961</v>
      </c>
      <c r="E269" s="31">
        <v>38292961</v>
      </c>
      <c r="F269" s="31">
        <v>3863465</v>
      </c>
      <c r="G269" s="36">
        <f t="shared" si="56"/>
        <v>0.10089230237379658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3863465</v>
      </c>
      <c r="O269" s="36">
        <f t="shared" si="60"/>
        <v>0.10089230237379658</v>
      </c>
      <c r="P269" s="31">
        <v>3840943</v>
      </c>
      <c r="Q269" s="31">
        <v>22427989</v>
      </c>
      <c r="R269" s="31">
        <v>37098094</v>
      </c>
      <c r="S269" s="31">
        <v>3840943</v>
      </c>
      <c r="T269" s="36">
        <f t="shared" si="61"/>
        <v>0.17125668288851043</v>
      </c>
      <c r="U269" s="36">
        <f t="shared" si="62"/>
        <v>5.863664209544428E-3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1935127</v>
      </c>
      <c r="E270" s="31">
        <v>1935127</v>
      </c>
      <c r="F270" s="31">
        <v>696645</v>
      </c>
      <c r="G270" s="36">
        <f t="shared" si="56"/>
        <v>0.35999962793139673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696645</v>
      </c>
      <c r="O270" s="36">
        <f t="shared" si="60"/>
        <v>0.35999962793139673</v>
      </c>
      <c r="P270" s="31">
        <v>556655</v>
      </c>
      <c r="Q270" s="31">
        <v>2460894</v>
      </c>
      <c r="R270" s="31">
        <v>2460894</v>
      </c>
      <c r="S270" s="31">
        <v>556655</v>
      </c>
      <c r="T270" s="36">
        <f t="shared" si="61"/>
        <v>0.22620031582018568</v>
      </c>
      <c r="U270" s="36">
        <f t="shared" si="62"/>
        <v>0.25148431254547243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13635137</v>
      </c>
      <c r="E271" s="31">
        <v>13635137</v>
      </c>
      <c r="F271" s="31">
        <v>1814370</v>
      </c>
      <c r="G271" s="36">
        <f t="shared" si="56"/>
        <v>0.13306576970953793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1814370</v>
      </c>
      <c r="O271" s="36">
        <f t="shared" si="60"/>
        <v>0.13306576970953793</v>
      </c>
      <c r="P271" s="31">
        <v>1756763</v>
      </c>
      <c r="Q271" s="31">
        <v>12922908</v>
      </c>
      <c r="R271" s="31">
        <v>12922908</v>
      </c>
      <c r="S271" s="31">
        <v>1756763</v>
      </c>
      <c r="T271" s="36">
        <f t="shared" si="61"/>
        <v>0.13594177100076857</v>
      </c>
      <c r="U271" s="36">
        <f t="shared" si="62"/>
        <v>3.2791560386916219E-2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10960700</v>
      </c>
      <c r="E272" s="31">
        <v>10960700</v>
      </c>
      <c r="F272" s="31">
        <v>1139172</v>
      </c>
      <c r="G272" s="36">
        <f t="shared" si="56"/>
        <v>0.10393241307580721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1139172</v>
      </c>
      <c r="O272" s="36">
        <f t="shared" si="60"/>
        <v>0.10393241307580721</v>
      </c>
      <c r="P272" s="31">
        <v>745922</v>
      </c>
      <c r="Q272" s="31">
        <v>11061936</v>
      </c>
      <c r="R272" s="31">
        <v>10487600</v>
      </c>
      <c r="S272" s="31">
        <v>745922</v>
      </c>
      <c r="T272" s="36">
        <f t="shared" si="61"/>
        <v>6.7431415260402874E-2</v>
      </c>
      <c r="U272" s="36">
        <f t="shared" si="62"/>
        <v>0.5271998948951766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6201999</v>
      </c>
      <c r="E273" s="31">
        <v>6201999</v>
      </c>
      <c r="F273" s="31">
        <v>639757</v>
      </c>
      <c r="G273" s="36">
        <f t="shared" si="56"/>
        <v>0.10315335426529414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639757</v>
      </c>
      <c r="O273" s="36">
        <f t="shared" si="60"/>
        <v>0.10315335426529414</v>
      </c>
      <c r="P273" s="31">
        <v>532385</v>
      </c>
      <c r="Q273" s="31">
        <v>5367499</v>
      </c>
      <c r="R273" s="31">
        <v>5367499</v>
      </c>
      <c r="S273" s="31">
        <v>532385</v>
      </c>
      <c r="T273" s="36">
        <f t="shared" si="61"/>
        <v>9.9186790719476614E-2</v>
      </c>
      <c r="U273" s="36">
        <f t="shared" si="62"/>
        <v>0.20168111423124246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76165151</v>
      </c>
      <c r="E275" s="32">
        <f>SUM(E268:E274)</f>
        <v>76165151</v>
      </c>
      <c r="F275" s="32">
        <f>SUM(F268:F274)</f>
        <v>9367848</v>
      </c>
      <c r="G275" s="37">
        <f t="shared" si="56"/>
        <v>0.12299388732256304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9367848</v>
      </c>
      <c r="O275" s="37">
        <f t="shared" si="60"/>
        <v>0.12299388732256304</v>
      </c>
      <c r="P275" s="32">
        <f>SUM(P268:P274)</f>
        <v>7430893</v>
      </c>
      <c r="Q275" s="32">
        <f>SUM(Q268:Q274)</f>
        <v>60391018</v>
      </c>
      <c r="R275" s="32">
        <f>SUM(R268:R274)</f>
        <v>75867711</v>
      </c>
      <c r="S275" s="32">
        <f>SUM(S268:S274)</f>
        <v>7430893</v>
      </c>
      <c r="T275" s="37">
        <f t="shared" si="61"/>
        <v>0.12304632784961499</v>
      </c>
      <c r="U275" s="37">
        <f t="shared" si="62"/>
        <v>0.26066248026986805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664322</v>
      </c>
      <c r="Q276" s="31">
        <v>4447306</v>
      </c>
      <c r="R276" s="31">
        <v>4447306</v>
      </c>
      <c r="S276" s="31">
        <v>664322</v>
      </c>
      <c r="T276" s="36">
        <f t="shared" si="61"/>
        <v>0.14937627408592977</v>
      </c>
      <c r="U276" s="36">
        <f t="shared" si="62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19915028</v>
      </c>
      <c r="E277" s="31">
        <v>19915028</v>
      </c>
      <c r="F277" s="31">
        <v>5276116</v>
      </c>
      <c r="G277" s="36">
        <f t="shared" si="56"/>
        <v>0.26493138749290235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5276116</v>
      </c>
      <c r="O277" s="36">
        <f t="shared" si="60"/>
        <v>0.26493138749290235</v>
      </c>
      <c r="P277" s="31">
        <v>4942608</v>
      </c>
      <c r="Q277" s="31">
        <v>15884300</v>
      </c>
      <c r="R277" s="31">
        <v>17517000</v>
      </c>
      <c r="S277" s="31">
        <v>4942608</v>
      </c>
      <c r="T277" s="36">
        <f t="shared" si="61"/>
        <v>0.31116309815352267</v>
      </c>
      <c r="U277" s="36">
        <f t="shared" si="62"/>
        <v>6.7476117871374752E-2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79028909</v>
      </c>
      <c r="F278" s="31">
        <v>475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475</v>
      </c>
      <c r="O278" s="36">
        <f t="shared" si="60"/>
        <v>0</v>
      </c>
      <c r="P278" s="31">
        <v>1626187</v>
      </c>
      <c r="Q278" s="31">
        <v>74612869</v>
      </c>
      <c r="R278" s="31">
        <v>74612869</v>
      </c>
      <c r="S278" s="31">
        <v>1626187</v>
      </c>
      <c r="T278" s="36">
        <f t="shared" si="61"/>
        <v>2.1794993568736782E-2</v>
      </c>
      <c r="U278" s="36">
        <f t="shared" si="62"/>
        <v>-0.99970790567136503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2093773</v>
      </c>
      <c r="E279" s="31">
        <v>2093773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489094</v>
      </c>
      <c r="Q279" s="31">
        <v>1972321</v>
      </c>
      <c r="R279" s="31">
        <v>1972321</v>
      </c>
      <c r="S279" s="31">
        <v>489094</v>
      </c>
      <c r="T279" s="36">
        <f t="shared" si="61"/>
        <v>0.24797890404249612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6029216</v>
      </c>
      <c r="E280" s="31">
        <v>6029216</v>
      </c>
      <c r="F280" s="31">
        <v>1030599</v>
      </c>
      <c r="G280" s="36">
        <f t="shared" si="56"/>
        <v>0.17093416457463126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1030599</v>
      </c>
      <c r="O280" s="36">
        <f t="shared" si="60"/>
        <v>0.17093416457463126</v>
      </c>
      <c r="P280" s="31">
        <v>777396</v>
      </c>
      <c r="Q280" s="31">
        <v>3063945</v>
      </c>
      <c r="R280" s="31">
        <v>3967859</v>
      </c>
      <c r="S280" s="31">
        <v>777396</v>
      </c>
      <c r="T280" s="36">
        <f t="shared" si="61"/>
        <v>0.25372387559176163</v>
      </c>
      <c r="U280" s="36">
        <f t="shared" si="62"/>
        <v>0.32570658969174016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4605732</v>
      </c>
      <c r="E281" s="31">
        <v>4605732</v>
      </c>
      <c r="F281" s="31">
        <v>943939</v>
      </c>
      <c r="G281" s="36">
        <f t="shared" si="56"/>
        <v>0.20494874647504457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943939</v>
      </c>
      <c r="O281" s="36">
        <f t="shared" si="60"/>
        <v>0.20494874647504457</v>
      </c>
      <c r="P281" s="31">
        <v>305476</v>
      </c>
      <c r="Q281" s="31">
        <v>5063879</v>
      </c>
      <c r="R281" s="31">
        <v>4296195</v>
      </c>
      <c r="S281" s="31">
        <v>305476</v>
      </c>
      <c r="T281" s="36">
        <f t="shared" si="61"/>
        <v>6.0324506174021929E-2</v>
      </c>
      <c r="U281" s="36">
        <f t="shared" si="62"/>
        <v>2.0900594482054236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19076575</v>
      </c>
      <c r="E282" s="31">
        <v>19076575</v>
      </c>
      <c r="F282" s="31">
        <v>3345290</v>
      </c>
      <c r="G282" s="36">
        <f t="shared" si="56"/>
        <v>0.17536114318214879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3345290</v>
      </c>
      <c r="O282" s="36">
        <f t="shared" si="60"/>
        <v>0.17536114318214879</v>
      </c>
      <c r="P282" s="31">
        <v>1991494</v>
      </c>
      <c r="Q282" s="31">
        <v>14993956</v>
      </c>
      <c r="R282" s="31">
        <v>14993956</v>
      </c>
      <c r="S282" s="31">
        <v>1991494</v>
      </c>
      <c r="T282" s="36">
        <f t="shared" si="61"/>
        <v>0.13281978418504095</v>
      </c>
      <c r="U282" s="36">
        <f t="shared" si="62"/>
        <v>0.6797891432261407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21707965</v>
      </c>
      <c r="E283" s="31">
        <v>21707965</v>
      </c>
      <c r="F283" s="31">
        <v>3950828</v>
      </c>
      <c r="G283" s="36">
        <f t="shared" si="56"/>
        <v>0.18199900359153887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3950828</v>
      </c>
      <c r="O283" s="36">
        <f t="shared" si="60"/>
        <v>0.18199900359153887</v>
      </c>
      <c r="P283" s="31">
        <v>3537993</v>
      </c>
      <c r="Q283" s="31">
        <v>20584122</v>
      </c>
      <c r="R283" s="31">
        <v>20584122</v>
      </c>
      <c r="S283" s="31">
        <v>3537993</v>
      </c>
      <c r="T283" s="36">
        <f t="shared" si="61"/>
        <v>0.17187971388820955</v>
      </c>
      <c r="U283" s="36">
        <f t="shared" si="62"/>
        <v>0.11668621164598125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73428289</v>
      </c>
      <c r="E285" s="32">
        <f>SUM(E276:E284)</f>
        <v>152457198</v>
      </c>
      <c r="F285" s="32">
        <f>SUM(F276:F284)</f>
        <v>14547247</v>
      </c>
      <c r="G285" s="37">
        <f t="shared" si="56"/>
        <v>0.19811502076536197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14547247</v>
      </c>
      <c r="O285" s="37">
        <f t="shared" si="60"/>
        <v>0.19811502076536197</v>
      </c>
      <c r="P285" s="32">
        <f>SUM(P276:P284)</f>
        <v>14334570</v>
      </c>
      <c r="Q285" s="32">
        <f>SUM(Q276:Q284)</f>
        <v>140622698</v>
      </c>
      <c r="R285" s="32">
        <f>SUM(R276:R284)</f>
        <v>142391628</v>
      </c>
      <c r="S285" s="32">
        <f>SUM(S276:S284)</f>
        <v>14334570</v>
      </c>
      <c r="T285" s="37">
        <f t="shared" si="61"/>
        <v>0.1019363886760301</v>
      </c>
      <c r="U285" s="37">
        <f t="shared" si="62"/>
        <v>1.4836650140185537E-2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36398462</v>
      </c>
      <c r="E286" s="31">
        <v>36398462</v>
      </c>
      <c r="F286" s="31">
        <v>4415367</v>
      </c>
      <c r="G286" s="36">
        <f t="shared" si="56"/>
        <v>0.12130641673815779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4415367</v>
      </c>
      <c r="O286" s="36">
        <f t="shared" si="60"/>
        <v>0.12130641673815779</v>
      </c>
      <c r="P286" s="31">
        <v>2027148</v>
      </c>
      <c r="Q286" s="31">
        <v>34177069</v>
      </c>
      <c r="R286" s="31">
        <v>34177069</v>
      </c>
      <c r="S286" s="31">
        <v>2027148</v>
      </c>
      <c r="T286" s="36">
        <f t="shared" si="61"/>
        <v>5.9313102595193283E-2</v>
      </c>
      <c r="U286" s="36">
        <f t="shared" si="62"/>
        <v>1.1781177299338776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5989142</v>
      </c>
      <c r="E287" s="31">
        <v>5989142</v>
      </c>
      <c r="F287" s="31">
        <v>875370</v>
      </c>
      <c r="G287" s="36">
        <f t="shared" si="56"/>
        <v>0.14615949997512165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875370</v>
      </c>
      <c r="O287" s="36">
        <f t="shared" si="60"/>
        <v>0.14615949997512165</v>
      </c>
      <c r="P287" s="31">
        <v>518013</v>
      </c>
      <c r="Q287" s="31">
        <v>2922743</v>
      </c>
      <c r="R287" s="31">
        <v>5358411</v>
      </c>
      <c r="S287" s="31">
        <v>518013</v>
      </c>
      <c r="T287" s="36">
        <f t="shared" si="61"/>
        <v>0.17723522047610754</v>
      </c>
      <c r="U287" s="36">
        <f t="shared" si="62"/>
        <v>0.68986106526284097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27045493</v>
      </c>
      <c r="E288" s="31">
        <v>27045493</v>
      </c>
      <c r="F288" s="31">
        <v>2560583</v>
      </c>
      <c r="G288" s="36">
        <f t="shared" si="56"/>
        <v>9.4676883871186973E-2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2560583</v>
      </c>
      <c r="O288" s="36">
        <f t="shared" si="60"/>
        <v>9.4676883871186973E-2</v>
      </c>
      <c r="P288" s="31">
        <v>2287971</v>
      </c>
      <c r="Q288" s="31">
        <v>16161811</v>
      </c>
      <c r="R288" s="31">
        <v>20815360</v>
      </c>
      <c r="S288" s="31">
        <v>2287971</v>
      </c>
      <c r="T288" s="36">
        <f t="shared" si="61"/>
        <v>0.14156649895237608</v>
      </c>
      <c r="U288" s="36">
        <f t="shared" si="62"/>
        <v>0.11915011160543565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6890362</v>
      </c>
      <c r="E289" s="31">
        <v>6890362</v>
      </c>
      <c r="F289" s="31">
        <v>862913</v>
      </c>
      <c r="G289" s="36">
        <f t="shared" si="56"/>
        <v>0.12523478447141093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862913</v>
      </c>
      <c r="O289" s="36">
        <f t="shared" si="60"/>
        <v>0.12523478447141093</v>
      </c>
      <c r="P289" s="31">
        <v>1431875</v>
      </c>
      <c r="Q289" s="31">
        <v>7225746</v>
      </c>
      <c r="R289" s="31">
        <v>6593648</v>
      </c>
      <c r="S289" s="31">
        <v>1431875</v>
      </c>
      <c r="T289" s="36">
        <f t="shared" si="61"/>
        <v>0.19816293016665684</v>
      </c>
      <c r="U289" s="36">
        <f t="shared" si="62"/>
        <v>-0.39735451767786989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56002824</v>
      </c>
      <c r="E290" s="31">
        <v>56002824</v>
      </c>
      <c r="F290" s="31">
        <v>13889256</v>
      </c>
      <c r="G290" s="36">
        <f t="shared" si="56"/>
        <v>0.24800992178537282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13889256</v>
      </c>
      <c r="O290" s="36">
        <f t="shared" si="60"/>
        <v>0.24800992178537282</v>
      </c>
      <c r="P290" s="31">
        <v>13950776</v>
      </c>
      <c r="Q290" s="31">
        <v>59504000</v>
      </c>
      <c r="R290" s="31">
        <v>53592096</v>
      </c>
      <c r="S290" s="31">
        <v>13950776</v>
      </c>
      <c r="T290" s="36">
        <f t="shared" si="61"/>
        <v>0.23445106211347136</v>
      </c>
      <c r="U290" s="36">
        <f t="shared" si="62"/>
        <v>-4.4097905378166491E-3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132326283</v>
      </c>
      <c r="E292" s="32">
        <f>SUM(E286:E291)</f>
        <v>132326283</v>
      </c>
      <c r="F292" s="32">
        <f>SUM(F286:F291)</f>
        <v>22603489</v>
      </c>
      <c r="G292" s="37">
        <f t="shared" si="56"/>
        <v>0.17081632225700771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22603489</v>
      </c>
      <c r="O292" s="37">
        <f t="shared" si="60"/>
        <v>0.17081632225700771</v>
      </c>
      <c r="P292" s="32">
        <f>SUM(P286:P291)</f>
        <v>20215783</v>
      </c>
      <c r="Q292" s="32">
        <f>SUM(Q286:Q291)</f>
        <v>119991369</v>
      </c>
      <c r="R292" s="32">
        <f>SUM(R286:R291)</f>
        <v>120536584</v>
      </c>
      <c r="S292" s="32">
        <f>SUM(S286:S291)</f>
        <v>20215783</v>
      </c>
      <c r="T292" s="37">
        <f t="shared" si="61"/>
        <v>0.168476976039835</v>
      </c>
      <c r="U292" s="37">
        <f t="shared" si="62"/>
        <v>0.11811098288896349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118289828</v>
      </c>
      <c r="E293" s="31">
        <v>118289828</v>
      </c>
      <c r="F293" s="31">
        <v>35805678</v>
      </c>
      <c r="G293" s="36">
        <f t="shared" si="56"/>
        <v>0.30269448020500966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35805678</v>
      </c>
      <c r="O293" s="36">
        <f t="shared" si="60"/>
        <v>0.30269448020500966</v>
      </c>
      <c r="P293" s="31">
        <v>30342043</v>
      </c>
      <c r="Q293" s="31">
        <v>101358309</v>
      </c>
      <c r="R293" s="31">
        <v>116048309</v>
      </c>
      <c r="S293" s="31">
        <v>30342043</v>
      </c>
      <c r="T293" s="36">
        <f t="shared" si="61"/>
        <v>0.29935427395498476</v>
      </c>
      <c r="U293" s="36">
        <f t="shared" si="62"/>
        <v>0.18006813186574155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9441926</v>
      </c>
      <c r="E294" s="31">
        <v>9441926</v>
      </c>
      <c r="F294" s="31">
        <v>706785</v>
      </c>
      <c r="G294" s="36">
        <f t="shared" si="56"/>
        <v>7.48560198417145E-2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706785</v>
      </c>
      <c r="O294" s="36">
        <f t="shared" si="60"/>
        <v>7.48560198417145E-2</v>
      </c>
      <c r="P294" s="31">
        <v>1934781</v>
      </c>
      <c r="Q294" s="31">
        <v>8992310</v>
      </c>
      <c r="R294" s="31">
        <v>6493038</v>
      </c>
      <c r="S294" s="31">
        <v>1934781</v>
      </c>
      <c r="T294" s="36">
        <f t="shared" si="61"/>
        <v>0.21515950851338533</v>
      </c>
      <c r="U294" s="36">
        <f t="shared" si="62"/>
        <v>-0.63469508952175979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20008138</v>
      </c>
      <c r="E295" s="31">
        <v>20008138</v>
      </c>
      <c r="F295" s="31">
        <v>4101949</v>
      </c>
      <c r="G295" s="36">
        <f t="shared" si="56"/>
        <v>0.20501402979127792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4101949</v>
      </c>
      <c r="O295" s="36">
        <f t="shared" si="60"/>
        <v>0.20501402979127792</v>
      </c>
      <c r="P295" s="31">
        <v>2489731</v>
      </c>
      <c r="Q295" s="31">
        <v>15887493</v>
      </c>
      <c r="R295" s="31">
        <v>19094553</v>
      </c>
      <c r="S295" s="31">
        <v>2489731</v>
      </c>
      <c r="T295" s="36">
        <f t="shared" si="61"/>
        <v>0.1567101241209044</v>
      </c>
      <c r="U295" s="36">
        <f t="shared" si="62"/>
        <v>0.64754706432140652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39827550</v>
      </c>
      <c r="E296" s="31">
        <v>39827550</v>
      </c>
      <c r="F296" s="31">
        <v>10493768</v>
      </c>
      <c r="G296" s="36">
        <f t="shared" si="56"/>
        <v>0.26348012870487891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10493768</v>
      </c>
      <c r="O296" s="36">
        <f t="shared" si="60"/>
        <v>0.26348012870487891</v>
      </c>
      <c r="P296" s="31">
        <v>9711550</v>
      </c>
      <c r="Q296" s="31">
        <v>29952996</v>
      </c>
      <c r="R296" s="31">
        <v>35211439</v>
      </c>
      <c r="S296" s="31">
        <v>9711550</v>
      </c>
      <c r="T296" s="36">
        <f t="shared" si="61"/>
        <v>0.32422633114897753</v>
      </c>
      <c r="U296" s="36">
        <f t="shared" si="62"/>
        <v>8.0545124104802968E-2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187567442</v>
      </c>
      <c r="E298" s="32">
        <f>SUM(E293:E297)</f>
        <v>187567442</v>
      </c>
      <c r="F298" s="32">
        <f>SUM(F293:F297)</f>
        <v>51108180</v>
      </c>
      <c r="G298" s="37">
        <f t="shared" si="56"/>
        <v>0.27247895186415133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51108180</v>
      </c>
      <c r="O298" s="37">
        <f t="shared" si="60"/>
        <v>0.27247895186415133</v>
      </c>
      <c r="P298" s="32">
        <f>SUM(P293:P297)</f>
        <v>44478105</v>
      </c>
      <c r="Q298" s="32">
        <f>SUM(Q293:Q297)</f>
        <v>156191108</v>
      </c>
      <c r="R298" s="32">
        <f>SUM(R293:R297)</f>
        <v>176847339</v>
      </c>
      <c r="S298" s="32">
        <f>SUM(S293:S297)</f>
        <v>44478105</v>
      </c>
      <c r="T298" s="37">
        <f t="shared" si="61"/>
        <v>0.28476720326486193</v>
      </c>
      <c r="U298" s="37">
        <f t="shared" si="62"/>
        <v>0.14906379217369992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586033832</v>
      </c>
      <c r="E299" s="32">
        <f>SUM(E263:E266,E268:E274,E276:E284,E286:E291,E293:E297)</f>
        <v>665062741</v>
      </c>
      <c r="F299" s="32">
        <f>SUM(F263:F266,F268:F274,F276:F284,F286:F291,F293:F297)</f>
        <v>130788178</v>
      </c>
      <c r="G299" s="37">
        <f t="shared" si="56"/>
        <v>0.22317513231898189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130788178</v>
      </c>
      <c r="O299" s="37">
        <f t="shared" si="60"/>
        <v>0.22317513231898189</v>
      </c>
      <c r="P299" s="32">
        <f>SUM(P263:P266,P268:P274,P276:P284,P286:P291,P293:P297)</f>
        <v>115859226</v>
      </c>
      <c r="Q299" s="32">
        <f>SUM(Q263:Q266,Q268:Q274,Q276:Q284,Q286:Q291,Q293:Q297)</f>
        <v>584205229</v>
      </c>
      <c r="R299" s="32">
        <f>SUM(R263:R266,R268:R274,R276:R284,R286:R291,R293:R297)</f>
        <v>640872274</v>
      </c>
      <c r="S299" s="32">
        <f>SUM(S263:S266,S268:S274,S276:S284,S286:S291,S293:S297)</f>
        <v>115859226</v>
      </c>
      <c r="T299" s="37">
        <f t="shared" si="61"/>
        <v>0.19831939231067719</v>
      </c>
      <c r="U299" s="37">
        <f t="shared" si="62"/>
        <v>0.12885423557032905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3563343669</v>
      </c>
      <c r="E302" s="31">
        <v>3563343669</v>
      </c>
      <c r="F302" s="31">
        <v>942868597</v>
      </c>
      <c r="G302" s="36">
        <f t="shared" ref="G302:G339" si="63">IF(($D302     =0),0,($F302     /$D302     ))</f>
        <v>0.26460220640592946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942868597</v>
      </c>
      <c r="O302" s="36">
        <f t="shared" ref="O302:O339" si="67">IF(($D302     =0),0,($N302     /$D302     ))</f>
        <v>0.26460220640592946</v>
      </c>
      <c r="P302" s="31">
        <v>900115350</v>
      </c>
      <c r="Q302" s="31">
        <v>3205882760</v>
      </c>
      <c r="R302" s="31">
        <v>3230774236</v>
      </c>
      <c r="S302" s="31">
        <v>900115350</v>
      </c>
      <c r="T302" s="36">
        <f t="shared" ref="T302:T339" si="68">IF(($Q302     =0),0,($S302     /$Q302     ))</f>
        <v>0.28076989003802499</v>
      </c>
      <c r="U302" s="36">
        <f t="shared" ref="U302:U339" si="69">IF(($P302     =0),0,(($F302     /$P302     )-1))</f>
        <v>4.7497520178941599E-2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3563343669</v>
      </c>
      <c r="E303" s="32">
        <f>E302</f>
        <v>3563343669</v>
      </c>
      <c r="F303" s="32">
        <f>F302</f>
        <v>942868597</v>
      </c>
      <c r="G303" s="37">
        <f t="shared" si="63"/>
        <v>0.26460220640592946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942868597</v>
      </c>
      <c r="O303" s="37">
        <f t="shared" si="67"/>
        <v>0.26460220640592946</v>
      </c>
      <c r="P303" s="32">
        <f>P302</f>
        <v>900115350</v>
      </c>
      <c r="Q303" s="32">
        <f>Q302</f>
        <v>3205882760</v>
      </c>
      <c r="R303" s="32">
        <f>R302</f>
        <v>3230774236</v>
      </c>
      <c r="S303" s="32">
        <f>S302</f>
        <v>900115350</v>
      </c>
      <c r="T303" s="37">
        <f t="shared" si="68"/>
        <v>0.28076989003802499</v>
      </c>
      <c r="U303" s="37">
        <f t="shared" si="69"/>
        <v>4.7497520178941599E-2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41229663</v>
      </c>
      <c r="E304" s="31">
        <v>41229663</v>
      </c>
      <c r="F304" s="31">
        <v>9855257</v>
      </c>
      <c r="G304" s="36">
        <f t="shared" si="63"/>
        <v>0.23903316891045168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9855257</v>
      </c>
      <c r="O304" s="36">
        <f t="shared" si="67"/>
        <v>0.23903316891045168</v>
      </c>
      <c r="P304" s="31">
        <v>8810776</v>
      </c>
      <c r="Q304" s="31">
        <v>34234239</v>
      </c>
      <c r="R304" s="31">
        <v>39357455</v>
      </c>
      <c r="S304" s="31">
        <v>8810776</v>
      </c>
      <c r="T304" s="36">
        <f t="shared" si="68"/>
        <v>0.25736736838227953</v>
      </c>
      <c r="U304" s="36">
        <f t="shared" si="69"/>
        <v>0.11854585793578232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21174000</v>
      </c>
      <c r="E305" s="31">
        <v>21174000</v>
      </c>
      <c r="F305" s="31">
        <v>9453579</v>
      </c>
      <c r="G305" s="36">
        <f t="shared" si="63"/>
        <v>0.44647109662793993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9453579</v>
      </c>
      <c r="O305" s="36">
        <f t="shared" si="67"/>
        <v>0.44647109662793993</v>
      </c>
      <c r="P305" s="31">
        <v>4088736</v>
      </c>
      <c r="Q305" s="31">
        <v>21537522</v>
      </c>
      <c r="R305" s="31">
        <v>21105087</v>
      </c>
      <c r="S305" s="31">
        <v>4088736</v>
      </c>
      <c r="T305" s="36">
        <f t="shared" si="68"/>
        <v>0.18984245262755856</v>
      </c>
      <c r="U305" s="36">
        <f t="shared" si="69"/>
        <v>1.3121030558099127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22331000</v>
      </c>
      <c r="E306" s="31">
        <v>22331000</v>
      </c>
      <c r="F306" s="31">
        <v>5662118</v>
      </c>
      <c r="G306" s="36">
        <f t="shared" si="63"/>
        <v>0.25355416237517353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5662118</v>
      </c>
      <c r="O306" s="36">
        <f t="shared" si="67"/>
        <v>0.25355416237517353</v>
      </c>
      <c r="P306" s="31">
        <v>5113470</v>
      </c>
      <c r="Q306" s="31">
        <v>19232000</v>
      </c>
      <c r="R306" s="31">
        <v>24968000</v>
      </c>
      <c r="S306" s="31">
        <v>5113470</v>
      </c>
      <c r="T306" s="36">
        <f t="shared" si="68"/>
        <v>0.26588342346089849</v>
      </c>
      <c r="U306" s="36">
        <f t="shared" si="69"/>
        <v>0.10729465509722358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141444817</v>
      </c>
      <c r="E307" s="31">
        <v>141444817</v>
      </c>
      <c r="F307" s="31">
        <v>39254149</v>
      </c>
      <c r="G307" s="36">
        <f t="shared" si="63"/>
        <v>0.27752271049988347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39254149</v>
      </c>
      <c r="O307" s="36">
        <f t="shared" si="67"/>
        <v>0.27752271049988347</v>
      </c>
      <c r="P307" s="31">
        <v>35086846</v>
      </c>
      <c r="Q307" s="31">
        <v>130975872</v>
      </c>
      <c r="R307" s="31">
        <v>134048296</v>
      </c>
      <c r="S307" s="31">
        <v>35086846</v>
      </c>
      <c r="T307" s="36">
        <f t="shared" si="68"/>
        <v>0.26788785952881461</v>
      </c>
      <c r="U307" s="36">
        <f t="shared" si="69"/>
        <v>0.11877109159369859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92809340</v>
      </c>
      <c r="E308" s="31">
        <v>92809340</v>
      </c>
      <c r="F308" s="31">
        <v>30034435</v>
      </c>
      <c r="G308" s="36">
        <f t="shared" si="63"/>
        <v>0.32361435821006806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30034435</v>
      </c>
      <c r="O308" s="36">
        <f t="shared" si="67"/>
        <v>0.32361435821006806</v>
      </c>
      <c r="P308" s="31">
        <v>26947684</v>
      </c>
      <c r="Q308" s="31">
        <v>86096656</v>
      </c>
      <c r="R308" s="31">
        <v>105036186</v>
      </c>
      <c r="S308" s="31">
        <v>26947684</v>
      </c>
      <c r="T308" s="36">
        <f t="shared" si="68"/>
        <v>0.31299338733899257</v>
      </c>
      <c r="U308" s="36">
        <f t="shared" si="69"/>
        <v>0.11454605894888781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318988820</v>
      </c>
      <c r="E310" s="32">
        <f>SUM(E304:E309)</f>
        <v>318988820</v>
      </c>
      <c r="F310" s="32">
        <f>SUM(F304:F309)</f>
        <v>94259538</v>
      </c>
      <c r="G310" s="37">
        <f t="shared" si="63"/>
        <v>0.29549480135385309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94259538</v>
      </c>
      <c r="O310" s="37">
        <f t="shared" si="67"/>
        <v>0.29549480135385309</v>
      </c>
      <c r="P310" s="32">
        <f>SUM(P304:P309)</f>
        <v>80047512</v>
      </c>
      <c r="Q310" s="32">
        <f>SUM(Q304:Q309)</f>
        <v>292076289</v>
      </c>
      <c r="R310" s="32">
        <f>SUM(R304:R309)</f>
        <v>324515024</v>
      </c>
      <c r="S310" s="32">
        <f>SUM(S304:S309)</f>
        <v>80047512</v>
      </c>
      <c r="T310" s="37">
        <f t="shared" si="68"/>
        <v>0.27406371216939146</v>
      </c>
      <c r="U310" s="37">
        <f t="shared" si="69"/>
        <v>0.17754488109511768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56602105</v>
      </c>
      <c r="E311" s="31">
        <v>56602105</v>
      </c>
      <c r="F311" s="31">
        <v>45799282</v>
      </c>
      <c r="G311" s="36">
        <f t="shared" si="63"/>
        <v>0.80914450089797896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45799282</v>
      </c>
      <c r="O311" s="36">
        <f t="shared" si="67"/>
        <v>0.80914450089797896</v>
      </c>
      <c r="P311" s="31">
        <v>22057889</v>
      </c>
      <c r="Q311" s="31">
        <v>38364210</v>
      </c>
      <c r="R311" s="31">
        <v>53491383</v>
      </c>
      <c r="S311" s="31">
        <v>22057889</v>
      </c>
      <c r="T311" s="36">
        <f t="shared" si="68"/>
        <v>0.57496007346430433</v>
      </c>
      <c r="U311" s="36">
        <f t="shared" si="69"/>
        <v>1.0763220814104195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301789965</v>
      </c>
      <c r="E312" s="31">
        <v>301885313</v>
      </c>
      <c r="F312" s="31">
        <v>42156359</v>
      </c>
      <c r="G312" s="36">
        <f t="shared" si="63"/>
        <v>0.13968774276507173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42156359</v>
      </c>
      <c r="O312" s="36">
        <f t="shared" si="67"/>
        <v>0.13968774276507173</v>
      </c>
      <c r="P312" s="31">
        <v>52485733</v>
      </c>
      <c r="Q312" s="31">
        <v>195445179</v>
      </c>
      <c r="R312" s="31">
        <v>198904408</v>
      </c>
      <c r="S312" s="31">
        <v>52485733</v>
      </c>
      <c r="T312" s="36">
        <f t="shared" si="68"/>
        <v>0.26854452623771291</v>
      </c>
      <c r="U312" s="36">
        <f t="shared" si="69"/>
        <v>-0.19680346276196614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159519078</v>
      </c>
      <c r="E313" s="31">
        <v>159519078</v>
      </c>
      <c r="F313" s="31">
        <v>47761999</v>
      </c>
      <c r="G313" s="36">
        <f t="shared" si="63"/>
        <v>0.29941245648373166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47761999</v>
      </c>
      <c r="O313" s="36">
        <f t="shared" si="67"/>
        <v>0.29941245648373166</v>
      </c>
      <c r="P313" s="31">
        <v>54386684</v>
      </c>
      <c r="Q313" s="31">
        <v>160222402</v>
      </c>
      <c r="R313" s="31">
        <v>148162734</v>
      </c>
      <c r="S313" s="31">
        <v>54386684</v>
      </c>
      <c r="T313" s="36">
        <f t="shared" si="68"/>
        <v>0.33944494228715905</v>
      </c>
      <c r="U313" s="36">
        <f t="shared" si="69"/>
        <v>-0.12180711366774999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144856500</v>
      </c>
      <c r="E314" s="31">
        <v>144856500</v>
      </c>
      <c r="F314" s="31">
        <v>33474906</v>
      </c>
      <c r="G314" s="36">
        <f t="shared" si="63"/>
        <v>0.23109012022242703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33474906</v>
      </c>
      <c r="O314" s="36">
        <f t="shared" si="67"/>
        <v>0.23109012022242703</v>
      </c>
      <c r="P314" s="31">
        <v>29194980</v>
      </c>
      <c r="Q314" s="31">
        <v>136925430</v>
      </c>
      <c r="R314" s="31">
        <v>138005430</v>
      </c>
      <c r="S314" s="31">
        <v>29194980</v>
      </c>
      <c r="T314" s="36">
        <f t="shared" si="68"/>
        <v>0.21321809980804882</v>
      </c>
      <c r="U314" s="36">
        <f t="shared" si="69"/>
        <v>0.14659801102792325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41830466</v>
      </c>
      <c r="E315" s="31">
        <v>41830466</v>
      </c>
      <c r="F315" s="31">
        <v>14803198</v>
      </c>
      <c r="G315" s="36">
        <f t="shared" si="63"/>
        <v>0.35388556273793365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14803198</v>
      </c>
      <c r="O315" s="36">
        <f t="shared" si="67"/>
        <v>0.35388556273793365</v>
      </c>
      <c r="P315" s="31">
        <v>15044677</v>
      </c>
      <c r="Q315" s="31">
        <v>52280244</v>
      </c>
      <c r="R315" s="31">
        <v>48888528</v>
      </c>
      <c r="S315" s="31">
        <v>15044677</v>
      </c>
      <c r="T315" s="36">
        <f t="shared" si="68"/>
        <v>0.28776983137263096</v>
      </c>
      <c r="U315" s="36">
        <f t="shared" si="69"/>
        <v>-1.6050793247339268E-2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704598114</v>
      </c>
      <c r="E317" s="32">
        <f>SUM(E311:E316)</f>
        <v>704693462</v>
      </c>
      <c r="F317" s="32">
        <f>SUM(F311:F316)</f>
        <v>183995744</v>
      </c>
      <c r="G317" s="37">
        <f t="shared" si="63"/>
        <v>0.26113573162360182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183995744</v>
      </c>
      <c r="O317" s="37">
        <f t="shared" si="67"/>
        <v>0.26113573162360182</v>
      </c>
      <c r="P317" s="32">
        <f>SUM(P311:P316)</f>
        <v>173169963</v>
      </c>
      <c r="Q317" s="32">
        <f>SUM(Q311:Q316)</f>
        <v>583237465</v>
      </c>
      <c r="R317" s="32">
        <f>SUM(R311:R316)</f>
        <v>587452483</v>
      </c>
      <c r="S317" s="32">
        <f>SUM(S311:S316)</f>
        <v>173169963</v>
      </c>
      <c r="T317" s="37">
        <f t="shared" si="68"/>
        <v>0.29691158986160121</v>
      </c>
      <c r="U317" s="37">
        <f t="shared" si="69"/>
        <v>6.2515350886804821E-2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62787493</v>
      </c>
      <c r="E318" s="31">
        <v>71110143</v>
      </c>
      <c r="F318" s="31">
        <v>13886156</v>
      </c>
      <c r="G318" s="36">
        <f t="shared" si="63"/>
        <v>0.2211611793450648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13886156</v>
      </c>
      <c r="O318" s="36">
        <f t="shared" si="67"/>
        <v>0.2211611793450648</v>
      </c>
      <c r="P318" s="31">
        <v>26836921</v>
      </c>
      <c r="Q318" s="31">
        <v>58024258</v>
      </c>
      <c r="R318" s="31">
        <v>59269860</v>
      </c>
      <c r="S318" s="31">
        <v>26836921</v>
      </c>
      <c r="T318" s="36">
        <f t="shared" si="68"/>
        <v>0.46251209278712363</v>
      </c>
      <c r="U318" s="36">
        <f t="shared" si="69"/>
        <v>-0.48257268410187593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135785097</v>
      </c>
      <c r="E319" s="31">
        <v>135785097</v>
      </c>
      <c r="F319" s="31">
        <v>36497262</v>
      </c>
      <c r="G319" s="36">
        <f t="shared" si="63"/>
        <v>0.26878694942494313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36497262</v>
      </c>
      <c r="O319" s="36">
        <f t="shared" si="67"/>
        <v>0.26878694942494313</v>
      </c>
      <c r="P319" s="31">
        <v>36446798</v>
      </c>
      <c r="Q319" s="31">
        <v>127653460</v>
      </c>
      <c r="R319" s="31">
        <v>121694142</v>
      </c>
      <c r="S319" s="31">
        <v>36446798</v>
      </c>
      <c r="T319" s="36">
        <f t="shared" si="68"/>
        <v>0.2855135928160506</v>
      </c>
      <c r="U319" s="36">
        <f t="shared" si="69"/>
        <v>1.3845935107934526E-3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21605043</v>
      </c>
      <c r="E320" s="31">
        <v>21605043</v>
      </c>
      <c r="F320" s="31">
        <v>5797538</v>
      </c>
      <c r="G320" s="36">
        <f t="shared" si="63"/>
        <v>0.26834188666044312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5797538</v>
      </c>
      <c r="O320" s="36">
        <f t="shared" si="67"/>
        <v>0.26834188666044312</v>
      </c>
      <c r="P320" s="31">
        <v>4902985</v>
      </c>
      <c r="Q320" s="31">
        <v>20018600</v>
      </c>
      <c r="R320" s="31">
        <v>20230600</v>
      </c>
      <c r="S320" s="31">
        <v>4902985</v>
      </c>
      <c r="T320" s="36">
        <f t="shared" si="68"/>
        <v>0.24492147303008202</v>
      </c>
      <c r="U320" s="36">
        <f t="shared" si="69"/>
        <v>0.18245069075267417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32351714</v>
      </c>
      <c r="E321" s="31">
        <v>32351714</v>
      </c>
      <c r="F321" s="31">
        <v>9073964</v>
      </c>
      <c r="G321" s="36">
        <f t="shared" si="63"/>
        <v>0.28047861699074123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9073964</v>
      </c>
      <c r="O321" s="36">
        <f t="shared" si="67"/>
        <v>0.28047861699074123</v>
      </c>
      <c r="P321" s="31">
        <v>6422875</v>
      </c>
      <c r="Q321" s="31">
        <v>30024643</v>
      </c>
      <c r="R321" s="31">
        <v>30283814</v>
      </c>
      <c r="S321" s="31">
        <v>6422875</v>
      </c>
      <c r="T321" s="36">
        <f t="shared" si="68"/>
        <v>0.21392011222248339</v>
      </c>
      <c r="U321" s="36">
        <f t="shared" si="69"/>
        <v>0.41275737111496014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252529347</v>
      </c>
      <c r="E323" s="32">
        <f>SUM(E318:E322)</f>
        <v>260851997</v>
      </c>
      <c r="F323" s="32">
        <f>SUM(F318:F322)</f>
        <v>65254920</v>
      </c>
      <c r="G323" s="37">
        <f t="shared" si="63"/>
        <v>0.25840529338556439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65254920</v>
      </c>
      <c r="O323" s="37">
        <f t="shared" si="67"/>
        <v>0.25840529338556439</v>
      </c>
      <c r="P323" s="32">
        <f>SUM(P318:P322)</f>
        <v>74609579</v>
      </c>
      <c r="Q323" s="32">
        <f>SUM(Q318:Q322)</f>
        <v>235720961</v>
      </c>
      <c r="R323" s="32">
        <f>SUM(R318:R322)</f>
        <v>231478416</v>
      </c>
      <c r="S323" s="32">
        <f>SUM(S318:S322)</f>
        <v>74609579</v>
      </c>
      <c r="T323" s="37">
        <f t="shared" si="68"/>
        <v>0.31651652311056039</v>
      </c>
      <c r="U323" s="37">
        <f t="shared" si="69"/>
        <v>-0.12538147414020395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18386210</v>
      </c>
      <c r="E324" s="31">
        <v>18386210</v>
      </c>
      <c r="F324" s="31">
        <v>2425601</v>
      </c>
      <c r="G324" s="36">
        <f t="shared" si="63"/>
        <v>0.13192501336599549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2425601</v>
      </c>
      <c r="O324" s="36">
        <f t="shared" si="67"/>
        <v>0.13192501336599549</v>
      </c>
      <c r="P324" s="31">
        <v>2982791</v>
      </c>
      <c r="Q324" s="31">
        <v>16611600</v>
      </c>
      <c r="R324" s="31">
        <v>16611600</v>
      </c>
      <c r="S324" s="31">
        <v>2982791</v>
      </c>
      <c r="T324" s="36">
        <f t="shared" si="68"/>
        <v>0.17956072864745118</v>
      </c>
      <c r="U324" s="36">
        <f t="shared" si="69"/>
        <v>-0.18680155599235748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46156028</v>
      </c>
      <c r="E325" s="31">
        <v>46156028</v>
      </c>
      <c r="F325" s="31">
        <v>15542891</v>
      </c>
      <c r="G325" s="36">
        <f t="shared" si="63"/>
        <v>0.33674671919342802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15542891</v>
      </c>
      <c r="O325" s="36">
        <f t="shared" si="67"/>
        <v>0.33674671919342802</v>
      </c>
      <c r="P325" s="31">
        <v>18438648</v>
      </c>
      <c r="Q325" s="31">
        <v>43994105</v>
      </c>
      <c r="R325" s="31">
        <v>43693769</v>
      </c>
      <c r="S325" s="31">
        <v>18438648</v>
      </c>
      <c r="T325" s="36">
        <f t="shared" si="68"/>
        <v>0.41911633388155073</v>
      </c>
      <c r="U325" s="36">
        <f t="shared" si="69"/>
        <v>-0.15704822826489229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139063282</v>
      </c>
      <c r="E326" s="31">
        <v>139063282</v>
      </c>
      <c r="F326" s="31">
        <v>56776419</v>
      </c>
      <c r="G326" s="36">
        <f t="shared" si="63"/>
        <v>0.40827757107012619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56776419</v>
      </c>
      <c r="O326" s="36">
        <f t="shared" si="67"/>
        <v>0.40827757107012619</v>
      </c>
      <c r="P326" s="31">
        <v>23716000</v>
      </c>
      <c r="Q326" s="31">
        <v>126354871</v>
      </c>
      <c r="R326" s="31">
        <v>129482266</v>
      </c>
      <c r="S326" s="31">
        <v>23716000</v>
      </c>
      <c r="T326" s="36">
        <f t="shared" si="68"/>
        <v>0.18769359512859618</v>
      </c>
      <c r="U326" s="36">
        <f t="shared" si="69"/>
        <v>1.3940132821723732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255825621</v>
      </c>
      <c r="E327" s="31">
        <v>255825621</v>
      </c>
      <c r="F327" s="31">
        <v>80050909</v>
      </c>
      <c r="G327" s="36">
        <f t="shared" si="63"/>
        <v>0.3129120089187627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80050909</v>
      </c>
      <c r="O327" s="36">
        <f t="shared" si="67"/>
        <v>0.3129120089187627</v>
      </c>
      <c r="P327" s="31">
        <v>74156040</v>
      </c>
      <c r="Q327" s="31">
        <v>237885485</v>
      </c>
      <c r="R327" s="31">
        <v>241645025</v>
      </c>
      <c r="S327" s="31">
        <v>74156040</v>
      </c>
      <c r="T327" s="36">
        <f t="shared" si="68"/>
        <v>0.31172999058769812</v>
      </c>
      <c r="U327" s="36">
        <f t="shared" si="69"/>
        <v>7.9492769570759236E-2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61389100</v>
      </c>
      <c r="E328" s="31">
        <v>61389100</v>
      </c>
      <c r="F328" s="31">
        <v>45722993</v>
      </c>
      <c r="G328" s="36">
        <f t="shared" si="63"/>
        <v>0.74480637442151787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45722993</v>
      </c>
      <c r="O328" s="36">
        <f t="shared" si="67"/>
        <v>0.74480637442151787</v>
      </c>
      <c r="P328" s="31">
        <v>44129629</v>
      </c>
      <c r="Q328" s="31">
        <v>59349800</v>
      </c>
      <c r="R328" s="31">
        <v>59349800</v>
      </c>
      <c r="S328" s="31">
        <v>44129629</v>
      </c>
      <c r="T328" s="36">
        <f t="shared" si="68"/>
        <v>0.74355143572514149</v>
      </c>
      <c r="U328" s="36">
        <f t="shared" si="69"/>
        <v>3.6106444493335665E-2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104393160</v>
      </c>
      <c r="E329" s="31">
        <v>104393160</v>
      </c>
      <c r="F329" s="31">
        <v>25727086</v>
      </c>
      <c r="G329" s="36">
        <f t="shared" si="63"/>
        <v>0.24644417316230297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25727086</v>
      </c>
      <c r="O329" s="36">
        <f t="shared" si="67"/>
        <v>0.24644417316230297</v>
      </c>
      <c r="P329" s="31">
        <v>28898575</v>
      </c>
      <c r="Q329" s="31">
        <v>100070521</v>
      </c>
      <c r="R329" s="31">
        <v>92359920</v>
      </c>
      <c r="S329" s="31">
        <v>28898575</v>
      </c>
      <c r="T329" s="36">
        <f t="shared" si="68"/>
        <v>0.28878209797668586</v>
      </c>
      <c r="U329" s="36">
        <f t="shared" si="69"/>
        <v>-0.1097455151335317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68903532</v>
      </c>
      <c r="E330" s="31">
        <v>68903532</v>
      </c>
      <c r="F330" s="31">
        <v>25170799</v>
      </c>
      <c r="G330" s="36">
        <f t="shared" si="63"/>
        <v>0.36530491644463159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25170799</v>
      </c>
      <c r="O330" s="36">
        <f t="shared" si="67"/>
        <v>0.36530491644463159</v>
      </c>
      <c r="P330" s="31">
        <v>24728453</v>
      </c>
      <c r="Q330" s="31">
        <v>56035647</v>
      </c>
      <c r="R330" s="31">
        <v>57707341</v>
      </c>
      <c r="S330" s="31">
        <v>24728453</v>
      </c>
      <c r="T330" s="36">
        <f t="shared" si="68"/>
        <v>0.44129860765237527</v>
      </c>
      <c r="U330" s="36">
        <f t="shared" si="69"/>
        <v>1.7888138817256483E-2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694116933</v>
      </c>
      <c r="E332" s="32">
        <f>SUM(E324:E331)</f>
        <v>694116933</v>
      </c>
      <c r="F332" s="32">
        <f>SUM(F324:F331)</f>
        <v>251416698</v>
      </c>
      <c r="G332" s="37">
        <f t="shared" si="63"/>
        <v>0.36221086973540234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251416698</v>
      </c>
      <c r="O332" s="37">
        <f t="shared" si="67"/>
        <v>0.36221086973540234</v>
      </c>
      <c r="P332" s="32">
        <f>SUM(P324:P331)</f>
        <v>217050136</v>
      </c>
      <c r="Q332" s="32">
        <f>SUM(Q324:Q331)</f>
        <v>640302029</v>
      </c>
      <c r="R332" s="32">
        <f>SUM(R324:R331)</f>
        <v>640849721</v>
      </c>
      <c r="S332" s="32">
        <f>SUM(S324:S331)</f>
        <v>217050136</v>
      </c>
      <c r="T332" s="37">
        <f t="shared" si="68"/>
        <v>0.33898086554400098</v>
      </c>
      <c r="U332" s="37">
        <f t="shared" si="69"/>
        <v>0.15833467158021031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4164288</v>
      </c>
      <c r="E333" s="31">
        <v>4164288</v>
      </c>
      <c r="F333" s="31">
        <v>937799</v>
      </c>
      <c r="G333" s="36">
        <f t="shared" si="63"/>
        <v>0.2252003223600289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937799</v>
      </c>
      <c r="O333" s="36">
        <f t="shared" si="67"/>
        <v>0.2252003223600289</v>
      </c>
      <c r="P333" s="31">
        <v>752597</v>
      </c>
      <c r="Q333" s="31">
        <v>3637512</v>
      </c>
      <c r="R333" s="31">
        <v>4410396</v>
      </c>
      <c r="S333" s="31">
        <v>752597</v>
      </c>
      <c r="T333" s="36">
        <f t="shared" si="68"/>
        <v>0.20689883634748146</v>
      </c>
      <c r="U333" s="36">
        <f t="shared" si="69"/>
        <v>0.24608389350475757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7672537</v>
      </c>
      <c r="E334" s="31">
        <v>7672537</v>
      </c>
      <c r="F334" s="31">
        <v>1896200</v>
      </c>
      <c r="G334" s="36">
        <f t="shared" si="63"/>
        <v>0.24714119984041785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1896200</v>
      </c>
      <c r="O334" s="36">
        <f t="shared" si="67"/>
        <v>0.24714119984041785</v>
      </c>
      <c r="P334" s="31">
        <v>1798692</v>
      </c>
      <c r="Q334" s="31">
        <v>7339067</v>
      </c>
      <c r="R334" s="31">
        <v>7028895</v>
      </c>
      <c r="S334" s="31">
        <v>1798692</v>
      </c>
      <c r="T334" s="36">
        <f t="shared" si="68"/>
        <v>0.24508455911357671</v>
      </c>
      <c r="U334" s="36">
        <f t="shared" si="69"/>
        <v>5.4210504077407462E-2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43353036</v>
      </c>
      <c r="E335" s="31">
        <v>43353036</v>
      </c>
      <c r="F335" s="31">
        <v>12564469</v>
      </c>
      <c r="G335" s="36">
        <f t="shared" si="63"/>
        <v>0.2898175112811015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12564469</v>
      </c>
      <c r="O335" s="36">
        <f t="shared" si="67"/>
        <v>0.2898175112811015</v>
      </c>
      <c r="P335" s="31">
        <v>11257040</v>
      </c>
      <c r="Q335" s="31">
        <v>35245286</v>
      </c>
      <c r="R335" s="31">
        <v>35550375</v>
      </c>
      <c r="S335" s="31">
        <v>11257040</v>
      </c>
      <c r="T335" s="36">
        <f t="shared" si="68"/>
        <v>0.31939136484805375</v>
      </c>
      <c r="U335" s="36">
        <f t="shared" si="69"/>
        <v>0.11614323125795067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55189861</v>
      </c>
      <c r="E337" s="32">
        <f>SUM(E333:E336)</f>
        <v>55189861</v>
      </c>
      <c r="F337" s="32">
        <f>SUM(F333:F336)</f>
        <v>15398468</v>
      </c>
      <c r="G337" s="37">
        <f t="shared" si="63"/>
        <v>0.27900900130913536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15398468</v>
      </c>
      <c r="O337" s="37">
        <f t="shared" si="67"/>
        <v>0.27900900130913536</v>
      </c>
      <c r="P337" s="32">
        <f>SUM(P333:P336)</f>
        <v>13808329</v>
      </c>
      <c r="Q337" s="32">
        <f>SUM(Q333:Q336)</f>
        <v>46221865</v>
      </c>
      <c r="R337" s="32">
        <f>SUM(R333:R336)</f>
        <v>46989666</v>
      </c>
      <c r="S337" s="32">
        <f>SUM(S333:S336)</f>
        <v>13808329</v>
      </c>
      <c r="T337" s="37">
        <f t="shared" si="68"/>
        <v>0.2987401957926189</v>
      </c>
      <c r="U337" s="37">
        <f t="shared" si="69"/>
        <v>0.11515796009785118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5588766744</v>
      </c>
      <c r="E338" s="32">
        <f>SUM(E302,E304:E309,E311:E316,E318:E322,E324:E331,E333:E336)</f>
        <v>5597184742</v>
      </c>
      <c r="F338" s="32">
        <f>SUM(F302,F304:F309,F311:F316,F318:F322,F324:F331,F333:F336)</f>
        <v>1553193965</v>
      </c>
      <c r="G338" s="37">
        <f t="shared" si="63"/>
        <v>0.27791354267334223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1553193965</v>
      </c>
      <c r="O338" s="37">
        <f t="shared" si="67"/>
        <v>0.27791354267334223</v>
      </c>
      <c r="P338" s="32">
        <f>SUM(P302,P304:P309,P311:P316,P318:P322,P324:P331,P333:P336)</f>
        <v>1458800869</v>
      </c>
      <c r="Q338" s="32">
        <f>SUM(Q302,Q304:Q309,Q311:Q316,Q318:Q322,Q324:Q331,Q333:Q336)</f>
        <v>5003441369</v>
      </c>
      <c r="R338" s="32">
        <f>SUM(R302,R304:R309,R311:R316,R318:R322,R324:R331,R333:R336)</f>
        <v>5062059546</v>
      </c>
      <c r="S338" s="32">
        <f>SUM(S302,S304:S309,S311:S316,S318:S322,S324:S331,S333:S336)</f>
        <v>1458800869</v>
      </c>
      <c r="T338" s="37">
        <f t="shared" si="68"/>
        <v>0.29155950103429701</v>
      </c>
      <c r="U338" s="37">
        <f t="shared" si="69"/>
        <v>6.4705949938668406E-2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30290874714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30368321619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7669605669</v>
      </c>
      <c r="G339" s="39">
        <f t="shared" si="63"/>
        <v>0.25319855373655553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7669605669</v>
      </c>
      <c r="O339" s="39">
        <f t="shared" si="67"/>
        <v>0.25319855373655553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7131169677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27950271814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28609115088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7131169677</v>
      </c>
      <c r="T339" s="39">
        <f t="shared" si="68"/>
        <v>0.25513775767390112</v>
      </c>
      <c r="U339" s="39">
        <f t="shared" si="69"/>
        <v>7.550458289284645E-2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750614832</v>
      </c>
      <c r="E8" s="31">
        <v>750614832</v>
      </c>
      <c r="F8" s="31">
        <v>207173138</v>
      </c>
      <c r="G8" s="36">
        <f>IF(($D8       =0),0,($F8       /$D8       ))</f>
        <v>0.27600458872893679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207173138</v>
      </c>
      <c r="O8" s="36">
        <f>IF(($D8       =0),0,($N8       /$D8       ))</f>
        <v>0.27600458872893679</v>
      </c>
      <c r="P8" s="31">
        <v>210314747</v>
      </c>
      <c r="Q8" s="31">
        <v>605918732</v>
      </c>
      <c r="R8" s="31">
        <v>715164365</v>
      </c>
      <c r="S8" s="31">
        <v>210314747</v>
      </c>
      <c r="T8" s="36">
        <f>IF(($Q8       =0),0,($S8       /$Q8       ))</f>
        <v>0.34710058608981903</v>
      </c>
      <c r="U8" s="36">
        <f>IF(($P8       =0),0,(($F8       /$P8       )-1))</f>
        <v>-1.4937654371901976E-2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503127660</v>
      </c>
      <c r="E9" s="31">
        <v>503127660</v>
      </c>
      <c r="F9" s="31">
        <v>119110430</v>
      </c>
      <c r="G9" s="36">
        <f>IF(($D9       =0),0,($F9       /$D9       ))</f>
        <v>0.23673997569523408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119110430</v>
      </c>
      <c r="O9" s="36">
        <f>IF(($D9       =0),0,($N9       /$D9       ))</f>
        <v>0.23673997569523408</v>
      </c>
      <c r="P9" s="31">
        <v>114390258</v>
      </c>
      <c r="Q9" s="31">
        <v>441248750</v>
      </c>
      <c r="R9" s="31">
        <v>522484220</v>
      </c>
      <c r="S9" s="31">
        <v>114390258</v>
      </c>
      <c r="T9" s="36">
        <f>IF(($Q9       =0),0,($S9       /$Q9       ))</f>
        <v>0.2592421123006014</v>
      </c>
      <c r="U9" s="36">
        <f>IF(($P9       =0),0,(($F9       /$P9       )-1))</f>
        <v>4.1263758667280825E-2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1253742492</v>
      </c>
      <c r="E10" s="32">
        <f>SUM(E8:E9)</f>
        <v>1253742492</v>
      </c>
      <c r="F10" s="32">
        <f>SUM(F8:F9)</f>
        <v>326283568</v>
      </c>
      <c r="G10" s="37">
        <f t="shared" ref="G10:G54" si="0">IF(($D10      =0),0,($F10      /$D10      ))</f>
        <v>0.26024767452804815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326283568</v>
      </c>
      <c r="O10" s="37">
        <f t="shared" ref="O10:O54" si="4">IF(($D10      =0),0,($N10      /$D10      ))</f>
        <v>0.26024767452804815</v>
      </c>
      <c r="P10" s="32">
        <f>SUM(P8:P9)</f>
        <v>324705005</v>
      </c>
      <c r="Q10" s="32">
        <f>SUM(Q8:Q9)</f>
        <v>1047167482</v>
      </c>
      <c r="R10" s="32">
        <f>SUM(R8:R9)</f>
        <v>1237648585</v>
      </c>
      <c r="S10" s="32">
        <f>SUM(S8:S9)</f>
        <v>324705005</v>
      </c>
      <c r="T10" s="37">
        <f t="shared" ref="T10:T54" si="5">IF(($Q10      =0),0,($S10      /$Q10      ))</f>
        <v>0.31007934316279695</v>
      </c>
      <c r="U10" s="37">
        <f t="shared" ref="U10:U54" si="6">IF(($P10      =0),0,(($F10      /$P10      )-1))</f>
        <v>4.8615296213250225E-3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48740232</v>
      </c>
      <c r="E11" s="31">
        <v>48740232</v>
      </c>
      <c r="F11" s="31">
        <v>15414619</v>
      </c>
      <c r="G11" s="36">
        <f t="shared" si="0"/>
        <v>0.31626068173003363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15414619</v>
      </c>
      <c r="O11" s="36">
        <f t="shared" si="4"/>
        <v>0.31626068173003363</v>
      </c>
      <c r="P11" s="31">
        <v>14750020</v>
      </c>
      <c r="Q11" s="31">
        <v>29126134</v>
      </c>
      <c r="R11" s="31">
        <v>48740212</v>
      </c>
      <c r="S11" s="31">
        <v>14750020</v>
      </c>
      <c r="T11" s="36">
        <f t="shared" si="5"/>
        <v>0.50641873720693587</v>
      </c>
      <c r="U11" s="36">
        <f t="shared" si="6"/>
        <v>4.5057498227121018E-2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23269472</v>
      </c>
      <c r="E12" s="31">
        <v>23269472</v>
      </c>
      <c r="F12" s="31">
        <v>5114101</v>
      </c>
      <c r="G12" s="36">
        <f t="shared" si="0"/>
        <v>0.21977726868920791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5114101</v>
      </c>
      <c r="O12" s="36">
        <f t="shared" si="4"/>
        <v>0.21977726868920791</v>
      </c>
      <c r="P12" s="31">
        <v>3339232</v>
      </c>
      <c r="Q12" s="31">
        <v>18562129</v>
      </c>
      <c r="R12" s="31">
        <v>21876649</v>
      </c>
      <c r="S12" s="31">
        <v>3339232</v>
      </c>
      <c r="T12" s="36">
        <f t="shared" si="5"/>
        <v>0.1798948816700929</v>
      </c>
      <c r="U12" s="36">
        <f t="shared" si="6"/>
        <v>0.53152012199212284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34267488</v>
      </c>
      <c r="E13" s="31">
        <v>34267488</v>
      </c>
      <c r="F13" s="31">
        <v>10215773</v>
      </c>
      <c r="G13" s="36">
        <f t="shared" si="0"/>
        <v>0.29811852564156438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10215773</v>
      </c>
      <c r="O13" s="36">
        <f t="shared" si="4"/>
        <v>0.29811852564156438</v>
      </c>
      <c r="P13" s="31">
        <v>6644692</v>
      </c>
      <c r="Q13" s="31">
        <v>19016832</v>
      </c>
      <c r="R13" s="31">
        <v>44301106</v>
      </c>
      <c r="S13" s="31">
        <v>6644692</v>
      </c>
      <c r="T13" s="36">
        <f t="shared" si="5"/>
        <v>0.34941109013320409</v>
      </c>
      <c r="U13" s="36">
        <f t="shared" si="6"/>
        <v>0.53743363876008088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54016976</v>
      </c>
      <c r="E14" s="31">
        <v>54016976</v>
      </c>
      <c r="F14" s="31">
        <v>16560018</v>
      </c>
      <c r="G14" s="36">
        <f t="shared" si="0"/>
        <v>0.30657062327961493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16560018</v>
      </c>
      <c r="O14" s="36">
        <f t="shared" si="4"/>
        <v>0.30657062327961493</v>
      </c>
      <c r="P14" s="31">
        <v>10327188</v>
      </c>
      <c r="Q14" s="31">
        <v>44493925</v>
      </c>
      <c r="R14" s="31">
        <v>40530833</v>
      </c>
      <c r="S14" s="31">
        <v>10327188</v>
      </c>
      <c r="T14" s="36">
        <f t="shared" si="5"/>
        <v>0.23210332646535453</v>
      </c>
      <c r="U14" s="36">
        <f t="shared" si="6"/>
        <v>0.60353602548922325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31180703</v>
      </c>
      <c r="E15" s="31">
        <v>31180703</v>
      </c>
      <c r="F15" s="31">
        <v>11410807</v>
      </c>
      <c r="G15" s="36">
        <f t="shared" si="0"/>
        <v>0.36595733585609025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11410807</v>
      </c>
      <c r="O15" s="36">
        <f t="shared" si="4"/>
        <v>0.36595733585609025</v>
      </c>
      <c r="P15" s="31">
        <v>2717874</v>
      </c>
      <c r="Q15" s="31">
        <v>24091899</v>
      </c>
      <c r="R15" s="31">
        <v>24956184</v>
      </c>
      <c r="S15" s="31">
        <v>2717874</v>
      </c>
      <c r="T15" s="36">
        <f t="shared" si="5"/>
        <v>0.11281277577994163</v>
      </c>
      <c r="U15" s="36">
        <f t="shared" si="6"/>
        <v>3.1984312002690336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81706720</v>
      </c>
      <c r="E16" s="31">
        <v>81706720</v>
      </c>
      <c r="F16" s="31">
        <v>32408072</v>
      </c>
      <c r="G16" s="36">
        <f t="shared" si="0"/>
        <v>0.396639003499345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32408072</v>
      </c>
      <c r="O16" s="36">
        <f t="shared" si="4"/>
        <v>0.396639003499345</v>
      </c>
      <c r="P16" s="31">
        <v>14054643</v>
      </c>
      <c r="Q16" s="31">
        <v>74347221</v>
      </c>
      <c r="R16" s="31">
        <v>76719931</v>
      </c>
      <c r="S16" s="31">
        <v>14054643</v>
      </c>
      <c r="T16" s="36">
        <f t="shared" si="5"/>
        <v>0.18904059641987156</v>
      </c>
      <c r="U16" s="36">
        <f t="shared" si="6"/>
        <v>1.3058623402956591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11683315</v>
      </c>
      <c r="E17" s="31">
        <v>11683315</v>
      </c>
      <c r="F17" s="31">
        <v>1902102</v>
      </c>
      <c r="G17" s="36">
        <f t="shared" si="0"/>
        <v>0.16280499156275424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1902102</v>
      </c>
      <c r="O17" s="36">
        <f t="shared" si="4"/>
        <v>0.16280499156275424</v>
      </c>
      <c r="P17" s="31">
        <v>1574595</v>
      </c>
      <c r="Q17" s="31">
        <v>9435427</v>
      </c>
      <c r="R17" s="31">
        <v>14098148</v>
      </c>
      <c r="S17" s="31">
        <v>1574595</v>
      </c>
      <c r="T17" s="36">
        <f t="shared" si="5"/>
        <v>0.16688115969738307</v>
      </c>
      <c r="U17" s="36">
        <f t="shared" si="6"/>
        <v>0.20799443666466622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284864906</v>
      </c>
      <c r="E19" s="32">
        <f>SUM(E11:E18)</f>
        <v>284864906</v>
      </c>
      <c r="F19" s="32">
        <f>SUM(F11:F18)</f>
        <v>93025492</v>
      </c>
      <c r="G19" s="37">
        <f t="shared" si="0"/>
        <v>0.32656002912482313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93025492</v>
      </c>
      <c r="O19" s="37">
        <f t="shared" si="4"/>
        <v>0.32656002912482313</v>
      </c>
      <c r="P19" s="32">
        <f>SUM(P11:P18)</f>
        <v>53408244</v>
      </c>
      <c r="Q19" s="32">
        <f>SUM(Q11:Q18)</f>
        <v>219073567</v>
      </c>
      <c r="R19" s="32">
        <f>SUM(R11:R18)</f>
        <v>271223063</v>
      </c>
      <c r="S19" s="32">
        <f>SUM(S11:S18)</f>
        <v>53408244</v>
      </c>
      <c r="T19" s="37">
        <f t="shared" si="5"/>
        <v>0.24379136529967579</v>
      </c>
      <c r="U19" s="37">
        <f t="shared" si="6"/>
        <v>0.74178151223245603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318469</v>
      </c>
      <c r="G20" s="36">
        <f t="shared" si="0"/>
        <v>0.636938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318469</v>
      </c>
      <c r="O20" s="36">
        <f t="shared" si="4"/>
        <v>0.636938</v>
      </c>
      <c r="P20" s="31">
        <v>255139</v>
      </c>
      <c r="Q20" s="31">
        <v>500000</v>
      </c>
      <c r="R20" s="31">
        <v>500000</v>
      </c>
      <c r="S20" s="31">
        <v>255139</v>
      </c>
      <c r="T20" s="36">
        <f t="shared" si="5"/>
        <v>0.51027800000000001</v>
      </c>
      <c r="U20" s="36">
        <f t="shared" si="6"/>
        <v>0.24821763822857346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10355619</v>
      </c>
      <c r="E22" s="31">
        <v>10355619</v>
      </c>
      <c r="F22" s="31">
        <v>870415</v>
      </c>
      <c r="G22" s="36">
        <f t="shared" si="0"/>
        <v>8.4052435687330715E-2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870415</v>
      </c>
      <c r="O22" s="36">
        <f t="shared" si="4"/>
        <v>8.4052435687330715E-2</v>
      </c>
      <c r="P22" s="31">
        <v>1490413</v>
      </c>
      <c r="Q22" s="31">
        <v>9680864</v>
      </c>
      <c r="R22" s="31">
        <v>9680864</v>
      </c>
      <c r="S22" s="31">
        <v>1490413</v>
      </c>
      <c r="T22" s="36">
        <f t="shared" si="5"/>
        <v>0.15395454372667564</v>
      </c>
      <c r="U22" s="36">
        <f t="shared" si="6"/>
        <v>-0.41599073545386411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20247190</v>
      </c>
      <c r="E23" s="31">
        <v>20247190</v>
      </c>
      <c r="F23" s="31">
        <v>2925057</v>
      </c>
      <c r="G23" s="36">
        <f t="shared" si="0"/>
        <v>0.14446730632744592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2925057</v>
      </c>
      <c r="O23" s="36">
        <f t="shared" si="4"/>
        <v>0.14446730632744592</v>
      </c>
      <c r="P23" s="31">
        <v>2893675</v>
      </c>
      <c r="Q23" s="31">
        <v>17345700</v>
      </c>
      <c r="R23" s="31">
        <v>19101122</v>
      </c>
      <c r="S23" s="31">
        <v>2893675</v>
      </c>
      <c r="T23" s="36">
        <f t="shared" si="5"/>
        <v>0.16682376612071004</v>
      </c>
      <c r="U23" s="36">
        <f t="shared" si="6"/>
        <v>1.0845032700631529E-2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1659718</v>
      </c>
      <c r="E24" s="31">
        <v>1659718</v>
      </c>
      <c r="F24" s="31">
        <v>702289</v>
      </c>
      <c r="G24" s="36">
        <f t="shared" si="0"/>
        <v>0.4231375450528343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702289</v>
      </c>
      <c r="O24" s="36">
        <f t="shared" si="4"/>
        <v>0.4231375450528343</v>
      </c>
      <c r="P24" s="31">
        <v>584865</v>
      </c>
      <c r="Q24" s="31">
        <v>1582191</v>
      </c>
      <c r="R24" s="31">
        <v>1582191</v>
      </c>
      <c r="S24" s="31">
        <v>584865</v>
      </c>
      <c r="T24" s="36">
        <f t="shared" si="5"/>
        <v>0.36965511749213592</v>
      </c>
      <c r="U24" s="36">
        <f t="shared" si="6"/>
        <v>0.2007711181212759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56415170</v>
      </c>
      <c r="E25" s="31">
        <v>56415170</v>
      </c>
      <c r="F25" s="31">
        <v>15296815</v>
      </c>
      <c r="G25" s="36">
        <f t="shared" si="0"/>
        <v>0.27114719321062047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15296815</v>
      </c>
      <c r="O25" s="36">
        <f t="shared" si="4"/>
        <v>0.27114719321062047</v>
      </c>
      <c r="P25" s="31">
        <v>12159603</v>
      </c>
      <c r="Q25" s="31">
        <v>44007946</v>
      </c>
      <c r="R25" s="31">
        <v>44007946</v>
      </c>
      <c r="S25" s="31">
        <v>12159603</v>
      </c>
      <c r="T25" s="36">
        <f t="shared" si="5"/>
        <v>0.27630471551660241</v>
      </c>
      <c r="U25" s="36">
        <f t="shared" si="6"/>
        <v>0.25800283117795875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42471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42471</v>
      </c>
      <c r="O26" s="36">
        <f t="shared" si="4"/>
        <v>0</v>
      </c>
      <c r="P26" s="31">
        <v>61937</v>
      </c>
      <c r="Q26" s="31">
        <v>0</v>
      </c>
      <c r="R26" s="31">
        <v>0</v>
      </c>
      <c r="S26" s="31">
        <v>61937</v>
      </c>
      <c r="T26" s="36">
        <f t="shared" si="5"/>
        <v>0</v>
      </c>
      <c r="U26" s="36">
        <f t="shared" si="6"/>
        <v>-0.31428709818040912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89177697</v>
      </c>
      <c r="E27" s="32">
        <f>SUM(E20:E26)</f>
        <v>89177697</v>
      </c>
      <c r="F27" s="32">
        <f>SUM(F20:F26)</f>
        <v>20155516</v>
      </c>
      <c r="G27" s="37">
        <f t="shared" si="0"/>
        <v>0.22601521095571689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20155516</v>
      </c>
      <c r="O27" s="37">
        <f t="shared" si="4"/>
        <v>0.22601521095571689</v>
      </c>
      <c r="P27" s="32">
        <f>SUM(P20:P26)</f>
        <v>17445632</v>
      </c>
      <c r="Q27" s="32">
        <f>SUM(Q20:Q26)</f>
        <v>73116701</v>
      </c>
      <c r="R27" s="32">
        <f>SUM(R20:R26)</f>
        <v>74872123</v>
      </c>
      <c r="S27" s="32">
        <f>SUM(S20:S26)</f>
        <v>17445632</v>
      </c>
      <c r="T27" s="37">
        <f t="shared" si="5"/>
        <v>0.23859982413593853</v>
      </c>
      <c r="U27" s="37">
        <f t="shared" si="6"/>
        <v>0.15533309426680564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43243446</v>
      </c>
      <c r="E28" s="31">
        <v>43243446</v>
      </c>
      <c r="F28" s="31">
        <v>10374282</v>
      </c>
      <c r="G28" s="36">
        <f t="shared" si="0"/>
        <v>0.23990414639943358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10374282</v>
      </c>
      <c r="O28" s="36">
        <f t="shared" si="4"/>
        <v>0.23990414639943358</v>
      </c>
      <c r="P28" s="31">
        <v>9590209</v>
      </c>
      <c r="Q28" s="31">
        <v>41640629</v>
      </c>
      <c r="R28" s="31">
        <v>41637411</v>
      </c>
      <c r="S28" s="31">
        <v>9590209</v>
      </c>
      <c r="T28" s="36">
        <f t="shared" si="5"/>
        <v>0.23030893697595203</v>
      </c>
      <c r="U28" s="36">
        <f t="shared" si="6"/>
        <v>8.1757655125138662E-2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3692557</v>
      </c>
      <c r="E29" s="31">
        <v>3692557</v>
      </c>
      <c r="F29" s="31">
        <v>380061</v>
      </c>
      <c r="G29" s="36">
        <f t="shared" si="0"/>
        <v>0.10292623783464953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380061</v>
      </c>
      <c r="O29" s="36">
        <f t="shared" si="4"/>
        <v>0.10292623783464953</v>
      </c>
      <c r="P29" s="31">
        <v>363501</v>
      </c>
      <c r="Q29" s="31">
        <v>4263056</v>
      </c>
      <c r="R29" s="31">
        <v>4263056</v>
      </c>
      <c r="S29" s="31">
        <v>363501</v>
      </c>
      <c r="T29" s="36">
        <f t="shared" si="5"/>
        <v>8.5267704670077049E-2</v>
      </c>
      <c r="U29" s="36">
        <f t="shared" si="6"/>
        <v>4.5556958577830597E-2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6000000</v>
      </c>
      <c r="E30" s="31">
        <v>6000000</v>
      </c>
      <c r="F30" s="31">
        <v>4136098</v>
      </c>
      <c r="G30" s="36">
        <f t="shared" si="0"/>
        <v>0.68934966666666664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4136098</v>
      </c>
      <c r="O30" s="36">
        <f t="shared" si="4"/>
        <v>0.68934966666666664</v>
      </c>
      <c r="P30" s="31">
        <v>-1216950</v>
      </c>
      <c r="Q30" s="31">
        <v>5314750</v>
      </c>
      <c r="R30" s="31">
        <v>5314750</v>
      </c>
      <c r="S30" s="31">
        <v>-1216950</v>
      </c>
      <c r="T30" s="36">
        <f t="shared" si="5"/>
        <v>-0.22897596312150148</v>
      </c>
      <c r="U30" s="36">
        <f t="shared" si="6"/>
        <v>-4.3987411150827889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46000942</v>
      </c>
      <c r="E31" s="31">
        <v>46000942</v>
      </c>
      <c r="F31" s="31">
        <v>413913</v>
      </c>
      <c r="G31" s="36">
        <f t="shared" si="0"/>
        <v>8.9979244338083339E-3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413913</v>
      </c>
      <c r="O31" s="36">
        <f t="shared" si="4"/>
        <v>8.9979244338083339E-3</v>
      </c>
      <c r="P31" s="31">
        <v>667820</v>
      </c>
      <c r="Q31" s="31">
        <v>44296396</v>
      </c>
      <c r="R31" s="31">
        <v>44286396</v>
      </c>
      <c r="S31" s="31">
        <v>667820</v>
      </c>
      <c r="T31" s="36">
        <f t="shared" si="5"/>
        <v>1.5076170079389755E-2</v>
      </c>
      <c r="U31" s="36">
        <f t="shared" si="6"/>
        <v>-0.38020274924380826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5966838</v>
      </c>
      <c r="E32" s="31">
        <v>5966838</v>
      </c>
      <c r="F32" s="31">
        <v>9881287</v>
      </c>
      <c r="G32" s="36">
        <f t="shared" si="0"/>
        <v>1.6560340669547253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9881287</v>
      </c>
      <c r="O32" s="36">
        <f t="shared" si="4"/>
        <v>1.6560340669547253</v>
      </c>
      <c r="P32" s="31">
        <v>2091834</v>
      </c>
      <c r="Q32" s="31">
        <v>7260064</v>
      </c>
      <c r="R32" s="31">
        <v>7260064</v>
      </c>
      <c r="S32" s="31">
        <v>2091834</v>
      </c>
      <c r="T32" s="36">
        <f t="shared" si="5"/>
        <v>0.28812886497970264</v>
      </c>
      <c r="U32" s="36">
        <f t="shared" si="6"/>
        <v>3.7237433754303639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116751294</v>
      </c>
      <c r="E33" s="31">
        <v>116751294</v>
      </c>
      <c r="F33" s="31">
        <v>36647993</v>
      </c>
      <c r="G33" s="36">
        <f t="shared" si="0"/>
        <v>0.31389795988042751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36647993</v>
      </c>
      <c r="O33" s="36">
        <f t="shared" si="4"/>
        <v>0.31389795988042751</v>
      </c>
      <c r="P33" s="31">
        <v>36611327</v>
      </c>
      <c r="Q33" s="31">
        <v>114437137</v>
      </c>
      <c r="R33" s="31">
        <v>147932140</v>
      </c>
      <c r="S33" s="31">
        <v>36611327</v>
      </c>
      <c r="T33" s="36">
        <f t="shared" si="5"/>
        <v>0.31992522672076285</v>
      </c>
      <c r="U33" s="36">
        <f t="shared" si="6"/>
        <v>1.0014933356554678E-3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221655077</v>
      </c>
      <c r="E35" s="32">
        <f>SUM(E28:E34)</f>
        <v>221655077</v>
      </c>
      <c r="F35" s="32">
        <f>SUM(F28:F34)</f>
        <v>61833634</v>
      </c>
      <c r="G35" s="37">
        <f t="shared" si="0"/>
        <v>0.27896331018846909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61833634</v>
      </c>
      <c r="O35" s="37">
        <f t="shared" si="4"/>
        <v>0.27896331018846909</v>
      </c>
      <c r="P35" s="32">
        <f>SUM(P28:P34)</f>
        <v>48107741</v>
      </c>
      <c r="Q35" s="32">
        <f>SUM(Q28:Q34)</f>
        <v>217212032</v>
      </c>
      <c r="R35" s="32">
        <f>SUM(R28:R34)</f>
        <v>250693817</v>
      </c>
      <c r="S35" s="32">
        <f>SUM(S28:S34)</f>
        <v>48107741</v>
      </c>
      <c r="T35" s="37">
        <f t="shared" si="5"/>
        <v>0.2214782512600407</v>
      </c>
      <c r="U35" s="37">
        <f t="shared" si="6"/>
        <v>0.2853156833949031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7682542</v>
      </c>
      <c r="E36" s="31">
        <v>7682542</v>
      </c>
      <c r="F36" s="31">
        <v>1836761</v>
      </c>
      <c r="G36" s="36">
        <f t="shared" si="0"/>
        <v>0.23908245473959011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1836761</v>
      </c>
      <c r="O36" s="36">
        <f t="shared" si="4"/>
        <v>0.23908245473959011</v>
      </c>
      <c r="P36" s="31">
        <v>1756817</v>
      </c>
      <c r="Q36" s="31">
        <v>3956544</v>
      </c>
      <c r="R36" s="31">
        <v>7023849</v>
      </c>
      <c r="S36" s="31">
        <v>1756817</v>
      </c>
      <c r="T36" s="36">
        <f t="shared" si="5"/>
        <v>0.44402817206127365</v>
      </c>
      <c r="U36" s="36">
        <f t="shared" si="6"/>
        <v>4.5505024143095207E-2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53875164</v>
      </c>
      <c r="E37" s="31">
        <v>53875164</v>
      </c>
      <c r="F37" s="31">
        <v>2537788</v>
      </c>
      <c r="G37" s="36">
        <f t="shared" si="0"/>
        <v>4.710497029763102E-2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2537788</v>
      </c>
      <c r="O37" s="36">
        <f t="shared" si="4"/>
        <v>4.710497029763102E-2</v>
      </c>
      <c r="P37" s="31">
        <v>3580219</v>
      </c>
      <c r="Q37" s="31">
        <v>49342856</v>
      </c>
      <c r="R37" s="31">
        <v>51209392</v>
      </c>
      <c r="S37" s="31">
        <v>3580219</v>
      </c>
      <c r="T37" s="36">
        <f t="shared" si="5"/>
        <v>7.2558001101517111E-2</v>
      </c>
      <c r="U37" s="36">
        <f t="shared" si="6"/>
        <v>-0.29116403214440234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52977136</v>
      </c>
      <c r="E38" s="31">
        <v>52977136</v>
      </c>
      <c r="F38" s="31">
        <v>8634698</v>
      </c>
      <c r="G38" s="36">
        <f t="shared" si="0"/>
        <v>0.16298914308995488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8634698</v>
      </c>
      <c r="O38" s="36">
        <f t="shared" si="4"/>
        <v>0.16298914308995488</v>
      </c>
      <c r="P38" s="31">
        <v>5578612</v>
      </c>
      <c r="Q38" s="31">
        <v>25826404</v>
      </c>
      <c r="R38" s="31">
        <v>32329404</v>
      </c>
      <c r="S38" s="31">
        <v>5578612</v>
      </c>
      <c r="T38" s="36">
        <f t="shared" si="5"/>
        <v>0.2160042102648127</v>
      </c>
      <c r="U38" s="36">
        <f t="shared" si="6"/>
        <v>0.54782193133345713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114534842</v>
      </c>
      <c r="E40" s="32">
        <f>SUM(E36:E39)</f>
        <v>114534842</v>
      </c>
      <c r="F40" s="32">
        <f>SUM(F36:F39)</f>
        <v>13009247</v>
      </c>
      <c r="G40" s="37">
        <f t="shared" si="0"/>
        <v>0.11358331467380031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13009247</v>
      </c>
      <c r="O40" s="37">
        <f t="shared" si="4"/>
        <v>0.11358331467380031</v>
      </c>
      <c r="P40" s="32">
        <f>SUM(P36:P39)</f>
        <v>10915648</v>
      </c>
      <c r="Q40" s="32">
        <f>SUM(Q36:Q39)</f>
        <v>79125804</v>
      </c>
      <c r="R40" s="32">
        <f>SUM(R36:R39)</f>
        <v>90562645</v>
      </c>
      <c r="S40" s="32">
        <f>SUM(S36:S39)</f>
        <v>10915648</v>
      </c>
      <c r="T40" s="37">
        <f t="shared" si="5"/>
        <v>0.13795307533304813</v>
      </c>
      <c r="U40" s="37">
        <f t="shared" si="6"/>
        <v>0.19179795830719359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11303808</v>
      </c>
      <c r="E41" s="31">
        <v>11303808</v>
      </c>
      <c r="F41" s="31">
        <v>2545490</v>
      </c>
      <c r="G41" s="36">
        <f t="shared" si="0"/>
        <v>0.22518871516572114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2545490</v>
      </c>
      <c r="O41" s="36">
        <f t="shared" si="4"/>
        <v>0.22518871516572114</v>
      </c>
      <c r="P41" s="31">
        <v>1772240</v>
      </c>
      <c r="Q41" s="31">
        <v>12201756</v>
      </c>
      <c r="R41" s="31">
        <v>11337752</v>
      </c>
      <c r="S41" s="31">
        <v>1772240</v>
      </c>
      <c r="T41" s="36">
        <f t="shared" si="5"/>
        <v>0.14524466806253133</v>
      </c>
      <c r="U41" s="36">
        <f t="shared" si="6"/>
        <v>0.43631223762018689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3032200</v>
      </c>
      <c r="E42" s="31">
        <v>3032200</v>
      </c>
      <c r="F42" s="31">
        <v>300811</v>
      </c>
      <c r="G42" s="36">
        <f t="shared" si="0"/>
        <v>9.9205527339885233E-2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300811</v>
      </c>
      <c r="O42" s="36">
        <f t="shared" si="4"/>
        <v>9.9205527339885233E-2</v>
      </c>
      <c r="P42" s="31">
        <v>283971</v>
      </c>
      <c r="Q42" s="31">
        <v>1500000</v>
      </c>
      <c r="R42" s="31">
        <v>2434783</v>
      </c>
      <c r="S42" s="31">
        <v>283971</v>
      </c>
      <c r="T42" s="36">
        <f t="shared" si="5"/>
        <v>0.18931400000000001</v>
      </c>
      <c r="U42" s="36">
        <f t="shared" si="6"/>
        <v>5.9301830116455623E-2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543540</v>
      </c>
      <c r="E43" s="31">
        <v>543540</v>
      </c>
      <c r="F43" s="31">
        <v>130942</v>
      </c>
      <c r="G43" s="36">
        <f t="shared" si="0"/>
        <v>0.24090591308827317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130942</v>
      </c>
      <c r="O43" s="36">
        <f t="shared" si="4"/>
        <v>0.24090591308827317</v>
      </c>
      <c r="P43" s="31">
        <v>141079</v>
      </c>
      <c r="Q43" s="31">
        <v>518151</v>
      </c>
      <c r="R43" s="31">
        <v>1102315</v>
      </c>
      <c r="S43" s="31">
        <v>141079</v>
      </c>
      <c r="T43" s="36">
        <f t="shared" si="5"/>
        <v>0.2722739124309323</v>
      </c>
      <c r="U43" s="36">
        <f t="shared" si="6"/>
        <v>-7.1853358756441388E-2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53220080</v>
      </c>
      <c r="E44" s="31">
        <v>53220080</v>
      </c>
      <c r="F44" s="31">
        <v>14907077</v>
      </c>
      <c r="G44" s="36">
        <f t="shared" si="0"/>
        <v>0.28010249139046767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14907077</v>
      </c>
      <c r="O44" s="36">
        <f t="shared" si="4"/>
        <v>0.28010249139046767</v>
      </c>
      <c r="P44" s="31">
        <v>13780099</v>
      </c>
      <c r="Q44" s="31">
        <v>49647160</v>
      </c>
      <c r="R44" s="31">
        <v>49388823</v>
      </c>
      <c r="S44" s="31">
        <v>13780099</v>
      </c>
      <c r="T44" s="36">
        <f t="shared" si="5"/>
        <v>0.27756067013702296</v>
      </c>
      <c r="U44" s="36">
        <f t="shared" si="6"/>
        <v>8.1783011863702848E-2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77269156</v>
      </c>
      <c r="E45" s="31">
        <v>77269156</v>
      </c>
      <c r="F45" s="31">
        <v>62869085</v>
      </c>
      <c r="G45" s="36">
        <f t="shared" si="0"/>
        <v>0.81363752698424707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62869085</v>
      </c>
      <c r="O45" s="36">
        <f t="shared" si="4"/>
        <v>0.81363752698424707</v>
      </c>
      <c r="P45" s="31">
        <v>60951493</v>
      </c>
      <c r="Q45" s="31">
        <v>70165752</v>
      </c>
      <c r="R45" s="31">
        <v>69669846</v>
      </c>
      <c r="S45" s="31">
        <v>60951493</v>
      </c>
      <c r="T45" s="36">
        <f t="shared" si="5"/>
        <v>0.86867868244325241</v>
      </c>
      <c r="U45" s="36">
        <f t="shared" si="6"/>
        <v>3.1460952072166704E-2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145368784</v>
      </c>
      <c r="E47" s="32">
        <f>SUM(E41:E46)</f>
        <v>145368784</v>
      </c>
      <c r="F47" s="32">
        <f>SUM(F41:F46)</f>
        <v>80753405</v>
      </c>
      <c r="G47" s="37">
        <f t="shared" si="0"/>
        <v>0.55550719197045773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80753405</v>
      </c>
      <c r="O47" s="37">
        <f t="shared" si="4"/>
        <v>0.55550719197045773</v>
      </c>
      <c r="P47" s="32">
        <f>SUM(P41:P46)</f>
        <v>76928882</v>
      </c>
      <c r="Q47" s="32">
        <f>SUM(Q41:Q46)</f>
        <v>134032819</v>
      </c>
      <c r="R47" s="32">
        <f>SUM(R41:R46)</f>
        <v>133933519</v>
      </c>
      <c r="S47" s="32">
        <f>SUM(S41:S46)</f>
        <v>76928882</v>
      </c>
      <c r="T47" s="37">
        <f t="shared" si="5"/>
        <v>0.57395556233134215</v>
      </c>
      <c r="U47" s="37">
        <f t="shared" si="6"/>
        <v>4.9715047204247576E-2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18812664</v>
      </c>
      <c r="E48" s="31">
        <v>18812664</v>
      </c>
      <c r="F48" s="31">
        <v>5060960</v>
      </c>
      <c r="G48" s="36">
        <f t="shared" si="0"/>
        <v>0.26901878436780668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5060960</v>
      </c>
      <c r="O48" s="36">
        <f t="shared" si="4"/>
        <v>0.26901878436780668</v>
      </c>
      <c r="P48" s="31">
        <v>4143944</v>
      </c>
      <c r="Q48" s="31">
        <v>19288872</v>
      </c>
      <c r="R48" s="31">
        <v>19022667</v>
      </c>
      <c r="S48" s="31">
        <v>4143944</v>
      </c>
      <c r="T48" s="36">
        <f t="shared" si="5"/>
        <v>0.21483599455686159</v>
      </c>
      <c r="U48" s="36">
        <f t="shared" si="6"/>
        <v>0.22129063520163395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5572600</v>
      </c>
      <c r="E49" s="31">
        <v>5572600</v>
      </c>
      <c r="F49" s="31">
        <v>2772377</v>
      </c>
      <c r="G49" s="36">
        <f t="shared" si="0"/>
        <v>0.49750152532031727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2772377</v>
      </c>
      <c r="O49" s="36">
        <f t="shared" si="4"/>
        <v>0.49750152532031727</v>
      </c>
      <c r="P49" s="31">
        <v>3706499</v>
      </c>
      <c r="Q49" s="31">
        <v>4964920</v>
      </c>
      <c r="R49" s="31">
        <v>6817000</v>
      </c>
      <c r="S49" s="31">
        <v>3706499</v>
      </c>
      <c r="T49" s="36">
        <f t="shared" si="5"/>
        <v>0.74653750715016554</v>
      </c>
      <c r="U49" s="36">
        <f t="shared" si="6"/>
        <v>-0.2520227308843197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9198900</v>
      </c>
      <c r="E50" s="31">
        <v>9198900</v>
      </c>
      <c r="F50" s="31">
        <v>3763639</v>
      </c>
      <c r="G50" s="36">
        <f t="shared" si="0"/>
        <v>0.40914011457891702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3763639</v>
      </c>
      <c r="O50" s="36">
        <f t="shared" si="4"/>
        <v>0.40914011457891702</v>
      </c>
      <c r="P50" s="31">
        <v>2593728</v>
      </c>
      <c r="Q50" s="31">
        <v>8903328</v>
      </c>
      <c r="R50" s="31">
        <v>7723328</v>
      </c>
      <c r="S50" s="31">
        <v>2593728</v>
      </c>
      <c r="T50" s="36">
        <f t="shared" si="5"/>
        <v>0.29132117787865391</v>
      </c>
      <c r="U50" s="36">
        <f t="shared" si="6"/>
        <v>0.45105384990253405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760000</v>
      </c>
      <c r="E51" s="31">
        <v>760000</v>
      </c>
      <c r="F51" s="31">
        <v>187754</v>
      </c>
      <c r="G51" s="36">
        <f t="shared" si="0"/>
        <v>0.24704473684210526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187754</v>
      </c>
      <c r="O51" s="36">
        <f t="shared" si="4"/>
        <v>0.24704473684210526</v>
      </c>
      <c r="P51" s="31">
        <v>165490</v>
      </c>
      <c r="Q51" s="31">
        <v>0</v>
      </c>
      <c r="R51" s="31">
        <v>760000</v>
      </c>
      <c r="S51" s="31">
        <v>165490</v>
      </c>
      <c r="T51" s="36">
        <f t="shared" si="5"/>
        <v>0</v>
      </c>
      <c r="U51" s="36">
        <f t="shared" si="6"/>
        <v>0.13453380868934683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34344164</v>
      </c>
      <c r="E53" s="32">
        <f>SUM(E48:E52)</f>
        <v>34344164</v>
      </c>
      <c r="F53" s="32">
        <f>SUM(F48:F52)</f>
        <v>11784730</v>
      </c>
      <c r="G53" s="37">
        <f t="shared" si="0"/>
        <v>0.34313631858967364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11784730</v>
      </c>
      <c r="O53" s="37">
        <f t="shared" si="4"/>
        <v>0.34313631858967364</v>
      </c>
      <c r="P53" s="32">
        <f>SUM(P48:P52)</f>
        <v>10609661</v>
      </c>
      <c r="Q53" s="32">
        <f>SUM(Q48:Q52)</f>
        <v>33157120</v>
      </c>
      <c r="R53" s="32">
        <f>SUM(R48:R52)</f>
        <v>34322995</v>
      </c>
      <c r="S53" s="32">
        <f>SUM(S48:S52)</f>
        <v>10609661</v>
      </c>
      <c r="T53" s="37">
        <f t="shared" si="5"/>
        <v>0.31998137956493206</v>
      </c>
      <c r="U53" s="37">
        <f t="shared" si="6"/>
        <v>0.11075462260292768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2143687962</v>
      </c>
      <c r="E54" s="32">
        <f>SUM(E8:E9,E11:E18,E20:E26,E28:E34,E36:E39,E41:E46,E48:E52)</f>
        <v>2143687962</v>
      </c>
      <c r="F54" s="32">
        <f>SUM(F8:F9,F11:F18,F20:F26,F28:F34,F36:F39,F41:F46,F48:F52)</f>
        <v>606845592</v>
      </c>
      <c r="G54" s="37">
        <f t="shared" si="0"/>
        <v>0.28308485318629595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606845592</v>
      </c>
      <c r="O54" s="37">
        <f t="shared" si="4"/>
        <v>0.28308485318629595</v>
      </c>
      <c r="P54" s="32">
        <f>SUM(P8:P9,P11:P18,P20:P26,P28:P34,P36:P39,P41:P46,P48:P52)</f>
        <v>542120813</v>
      </c>
      <c r="Q54" s="32">
        <f>SUM(Q8:Q9,Q11:Q18,Q20:Q26,Q28:Q34,Q36:Q39,Q41:Q46,Q48:Q52)</f>
        <v>1802885525</v>
      </c>
      <c r="R54" s="32">
        <f>SUM(R8:R9,R11:R18,R20:R26,R28:R34,R36:R39,R41:R46,R48:R52)</f>
        <v>2093256747</v>
      </c>
      <c r="S54" s="32">
        <f>SUM(S8:S9,S11:S18,S20:S26,S28:S34,S36:S39,S41:S46,S48:S52)</f>
        <v>542120813</v>
      </c>
      <c r="T54" s="37">
        <f t="shared" si="5"/>
        <v>0.30069619256608099</v>
      </c>
      <c r="U54" s="37">
        <f t="shared" si="6"/>
        <v>0.11939179874283856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547987056</v>
      </c>
      <c r="E57" s="31">
        <v>547987056</v>
      </c>
      <c r="F57" s="31">
        <v>189106120</v>
      </c>
      <c r="G57" s="36">
        <f t="shared" ref="G57:G85" si="7">IF(($D57      =0),0,($F57      /$D57      ))</f>
        <v>0.345092311815482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189106120</v>
      </c>
      <c r="O57" s="36">
        <f t="shared" ref="O57:O85" si="11">IF(($D57      =0),0,($N57      /$D57      ))</f>
        <v>0.345092311815482</v>
      </c>
      <c r="P57" s="31">
        <v>164412887</v>
      </c>
      <c r="Q57" s="31">
        <v>487229638</v>
      </c>
      <c r="R57" s="31">
        <v>487229638</v>
      </c>
      <c r="S57" s="31">
        <v>164412887</v>
      </c>
      <c r="T57" s="36">
        <f t="shared" ref="T57:T85" si="12">IF(($Q57      =0),0,($S57      /$Q57      ))</f>
        <v>0.33744434693030723</v>
      </c>
      <c r="U57" s="36">
        <f t="shared" ref="U57:U85" si="13">IF(($P57      =0),0,(($F57      /$P57      )-1))</f>
        <v>0.15019037406721036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547987056</v>
      </c>
      <c r="E58" s="32">
        <f>E57</f>
        <v>547987056</v>
      </c>
      <c r="F58" s="32">
        <f>F57</f>
        <v>189106120</v>
      </c>
      <c r="G58" s="37">
        <f t="shared" si="7"/>
        <v>0.345092311815482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189106120</v>
      </c>
      <c r="O58" s="37">
        <f t="shared" si="11"/>
        <v>0.345092311815482</v>
      </c>
      <c r="P58" s="32">
        <f>P57</f>
        <v>164412887</v>
      </c>
      <c r="Q58" s="32">
        <f>Q57</f>
        <v>487229638</v>
      </c>
      <c r="R58" s="32">
        <f>R57</f>
        <v>487229638</v>
      </c>
      <c r="S58" s="32">
        <f>S57</f>
        <v>164412887</v>
      </c>
      <c r="T58" s="37">
        <f t="shared" si="12"/>
        <v>0.33744434693030723</v>
      </c>
      <c r="U58" s="37">
        <f t="shared" si="13"/>
        <v>0.15019037406721036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14825896</v>
      </c>
      <c r="E59" s="31">
        <v>14825896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680448</v>
      </c>
      <c r="R59" s="31">
        <v>680448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23108016</v>
      </c>
      <c r="E60" s="31">
        <v>23108016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19838000</v>
      </c>
      <c r="R60" s="31">
        <v>19838000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14065428</v>
      </c>
      <c r="E61" s="31">
        <v>14065428</v>
      </c>
      <c r="F61" s="31">
        <v>1942497</v>
      </c>
      <c r="G61" s="36">
        <f t="shared" si="7"/>
        <v>0.13810436482985089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1942497</v>
      </c>
      <c r="O61" s="36">
        <f t="shared" si="11"/>
        <v>0.13810436482985089</v>
      </c>
      <c r="P61" s="31">
        <v>608780</v>
      </c>
      <c r="Q61" s="31">
        <v>11998747</v>
      </c>
      <c r="R61" s="31">
        <v>8741541</v>
      </c>
      <c r="S61" s="31">
        <v>608780</v>
      </c>
      <c r="T61" s="36">
        <f t="shared" si="12"/>
        <v>5.0736964451371463E-2</v>
      </c>
      <c r="U61" s="36">
        <f t="shared" si="13"/>
        <v>2.1908029173100299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51999340</v>
      </c>
      <c r="E63" s="32">
        <f>SUM(E59:E62)</f>
        <v>51999340</v>
      </c>
      <c r="F63" s="32">
        <f>SUM(F59:F62)</f>
        <v>1942497</v>
      </c>
      <c r="G63" s="37">
        <f t="shared" si="7"/>
        <v>3.7356185674664331E-2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1942497</v>
      </c>
      <c r="O63" s="37">
        <f t="shared" si="11"/>
        <v>3.7356185674664331E-2</v>
      </c>
      <c r="P63" s="32">
        <f>SUM(P59:P62)</f>
        <v>608780</v>
      </c>
      <c r="Q63" s="32">
        <f>SUM(Q59:Q62)</f>
        <v>32517195</v>
      </c>
      <c r="R63" s="32">
        <f>SUM(R59:R62)</f>
        <v>29259989</v>
      </c>
      <c r="S63" s="32">
        <f>SUM(S59:S62)</f>
        <v>608780</v>
      </c>
      <c r="T63" s="37">
        <f t="shared" si="12"/>
        <v>1.8721787042209514E-2</v>
      </c>
      <c r="U63" s="37">
        <f t="shared" si="13"/>
        <v>2.1908029173100299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5440575</v>
      </c>
      <c r="E64" s="31">
        <v>5440575</v>
      </c>
      <c r="F64" s="31">
        <v>1570886</v>
      </c>
      <c r="G64" s="36">
        <f t="shared" si="7"/>
        <v>0.28873528992799474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1570886</v>
      </c>
      <c r="O64" s="36">
        <f t="shared" si="11"/>
        <v>0.28873528992799474</v>
      </c>
      <c r="P64" s="31">
        <v>3757512</v>
      </c>
      <c r="Q64" s="31">
        <v>225304256</v>
      </c>
      <c r="R64" s="31">
        <v>223045489</v>
      </c>
      <c r="S64" s="31">
        <v>3757512</v>
      </c>
      <c r="T64" s="36">
        <f t="shared" si="12"/>
        <v>1.667750120086502E-2</v>
      </c>
      <c r="U64" s="36">
        <f t="shared" si="13"/>
        <v>-0.58193453540534268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48272684</v>
      </c>
      <c r="E65" s="31">
        <v>48272684</v>
      </c>
      <c r="F65" s="31">
        <v>7008213</v>
      </c>
      <c r="G65" s="36">
        <f t="shared" si="7"/>
        <v>0.14517968381455648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7008213</v>
      </c>
      <c r="O65" s="36">
        <f t="shared" si="11"/>
        <v>0.14517968381455648</v>
      </c>
      <c r="P65" s="31">
        <v>4541474</v>
      </c>
      <c r="Q65" s="31">
        <v>22201214</v>
      </c>
      <c r="R65" s="31">
        <v>37828383</v>
      </c>
      <c r="S65" s="31">
        <v>4541474</v>
      </c>
      <c r="T65" s="36">
        <f t="shared" si="12"/>
        <v>0.20455971461740785</v>
      </c>
      <c r="U65" s="36">
        <f t="shared" si="13"/>
        <v>0.54315823452914191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15379425</v>
      </c>
      <c r="E66" s="31">
        <v>15379425</v>
      </c>
      <c r="F66" s="31">
        <v>1355829</v>
      </c>
      <c r="G66" s="36">
        <f t="shared" si="7"/>
        <v>8.8158627516958535E-2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1355829</v>
      </c>
      <c r="O66" s="36">
        <f t="shared" si="11"/>
        <v>8.8158627516958535E-2</v>
      </c>
      <c r="P66" s="31">
        <v>1007051</v>
      </c>
      <c r="Q66" s="31">
        <v>4047792</v>
      </c>
      <c r="R66" s="31">
        <v>4047792</v>
      </c>
      <c r="S66" s="31">
        <v>1007051</v>
      </c>
      <c r="T66" s="36">
        <f t="shared" si="12"/>
        <v>0.24879020463502077</v>
      </c>
      <c r="U66" s="36">
        <f t="shared" si="13"/>
        <v>0.34633598496997675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193673475</v>
      </c>
      <c r="E67" s="31">
        <v>193673475</v>
      </c>
      <c r="F67" s="31">
        <v>56121431</v>
      </c>
      <c r="G67" s="36">
        <f t="shared" si="7"/>
        <v>0.28977344987484732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56121431</v>
      </c>
      <c r="O67" s="36">
        <f t="shared" si="11"/>
        <v>0.28977344987484732</v>
      </c>
      <c r="P67" s="31">
        <v>51357009</v>
      </c>
      <c r="Q67" s="31">
        <v>170165594</v>
      </c>
      <c r="R67" s="31">
        <v>170165594</v>
      </c>
      <c r="S67" s="31">
        <v>51357009</v>
      </c>
      <c r="T67" s="36">
        <f t="shared" si="12"/>
        <v>0.30180606897537698</v>
      </c>
      <c r="U67" s="36">
        <f t="shared" si="13"/>
        <v>9.2770628445281833E-2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49256208</v>
      </c>
      <c r="E68" s="31">
        <v>49256208</v>
      </c>
      <c r="F68" s="31">
        <v>21120191</v>
      </c>
      <c r="G68" s="36">
        <f t="shared" si="7"/>
        <v>0.42878231714467341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21120191</v>
      </c>
      <c r="O68" s="36">
        <f t="shared" si="11"/>
        <v>0.42878231714467341</v>
      </c>
      <c r="P68" s="31">
        <v>4719357</v>
      </c>
      <c r="Q68" s="31">
        <v>26887558</v>
      </c>
      <c r="R68" s="31">
        <v>27433771</v>
      </c>
      <c r="S68" s="31">
        <v>4719357</v>
      </c>
      <c r="T68" s="36">
        <f t="shared" si="12"/>
        <v>0.17552196447144811</v>
      </c>
      <c r="U68" s="36">
        <f t="shared" si="13"/>
        <v>3.4752263920699367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312022367</v>
      </c>
      <c r="E70" s="32">
        <f>SUM(E64:E69)</f>
        <v>312022367</v>
      </c>
      <c r="F70" s="32">
        <f>SUM(F64:F69)</f>
        <v>87176550</v>
      </c>
      <c r="G70" s="37">
        <f t="shared" si="7"/>
        <v>0.27939198986975189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87176550</v>
      </c>
      <c r="O70" s="37">
        <f t="shared" si="11"/>
        <v>0.27939198986975189</v>
      </c>
      <c r="P70" s="32">
        <f>SUM(P64:P69)</f>
        <v>65382403</v>
      </c>
      <c r="Q70" s="32">
        <f>SUM(Q64:Q69)</f>
        <v>448606414</v>
      </c>
      <c r="R70" s="32">
        <f>SUM(R64:R69)</f>
        <v>462521029</v>
      </c>
      <c r="S70" s="32">
        <f>SUM(S64:S69)</f>
        <v>65382403</v>
      </c>
      <c r="T70" s="37">
        <f t="shared" si="12"/>
        <v>0.14574558222879086</v>
      </c>
      <c r="U70" s="37">
        <f t="shared" si="13"/>
        <v>0.33333352706537878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95905476</v>
      </c>
      <c r="E71" s="31">
        <v>95905476</v>
      </c>
      <c r="F71" s="31">
        <v>33378478</v>
      </c>
      <c r="G71" s="36">
        <f t="shared" si="7"/>
        <v>0.34803516328932044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33378478</v>
      </c>
      <c r="O71" s="36">
        <f t="shared" si="11"/>
        <v>0.34803516328932044</v>
      </c>
      <c r="P71" s="31">
        <v>28759884</v>
      </c>
      <c r="Q71" s="31">
        <v>90253476</v>
      </c>
      <c r="R71" s="31">
        <v>91338548</v>
      </c>
      <c r="S71" s="31">
        <v>28759884</v>
      </c>
      <c r="T71" s="36">
        <f t="shared" si="12"/>
        <v>0.3186568016504982</v>
      </c>
      <c r="U71" s="36">
        <f t="shared" si="13"/>
        <v>0.16059153785182168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111058694</v>
      </c>
      <c r="E72" s="31">
        <v>111058694</v>
      </c>
      <c r="F72" s="31">
        <v>32756228</v>
      </c>
      <c r="G72" s="36">
        <f t="shared" si="7"/>
        <v>0.29494519357484972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32756228</v>
      </c>
      <c r="O72" s="36">
        <f t="shared" si="11"/>
        <v>0.29494519357484972</v>
      </c>
      <c r="P72" s="31">
        <v>44900854</v>
      </c>
      <c r="Q72" s="31">
        <v>139262628</v>
      </c>
      <c r="R72" s="31">
        <v>150786178</v>
      </c>
      <c r="S72" s="31">
        <v>44900854</v>
      </c>
      <c r="T72" s="36">
        <f t="shared" si="12"/>
        <v>0.32241854577094436</v>
      </c>
      <c r="U72" s="36">
        <f t="shared" si="13"/>
        <v>-0.27047650363175724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39314107</v>
      </c>
      <c r="E73" s="31">
        <v>39314107</v>
      </c>
      <c r="F73" s="31">
        <v>13232701</v>
      </c>
      <c r="G73" s="36">
        <f t="shared" si="7"/>
        <v>0.33658912817223596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13232701</v>
      </c>
      <c r="O73" s="36">
        <f t="shared" si="11"/>
        <v>0.33658912817223596</v>
      </c>
      <c r="P73" s="31">
        <v>8273690</v>
      </c>
      <c r="Q73" s="31">
        <v>38874648</v>
      </c>
      <c r="R73" s="31">
        <v>38874648</v>
      </c>
      <c r="S73" s="31">
        <v>8273690</v>
      </c>
      <c r="T73" s="36">
        <f t="shared" si="12"/>
        <v>0.21282996568869253</v>
      </c>
      <c r="U73" s="36">
        <f t="shared" si="13"/>
        <v>0.59937113911688744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64294262</v>
      </c>
      <c r="E74" s="31">
        <v>64294262</v>
      </c>
      <c r="F74" s="31">
        <v>17304065</v>
      </c>
      <c r="G74" s="36">
        <f t="shared" si="7"/>
        <v>0.26913855858552355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17304065</v>
      </c>
      <c r="O74" s="36">
        <f t="shared" si="11"/>
        <v>0.26913855858552355</v>
      </c>
      <c r="P74" s="31">
        <v>12064190</v>
      </c>
      <c r="Q74" s="31">
        <v>61603695</v>
      </c>
      <c r="R74" s="31">
        <v>61989995</v>
      </c>
      <c r="S74" s="31">
        <v>12064190</v>
      </c>
      <c r="T74" s="36">
        <f t="shared" si="12"/>
        <v>0.19583549330928932</v>
      </c>
      <c r="U74" s="36">
        <f t="shared" si="13"/>
        <v>0.43433293076451873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76587173</v>
      </c>
      <c r="E75" s="31">
        <v>76587173</v>
      </c>
      <c r="F75" s="31">
        <v>8703301</v>
      </c>
      <c r="G75" s="36">
        <f t="shared" si="7"/>
        <v>0.11363914685818212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8703301</v>
      </c>
      <c r="O75" s="36">
        <f t="shared" si="11"/>
        <v>0.11363914685818212</v>
      </c>
      <c r="P75" s="31">
        <v>5944879</v>
      </c>
      <c r="Q75" s="31">
        <v>30289762</v>
      </c>
      <c r="R75" s="31">
        <v>33160168</v>
      </c>
      <c r="S75" s="31">
        <v>5944879</v>
      </c>
      <c r="T75" s="36">
        <f t="shared" si="12"/>
        <v>0.19626694326617686</v>
      </c>
      <c r="U75" s="36">
        <f t="shared" si="13"/>
        <v>0.46399968779852374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33487020</v>
      </c>
      <c r="E76" s="31">
        <v>33487020</v>
      </c>
      <c r="F76" s="31">
        <v>6028320</v>
      </c>
      <c r="G76" s="36">
        <f t="shared" si="7"/>
        <v>0.18001960162474892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6028320</v>
      </c>
      <c r="O76" s="36">
        <f t="shared" si="11"/>
        <v>0.18001960162474892</v>
      </c>
      <c r="P76" s="31">
        <v>337</v>
      </c>
      <c r="Q76" s="31">
        <v>37576000</v>
      </c>
      <c r="R76" s="31">
        <v>22984000</v>
      </c>
      <c r="S76" s="31">
        <v>337</v>
      </c>
      <c r="T76" s="36">
        <f t="shared" si="12"/>
        <v>8.9684905258675744E-6</v>
      </c>
      <c r="U76" s="36">
        <f t="shared" si="13"/>
        <v>17887.189910979228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420646732</v>
      </c>
      <c r="E78" s="32">
        <f>SUM(E71:E77)</f>
        <v>420646732</v>
      </c>
      <c r="F78" s="32">
        <f>SUM(F71:F77)</f>
        <v>111403093</v>
      </c>
      <c r="G78" s="37">
        <f t="shared" si="7"/>
        <v>0.26483765241756352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111403093</v>
      </c>
      <c r="O78" s="37">
        <f t="shared" si="11"/>
        <v>0.26483765241756352</v>
      </c>
      <c r="P78" s="32">
        <f>SUM(P71:P77)</f>
        <v>99943834</v>
      </c>
      <c r="Q78" s="32">
        <f>SUM(Q71:Q77)</f>
        <v>397860209</v>
      </c>
      <c r="R78" s="32">
        <f>SUM(R71:R77)</f>
        <v>399133537</v>
      </c>
      <c r="S78" s="32">
        <f>SUM(S71:S77)</f>
        <v>99943834</v>
      </c>
      <c r="T78" s="37">
        <f t="shared" si="12"/>
        <v>0.25120339189285451</v>
      </c>
      <c r="U78" s="37">
        <f t="shared" si="13"/>
        <v>0.11465698824401716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73635780</v>
      </c>
      <c r="E79" s="31">
        <v>73635780</v>
      </c>
      <c r="F79" s="31">
        <v>15532235</v>
      </c>
      <c r="G79" s="36">
        <f t="shared" si="7"/>
        <v>0.21093325826113338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15532235</v>
      </c>
      <c r="O79" s="36">
        <f t="shared" si="11"/>
        <v>0.21093325826113338</v>
      </c>
      <c r="P79" s="31">
        <v>0</v>
      </c>
      <c r="Q79" s="31">
        <v>69871401</v>
      </c>
      <c r="R79" s="31">
        <v>69871401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76658384</v>
      </c>
      <c r="E80" s="31">
        <v>76658384</v>
      </c>
      <c r="F80" s="31">
        <v>14873115</v>
      </c>
      <c r="G80" s="36">
        <f t="shared" si="7"/>
        <v>0.19401811287856002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14873115</v>
      </c>
      <c r="O80" s="36">
        <f t="shared" si="11"/>
        <v>0.19401811287856002</v>
      </c>
      <c r="P80" s="31">
        <v>13078937</v>
      </c>
      <c r="Q80" s="31">
        <v>63633494</v>
      </c>
      <c r="R80" s="31">
        <v>63633494</v>
      </c>
      <c r="S80" s="31">
        <v>13078937</v>
      </c>
      <c r="T80" s="36">
        <f t="shared" si="12"/>
        <v>0.20553542133015673</v>
      </c>
      <c r="U80" s="36">
        <f t="shared" si="13"/>
        <v>0.13718072042093321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75195540</v>
      </c>
      <c r="E81" s="31">
        <v>75195540</v>
      </c>
      <c r="F81" s="31">
        <v>17236941</v>
      </c>
      <c r="G81" s="36">
        <f t="shared" si="7"/>
        <v>0.22922823614272866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17236941</v>
      </c>
      <c r="O81" s="36">
        <f t="shared" si="11"/>
        <v>0.22922823614272866</v>
      </c>
      <c r="P81" s="31">
        <v>15425639</v>
      </c>
      <c r="Q81" s="31">
        <v>66683850</v>
      </c>
      <c r="R81" s="31">
        <v>58583230</v>
      </c>
      <c r="S81" s="31">
        <v>15425639</v>
      </c>
      <c r="T81" s="36">
        <f t="shared" si="12"/>
        <v>0.23132496099130448</v>
      </c>
      <c r="U81" s="36">
        <f t="shared" si="13"/>
        <v>0.11742152140342443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225489704</v>
      </c>
      <c r="E84" s="32">
        <f>SUM(E79:E83)</f>
        <v>225489704</v>
      </c>
      <c r="F84" s="32">
        <f>SUM(F79:F83)</f>
        <v>47642291</v>
      </c>
      <c r="G84" s="37">
        <f t="shared" si="7"/>
        <v>0.21128366464129111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47642291</v>
      </c>
      <c r="O84" s="37">
        <f t="shared" si="11"/>
        <v>0.21128366464129111</v>
      </c>
      <c r="P84" s="32">
        <f>SUM(P79:P83)</f>
        <v>28504576</v>
      </c>
      <c r="Q84" s="32">
        <f>SUM(Q79:Q83)</f>
        <v>200188745</v>
      </c>
      <c r="R84" s="32">
        <f>SUM(R79:R83)</f>
        <v>192088125</v>
      </c>
      <c r="S84" s="32">
        <f>SUM(S79:S83)</f>
        <v>28504576</v>
      </c>
      <c r="T84" s="37">
        <f t="shared" si="12"/>
        <v>0.14238850440867692</v>
      </c>
      <c r="U84" s="37">
        <f t="shared" si="13"/>
        <v>0.67139097245298429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1558145199</v>
      </c>
      <c r="E85" s="32">
        <f>SUM(E57,E59:E62,E64:E69,E71:E77,E79:E83)</f>
        <v>1558145199</v>
      </c>
      <c r="F85" s="32">
        <f>SUM(F57,F59:F62,F64:F69,F71:F77,F79:F83)</f>
        <v>437270551</v>
      </c>
      <c r="G85" s="37">
        <f t="shared" si="7"/>
        <v>0.28063530361652772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437270551</v>
      </c>
      <c r="O85" s="37">
        <f t="shared" si="11"/>
        <v>0.28063530361652772</v>
      </c>
      <c r="P85" s="32">
        <f>SUM(P57,P59:P62,P64:P69,P71:P77,P79:P83)</f>
        <v>358852480</v>
      </c>
      <c r="Q85" s="32">
        <f>SUM(Q57,Q59:Q62,Q64:Q69,Q71:Q77,Q79:Q83)</f>
        <v>1566402201</v>
      </c>
      <c r="R85" s="32">
        <f>SUM(R57,R59:R62,R64:R69,R71:R77,R79:R83)</f>
        <v>1570232318</v>
      </c>
      <c r="S85" s="32">
        <f>SUM(S57,S59:S62,S64:S69,S71:S77,S79:S83)</f>
        <v>358852480</v>
      </c>
      <c r="T85" s="37">
        <f t="shared" si="12"/>
        <v>0.22909344724548175</v>
      </c>
      <c r="U85" s="37">
        <f t="shared" si="13"/>
        <v>0.21852453409267225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2691118864</v>
      </c>
      <c r="E88" s="31">
        <v>2691118864</v>
      </c>
      <c r="F88" s="31">
        <v>797571451</v>
      </c>
      <c r="G88" s="36">
        <f t="shared" ref="G88:G99" si="14">IF(($D88      =0),0,($F88      /$D88      ))</f>
        <v>0.29637169196403063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797571451</v>
      </c>
      <c r="O88" s="36">
        <f t="shared" ref="O88:O99" si="18">IF(($D88      =0),0,($N88      /$D88      ))</f>
        <v>0.29637169196403063</v>
      </c>
      <c r="P88" s="31">
        <v>788374750</v>
      </c>
      <c r="Q88" s="31">
        <v>2728310267</v>
      </c>
      <c r="R88" s="31">
        <v>2728310267</v>
      </c>
      <c r="S88" s="31">
        <v>788374750</v>
      </c>
      <c r="T88" s="36">
        <f t="shared" ref="T88:T99" si="19">IF(($Q88      =0),0,($S88      /$Q88      ))</f>
        <v>0.28896081194859208</v>
      </c>
      <c r="U88" s="36">
        <f t="shared" ref="U88:U99" si="20">IF(($P88      =0),0,(($F88      /$P88      )-1))</f>
        <v>1.166539263212063E-2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3140470000</v>
      </c>
      <c r="E89" s="31">
        <v>3140470000</v>
      </c>
      <c r="F89" s="31">
        <v>1112476921</v>
      </c>
      <c r="G89" s="36">
        <f t="shared" si="14"/>
        <v>0.35423899002378623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1112476921</v>
      </c>
      <c r="O89" s="36">
        <f t="shared" si="18"/>
        <v>0.35423899002378623</v>
      </c>
      <c r="P89" s="31">
        <v>1058573290</v>
      </c>
      <c r="Q89" s="31">
        <v>2600935000</v>
      </c>
      <c r="R89" s="31">
        <v>2962705000</v>
      </c>
      <c r="S89" s="31">
        <v>1058573290</v>
      </c>
      <c r="T89" s="36">
        <f t="shared" si="19"/>
        <v>0.40699721061848915</v>
      </c>
      <c r="U89" s="36">
        <f t="shared" si="20"/>
        <v>5.0921019365602893E-2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2007446006</v>
      </c>
      <c r="E90" s="31">
        <v>2007446006</v>
      </c>
      <c r="F90" s="31">
        <v>497340763</v>
      </c>
      <c r="G90" s="36">
        <f t="shared" si="14"/>
        <v>0.24774801489729334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497340763</v>
      </c>
      <c r="O90" s="36">
        <f t="shared" si="18"/>
        <v>0.24774801489729334</v>
      </c>
      <c r="P90" s="31">
        <v>660174058</v>
      </c>
      <c r="Q90" s="31">
        <v>1825767344</v>
      </c>
      <c r="R90" s="31">
        <v>1925767345</v>
      </c>
      <c r="S90" s="31">
        <v>660174058</v>
      </c>
      <c r="T90" s="36">
        <f t="shared" si="19"/>
        <v>0.36158717602739643</v>
      </c>
      <c r="U90" s="36">
        <f t="shared" si="20"/>
        <v>-0.24665206550724539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7839034870</v>
      </c>
      <c r="E91" s="32">
        <f>SUM(E88:E90)</f>
        <v>7839034870</v>
      </c>
      <c r="F91" s="32">
        <f>SUM(F88:F90)</f>
        <v>2407389135</v>
      </c>
      <c r="G91" s="37">
        <f t="shared" si="14"/>
        <v>0.30710274605526788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2407389135</v>
      </c>
      <c r="O91" s="37">
        <f t="shared" si="18"/>
        <v>0.30710274605526788</v>
      </c>
      <c r="P91" s="32">
        <f>SUM(P88:P90)</f>
        <v>2507122098</v>
      </c>
      <c r="Q91" s="32">
        <f>SUM(Q88:Q90)</f>
        <v>7155012611</v>
      </c>
      <c r="R91" s="32">
        <f>SUM(R88:R90)</f>
        <v>7616782612</v>
      </c>
      <c r="S91" s="32">
        <f>SUM(S88:S90)</f>
        <v>2507122098</v>
      </c>
      <c r="T91" s="37">
        <f t="shared" si="19"/>
        <v>0.35040079372405175</v>
      </c>
      <c r="U91" s="37">
        <f t="shared" si="20"/>
        <v>-3.977985877894008E-2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445772924</v>
      </c>
      <c r="E92" s="31">
        <v>445772924</v>
      </c>
      <c r="F92" s="31">
        <v>52590128</v>
      </c>
      <c r="G92" s="36">
        <f t="shared" si="14"/>
        <v>0.11797515095376228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52590128</v>
      </c>
      <c r="O92" s="36">
        <f t="shared" si="18"/>
        <v>0.11797515095376228</v>
      </c>
      <c r="P92" s="31">
        <v>49077065</v>
      </c>
      <c r="Q92" s="31">
        <v>433443827</v>
      </c>
      <c r="R92" s="31">
        <v>433443827</v>
      </c>
      <c r="S92" s="31">
        <v>49077065</v>
      </c>
      <c r="T92" s="36">
        <f t="shared" si="19"/>
        <v>0.11322589443637411</v>
      </c>
      <c r="U92" s="36">
        <f t="shared" si="20"/>
        <v>7.1582581395199574E-2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75734701</v>
      </c>
      <c r="E93" s="31">
        <v>75734701</v>
      </c>
      <c r="F93" s="31">
        <v>20277695</v>
      </c>
      <c r="G93" s="36">
        <f t="shared" si="14"/>
        <v>0.26774641917448122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20277695</v>
      </c>
      <c r="O93" s="36">
        <f t="shared" si="18"/>
        <v>0.26774641917448122</v>
      </c>
      <c r="P93" s="31">
        <v>19361172</v>
      </c>
      <c r="Q93" s="31">
        <v>68463161</v>
      </c>
      <c r="R93" s="31">
        <v>70992581</v>
      </c>
      <c r="S93" s="31">
        <v>19361172</v>
      </c>
      <c r="T93" s="36">
        <f t="shared" si="19"/>
        <v>0.28279693366772823</v>
      </c>
      <c r="U93" s="36">
        <f t="shared" si="20"/>
        <v>4.7338198328076508E-2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54030964</v>
      </c>
      <c r="E94" s="31">
        <v>54030964</v>
      </c>
      <c r="F94" s="31">
        <v>12864947</v>
      </c>
      <c r="G94" s="36">
        <f t="shared" si="14"/>
        <v>0.23810322910396342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12864947</v>
      </c>
      <c r="O94" s="36">
        <f t="shared" si="18"/>
        <v>0.23810322910396342</v>
      </c>
      <c r="P94" s="31">
        <v>12744856</v>
      </c>
      <c r="Q94" s="31">
        <v>52378218</v>
      </c>
      <c r="R94" s="31">
        <v>51453826</v>
      </c>
      <c r="S94" s="31">
        <v>12744856</v>
      </c>
      <c r="T94" s="36">
        <f t="shared" si="19"/>
        <v>0.24332358920649039</v>
      </c>
      <c r="U94" s="36">
        <f t="shared" si="20"/>
        <v>9.422703559773371E-3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575538589</v>
      </c>
      <c r="E96" s="32">
        <f>SUM(E92:E95)</f>
        <v>575538589</v>
      </c>
      <c r="F96" s="32">
        <f>SUM(F92:F95)</f>
        <v>85732770</v>
      </c>
      <c r="G96" s="37">
        <f t="shared" si="14"/>
        <v>0.14896094134879981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85732770</v>
      </c>
      <c r="O96" s="37">
        <f t="shared" si="18"/>
        <v>0.14896094134879981</v>
      </c>
      <c r="P96" s="32">
        <f>SUM(P92:P95)</f>
        <v>81183093</v>
      </c>
      <c r="Q96" s="32">
        <f>SUM(Q92:Q95)</f>
        <v>554285206</v>
      </c>
      <c r="R96" s="32">
        <f>SUM(R92:R95)</f>
        <v>555890234</v>
      </c>
      <c r="S96" s="32">
        <f>SUM(S92:S95)</f>
        <v>81183093</v>
      </c>
      <c r="T96" s="37">
        <f t="shared" si="19"/>
        <v>0.14646447735067278</v>
      </c>
      <c r="U96" s="37">
        <f t="shared" si="20"/>
        <v>5.604217370727671E-2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328682357</v>
      </c>
      <c r="E97" s="31">
        <v>328682357</v>
      </c>
      <c r="F97" s="31">
        <v>27378382</v>
      </c>
      <c r="G97" s="36">
        <f t="shared" si="14"/>
        <v>8.3297388548299836E-2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27378382</v>
      </c>
      <c r="O97" s="36">
        <f t="shared" si="18"/>
        <v>8.3297388548299836E-2</v>
      </c>
      <c r="P97" s="31">
        <v>103896058</v>
      </c>
      <c r="Q97" s="31">
        <v>293412319</v>
      </c>
      <c r="R97" s="31">
        <v>309350401</v>
      </c>
      <c r="S97" s="31">
        <v>103896058</v>
      </c>
      <c r="T97" s="36">
        <f t="shared" si="19"/>
        <v>0.35409575969439783</v>
      </c>
      <c r="U97" s="36">
        <f t="shared" si="20"/>
        <v>-0.73648295684134624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97552125</v>
      </c>
      <c r="E98" s="31">
        <v>97552125</v>
      </c>
      <c r="F98" s="31">
        <v>373633</v>
      </c>
      <c r="G98" s="36">
        <f t="shared" si="14"/>
        <v>3.8300857105880576E-3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373633</v>
      </c>
      <c r="O98" s="36">
        <f t="shared" si="18"/>
        <v>3.8300857105880576E-3</v>
      </c>
      <c r="P98" s="31">
        <v>21773340</v>
      </c>
      <c r="Q98" s="31">
        <v>103132316</v>
      </c>
      <c r="R98" s="31">
        <v>86544215</v>
      </c>
      <c r="S98" s="31">
        <v>21773340</v>
      </c>
      <c r="T98" s="36">
        <f t="shared" si="19"/>
        <v>0.21112044065799898</v>
      </c>
      <c r="U98" s="36">
        <f t="shared" si="20"/>
        <v>-0.98283988584204351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155475605</v>
      </c>
      <c r="E99" s="31">
        <v>155475605</v>
      </c>
      <c r="F99" s="31">
        <v>41023965</v>
      </c>
      <c r="G99" s="36">
        <f t="shared" si="14"/>
        <v>0.26386110541264657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41023965</v>
      </c>
      <c r="O99" s="36">
        <f t="shared" si="18"/>
        <v>0.26386110541264657</v>
      </c>
      <c r="P99" s="31">
        <v>39192358</v>
      </c>
      <c r="Q99" s="31">
        <v>145388927</v>
      </c>
      <c r="R99" s="31">
        <v>148490977</v>
      </c>
      <c r="S99" s="31">
        <v>39192358</v>
      </c>
      <c r="T99" s="36">
        <f t="shared" si="19"/>
        <v>0.26956907110264317</v>
      </c>
      <c r="U99" s="36">
        <f t="shared" si="20"/>
        <v>4.6733779069889181E-2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581710087</v>
      </c>
      <c r="E101" s="32">
        <f>SUM(E97:E100)</f>
        <v>581710087</v>
      </c>
      <c r="F101" s="32">
        <f>SUM(F97:F100)</f>
        <v>68775980</v>
      </c>
      <c r="G101" s="37">
        <f>IF(($D101     =0),0,($F101     /$D101     ))</f>
        <v>0.11823068146315296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68775980</v>
      </c>
      <c r="O101" s="37">
        <f>IF(($D101     =0),0,($N101     /$D101     ))</f>
        <v>0.11823068146315296</v>
      </c>
      <c r="P101" s="32">
        <f>SUM(P97:P100)</f>
        <v>164861756</v>
      </c>
      <c r="Q101" s="32">
        <f>SUM(Q97:Q100)</f>
        <v>541933562</v>
      </c>
      <c r="R101" s="32">
        <f>SUM(R97:R100)</f>
        <v>544385593</v>
      </c>
      <c r="S101" s="32">
        <f>SUM(S97:S100)</f>
        <v>164861756</v>
      </c>
      <c r="T101" s="37">
        <f>IF(($Q101     =0),0,($S101     /$Q101     ))</f>
        <v>0.30421027144283047</v>
      </c>
      <c r="U101" s="37">
        <f>IF(($P101     =0),0,(($F101     /$P101     )-1))</f>
        <v>-0.58282635300815311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8996283546</v>
      </c>
      <c r="E102" s="32">
        <f>SUM(E88:E90,E92:E95,E97:E100)</f>
        <v>8996283546</v>
      </c>
      <c r="F102" s="32">
        <f>SUM(F88:F90,F92:F95,F97:F100)</f>
        <v>2561897885</v>
      </c>
      <c r="G102" s="37">
        <f>IF(($D102     =0),0,($F102     /$D102     ))</f>
        <v>0.28477291449301767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2561897885</v>
      </c>
      <c r="O102" s="37">
        <f>IF(($D102     =0),0,($N102     /$D102     ))</f>
        <v>0.28477291449301767</v>
      </c>
      <c r="P102" s="32">
        <f>SUM(P88:P90,P92:P95,P97:P100)</f>
        <v>2753166947</v>
      </c>
      <c r="Q102" s="32">
        <f>SUM(Q88:Q90,Q92:Q95,Q97:Q100)</f>
        <v>8251231379</v>
      </c>
      <c r="R102" s="32">
        <f>SUM(R88:R90,R92:R95,R97:R100)</f>
        <v>8717058439</v>
      </c>
      <c r="S102" s="32">
        <f>SUM(S88:S90,S92:S95,S97:S100)</f>
        <v>2753166947</v>
      </c>
      <c r="T102" s="37">
        <f>IF(($Q102     =0),0,($S102     /$Q102     ))</f>
        <v>0.33366740314748844</v>
      </c>
      <c r="U102" s="37">
        <f>IF(($P102     =0),0,(($F102     /$P102     )-1))</f>
        <v>-6.9472380600971939E-2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1643653990</v>
      </c>
      <c r="E105" s="31">
        <v>1643653990</v>
      </c>
      <c r="F105" s="31">
        <v>498234389</v>
      </c>
      <c r="G105" s="36">
        <f t="shared" ref="G105:G136" si="21">IF(($D105     =0),0,($F105     /$D105     ))</f>
        <v>0.30312607886529697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498234389</v>
      </c>
      <c r="O105" s="36">
        <f t="shared" ref="O105:O136" si="25">IF(($D105     =0),0,($N105     /$D105     ))</f>
        <v>0.30312607886529697</v>
      </c>
      <c r="P105" s="31">
        <v>464309012</v>
      </c>
      <c r="Q105" s="31">
        <v>1529273850</v>
      </c>
      <c r="R105" s="31">
        <v>1529273850</v>
      </c>
      <c r="S105" s="31">
        <v>464309012</v>
      </c>
      <c r="T105" s="36">
        <f t="shared" ref="T105:T136" si="26">IF(($Q105     =0),0,($S105     /$Q105     ))</f>
        <v>0.30361404008837267</v>
      </c>
      <c r="U105" s="36">
        <f t="shared" ref="U105:U136" si="27">IF(($P105     =0),0,(($F105     /$P105     )-1))</f>
        <v>7.3066376320948923E-2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1643653990</v>
      </c>
      <c r="E106" s="32">
        <f>E105</f>
        <v>1643653990</v>
      </c>
      <c r="F106" s="32">
        <f>F105</f>
        <v>498234389</v>
      </c>
      <c r="G106" s="37">
        <f t="shared" si="21"/>
        <v>0.30312607886529697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498234389</v>
      </c>
      <c r="O106" s="37">
        <f t="shared" si="25"/>
        <v>0.30312607886529697</v>
      </c>
      <c r="P106" s="32">
        <f>P105</f>
        <v>464309012</v>
      </c>
      <c r="Q106" s="32">
        <f>Q105</f>
        <v>1529273850</v>
      </c>
      <c r="R106" s="32">
        <f>R105</f>
        <v>1529273850</v>
      </c>
      <c r="S106" s="32">
        <f>S105</f>
        <v>464309012</v>
      </c>
      <c r="T106" s="37">
        <f t="shared" si="26"/>
        <v>0.30361404008837267</v>
      </c>
      <c r="U106" s="37">
        <f t="shared" si="27"/>
        <v>7.3066376320948923E-2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14032985</v>
      </c>
      <c r="E107" s="31">
        <v>14032985</v>
      </c>
      <c r="F107" s="31">
        <v>5137987</v>
      </c>
      <c r="G107" s="36">
        <f t="shared" si="21"/>
        <v>0.36613642785195022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5137987</v>
      </c>
      <c r="O107" s="36">
        <f t="shared" si="25"/>
        <v>0.36613642785195022</v>
      </c>
      <c r="P107" s="31">
        <v>4804332</v>
      </c>
      <c r="Q107" s="31">
        <v>13149627</v>
      </c>
      <c r="R107" s="31">
        <v>13154779</v>
      </c>
      <c r="S107" s="31">
        <v>4804332</v>
      </c>
      <c r="T107" s="36">
        <f t="shared" si="26"/>
        <v>0.36535880447407365</v>
      </c>
      <c r="U107" s="36">
        <f t="shared" si="27"/>
        <v>6.9448780808653465E-2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11095872</v>
      </c>
      <c r="E109" s="31">
        <v>11095872</v>
      </c>
      <c r="F109" s="31">
        <v>7447471</v>
      </c>
      <c r="G109" s="36">
        <f t="shared" si="21"/>
        <v>0.67119294454730549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7447471</v>
      </c>
      <c r="O109" s="36">
        <f t="shared" si="25"/>
        <v>0.67119294454730549</v>
      </c>
      <c r="P109" s="31">
        <v>9054895</v>
      </c>
      <c r="Q109" s="31">
        <v>11003713</v>
      </c>
      <c r="R109" s="31">
        <v>10279891</v>
      </c>
      <c r="S109" s="31">
        <v>9054895</v>
      </c>
      <c r="T109" s="36">
        <f t="shared" si="26"/>
        <v>0.82289450842638301</v>
      </c>
      <c r="U109" s="36">
        <f t="shared" si="27"/>
        <v>-0.17751989393582146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81644147</v>
      </c>
      <c r="E110" s="31">
        <v>81644147</v>
      </c>
      <c r="F110" s="31">
        <v>27528290</v>
      </c>
      <c r="G110" s="36">
        <f t="shared" si="21"/>
        <v>0.33717407813691774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27528290</v>
      </c>
      <c r="O110" s="36">
        <f t="shared" si="25"/>
        <v>0.33717407813691774</v>
      </c>
      <c r="P110" s="31">
        <v>25847898</v>
      </c>
      <c r="Q110" s="31">
        <v>73613461</v>
      </c>
      <c r="R110" s="31">
        <v>73854533</v>
      </c>
      <c r="S110" s="31">
        <v>25847898</v>
      </c>
      <c r="T110" s="36">
        <f t="shared" si="26"/>
        <v>0.35113004671795012</v>
      </c>
      <c r="U110" s="36">
        <f t="shared" si="27"/>
        <v>6.5010779599950386E-2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106773004</v>
      </c>
      <c r="E112" s="32">
        <f>SUM(E107:E111)</f>
        <v>106773004</v>
      </c>
      <c r="F112" s="32">
        <f>SUM(F107:F111)</f>
        <v>40113748</v>
      </c>
      <c r="G112" s="37">
        <f t="shared" si="21"/>
        <v>0.37569185559301116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40113748</v>
      </c>
      <c r="O112" s="37">
        <f t="shared" si="25"/>
        <v>0.37569185559301116</v>
      </c>
      <c r="P112" s="32">
        <f>SUM(P107:P111)</f>
        <v>39707125</v>
      </c>
      <c r="Q112" s="32">
        <f>SUM(Q107:Q111)</f>
        <v>97766801</v>
      </c>
      <c r="R112" s="32">
        <f>SUM(R107:R111)</f>
        <v>97289203</v>
      </c>
      <c r="S112" s="32">
        <f>SUM(S107:S111)</f>
        <v>39707125</v>
      </c>
      <c r="T112" s="37">
        <f t="shared" si="26"/>
        <v>0.40614119101636559</v>
      </c>
      <c r="U112" s="37">
        <f t="shared" si="27"/>
        <v>1.0240555064110035E-2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28712988</v>
      </c>
      <c r="E114" s="31">
        <v>28712988</v>
      </c>
      <c r="F114" s="31">
        <v>9735877</v>
      </c>
      <c r="G114" s="36">
        <f t="shared" si="21"/>
        <v>0.33907571723291213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9735877</v>
      </c>
      <c r="O114" s="36">
        <f t="shared" si="25"/>
        <v>0.33907571723291213</v>
      </c>
      <c r="P114" s="31">
        <v>7510833</v>
      </c>
      <c r="Q114" s="31">
        <v>21628618</v>
      </c>
      <c r="R114" s="31">
        <v>25687210</v>
      </c>
      <c r="S114" s="31">
        <v>7510833</v>
      </c>
      <c r="T114" s="36">
        <f t="shared" si="26"/>
        <v>0.3472636578074475</v>
      </c>
      <c r="U114" s="36">
        <f t="shared" si="27"/>
        <v>0.29624463757881458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5268511</v>
      </c>
      <c r="E115" s="31">
        <v>5268511</v>
      </c>
      <c r="F115" s="31">
        <v>905430</v>
      </c>
      <c r="G115" s="36">
        <f t="shared" si="21"/>
        <v>0.17185690605941603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905430</v>
      </c>
      <c r="O115" s="36">
        <f t="shared" si="25"/>
        <v>0.17185690605941603</v>
      </c>
      <c r="P115" s="31">
        <v>1247637</v>
      </c>
      <c r="Q115" s="31">
        <v>4900416</v>
      </c>
      <c r="R115" s="31">
        <v>5003141</v>
      </c>
      <c r="S115" s="31">
        <v>1247637</v>
      </c>
      <c r="T115" s="36">
        <f t="shared" si="26"/>
        <v>0.25459818105238413</v>
      </c>
      <c r="U115" s="36">
        <f t="shared" si="27"/>
        <v>-0.27428410667525893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101911</v>
      </c>
      <c r="R116" s="31">
        <v>98774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168980087</v>
      </c>
      <c r="E117" s="31">
        <v>168980087</v>
      </c>
      <c r="F117" s="31">
        <v>50296269</v>
      </c>
      <c r="G117" s="36">
        <f t="shared" si="21"/>
        <v>0.29764613033960624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50296269</v>
      </c>
      <c r="O117" s="36">
        <f t="shared" si="25"/>
        <v>0.29764613033960624</v>
      </c>
      <c r="P117" s="31">
        <v>47328094</v>
      </c>
      <c r="Q117" s="31">
        <v>158771855</v>
      </c>
      <c r="R117" s="31">
        <v>150874979</v>
      </c>
      <c r="S117" s="31">
        <v>47328094</v>
      </c>
      <c r="T117" s="36">
        <f t="shared" si="26"/>
        <v>0.29808868832577412</v>
      </c>
      <c r="U117" s="36">
        <f t="shared" si="27"/>
        <v>6.2714864452390495E-2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685460</v>
      </c>
      <c r="F118" s="31">
        <v>112058</v>
      </c>
      <c r="G118" s="36">
        <f t="shared" si="21"/>
        <v>0.16347853995856798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112058</v>
      </c>
      <c r="O118" s="36">
        <f t="shared" si="25"/>
        <v>0.16347853995856798</v>
      </c>
      <c r="P118" s="31">
        <v>156924</v>
      </c>
      <c r="Q118" s="31">
        <v>653441</v>
      </c>
      <c r="R118" s="31">
        <v>653441</v>
      </c>
      <c r="S118" s="31">
        <v>156924</v>
      </c>
      <c r="T118" s="36">
        <f t="shared" si="26"/>
        <v>0.24015022014229287</v>
      </c>
      <c r="U118" s="36">
        <f t="shared" si="27"/>
        <v>-0.28590910249547552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1454100</v>
      </c>
      <c r="E119" s="31">
        <v>1454100</v>
      </c>
      <c r="F119" s="31">
        <v>362968</v>
      </c>
      <c r="G119" s="36">
        <f t="shared" si="21"/>
        <v>0.24961694518946428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362968</v>
      </c>
      <c r="O119" s="36">
        <f t="shared" si="25"/>
        <v>0.24961694518946428</v>
      </c>
      <c r="P119" s="31">
        <v>343352</v>
      </c>
      <c r="Q119" s="31">
        <v>1519872</v>
      </c>
      <c r="R119" s="31">
        <v>1507902</v>
      </c>
      <c r="S119" s="31">
        <v>343352</v>
      </c>
      <c r="T119" s="36">
        <f t="shared" si="26"/>
        <v>0.22590849755768908</v>
      </c>
      <c r="U119" s="36">
        <f t="shared" si="27"/>
        <v>5.7130874437894663E-2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205101146</v>
      </c>
      <c r="E121" s="32">
        <f>SUM(E113:E120)</f>
        <v>205101146</v>
      </c>
      <c r="F121" s="32">
        <f>SUM(F113:F120)</f>
        <v>61412602</v>
      </c>
      <c r="G121" s="37">
        <f t="shared" si="21"/>
        <v>0.29942593299795606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61412602</v>
      </c>
      <c r="O121" s="37">
        <f t="shared" si="25"/>
        <v>0.29942593299795606</v>
      </c>
      <c r="P121" s="32">
        <f>SUM(P113:P120)</f>
        <v>56586840</v>
      </c>
      <c r="Q121" s="32">
        <f>SUM(Q113:Q120)</f>
        <v>187576113</v>
      </c>
      <c r="R121" s="32">
        <f>SUM(R113:R120)</f>
        <v>183825447</v>
      </c>
      <c r="S121" s="32">
        <f>SUM(S113:S120)</f>
        <v>56586840</v>
      </c>
      <c r="T121" s="37">
        <f t="shared" si="26"/>
        <v>0.30167401965515728</v>
      </c>
      <c r="U121" s="37">
        <f t="shared" si="27"/>
        <v>8.5280641223294928E-2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2014095</v>
      </c>
      <c r="E122" s="31">
        <v>2014095</v>
      </c>
      <c r="F122" s="31">
        <v>487416</v>
      </c>
      <c r="G122" s="36">
        <f t="shared" si="21"/>
        <v>0.2420024874695583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487416</v>
      </c>
      <c r="O122" s="36">
        <f t="shared" si="25"/>
        <v>0.2420024874695583</v>
      </c>
      <c r="P122" s="31">
        <v>483186</v>
      </c>
      <c r="Q122" s="31">
        <v>1707489</v>
      </c>
      <c r="R122" s="31">
        <v>1920014</v>
      </c>
      <c r="S122" s="31">
        <v>483186</v>
      </c>
      <c r="T122" s="36">
        <f t="shared" si="26"/>
        <v>0.28298044672615752</v>
      </c>
      <c r="U122" s="36">
        <f t="shared" si="27"/>
        <v>8.7543927183320047E-3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14380676</v>
      </c>
      <c r="E123" s="31">
        <v>14380676</v>
      </c>
      <c r="F123" s="31">
        <v>3993402</v>
      </c>
      <c r="G123" s="36">
        <f t="shared" si="21"/>
        <v>0.27769223087982792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3993402</v>
      </c>
      <c r="O123" s="36">
        <f t="shared" si="25"/>
        <v>0.27769223087982792</v>
      </c>
      <c r="P123" s="31">
        <v>3002038</v>
      </c>
      <c r="Q123" s="31">
        <v>12296302</v>
      </c>
      <c r="R123" s="31">
        <v>13708941</v>
      </c>
      <c r="S123" s="31">
        <v>3002038</v>
      </c>
      <c r="T123" s="36">
        <f t="shared" si="26"/>
        <v>0.24414153133194028</v>
      </c>
      <c r="U123" s="36">
        <f t="shared" si="27"/>
        <v>0.33023033019568704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120634536</v>
      </c>
      <c r="E124" s="31">
        <v>120634536</v>
      </c>
      <c r="F124" s="31">
        <v>43693719</v>
      </c>
      <c r="G124" s="36">
        <f t="shared" si="21"/>
        <v>0.36219908865898898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43693719</v>
      </c>
      <c r="O124" s="36">
        <f t="shared" si="25"/>
        <v>0.36219908865898898</v>
      </c>
      <c r="P124" s="31">
        <v>40942588</v>
      </c>
      <c r="Q124" s="31">
        <v>107799180</v>
      </c>
      <c r="R124" s="31">
        <v>110470146</v>
      </c>
      <c r="S124" s="31">
        <v>40942588</v>
      </c>
      <c r="T124" s="36">
        <f t="shared" si="26"/>
        <v>0.37980426196191847</v>
      </c>
      <c r="U124" s="36">
        <f t="shared" si="27"/>
        <v>6.7194848552319275E-2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137029307</v>
      </c>
      <c r="E126" s="32">
        <f>SUM(E122:E125)</f>
        <v>137029307</v>
      </c>
      <c r="F126" s="32">
        <f>SUM(F122:F125)</f>
        <v>48174537</v>
      </c>
      <c r="G126" s="37">
        <f t="shared" si="21"/>
        <v>0.35156374978967092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48174537</v>
      </c>
      <c r="O126" s="37">
        <f t="shared" si="25"/>
        <v>0.35156374978967092</v>
      </c>
      <c r="P126" s="32">
        <f>SUM(P122:P125)</f>
        <v>44427812</v>
      </c>
      <c r="Q126" s="32">
        <f>SUM(Q122:Q125)</f>
        <v>121802971</v>
      </c>
      <c r="R126" s="32">
        <f>SUM(R122:R125)</f>
        <v>126099101</v>
      </c>
      <c r="S126" s="32">
        <f>SUM(S122:S125)</f>
        <v>44427812</v>
      </c>
      <c r="T126" s="37">
        <f t="shared" si="26"/>
        <v>0.36475146406732556</v>
      </c>
      <c r="U126" s="37">
        <f t="shared" si="27"/>
        <v>8.4332872390834757E-2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33112677</v>
      </c>
      <c r="E127" s="31">
        <v>33112677</v>
      </c>
      <c r="F127" s="31">
        <v>10814377</v>
      </c>
      <c r="G127" s="36">
        <f t="shared" si="21"/>
        <v>0.32659325611154905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10814377</v>
      </c>
      <c r="O127" s="36">
        <f t="shared" si="25"/>
        <v>0.32659325611154905</v>
      </c>
      <c r="P127" s="31">
        <v>10188058</v>
      </c>
      <c r="Q127" s="31">
        <v>28698343</v>
      </c>
      <c r="R127" s="31">
        <v>30944693</v>
      </c>
      <c r="S127" s="31">
        <v>10188058</v>
      </c>
      <c r="T127" s="36">
        <f t="shared" si="26"/>
        <v>0.35500509559036214</v>
      </c>
      <c r="U127" s="36">
        <f t="shared" si="27"/>
        <v>6.1475798429887263E-2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2034904</v>
      </c>
      <c r="E128" s="31">
        <v>2034904</v>
      </c>
      <c r="F128" s="31">
        <v>609006</v>
      </c>
      <c r="G128" s="36">
        <f t="shared" si="21"/>
        <v>0.29927996603279566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609006</v>
      </c>
      <c r="O128" s="36">
        <f t="shared" si="25"/>
        <v>0.29927996603279566</v>
      </c>
      <c r="P128" s="31">
        <v>370631</v>
      </c>
      <c r="Q128" s="31">
        <v>1453803</v>
      </c>
      <c r="R128" s="31">
        <v>1610003</v>
      </c>
      <c r="S128" s="31">
        <v>370631</v>
      </c>
      <c r="T128" s="36">
        <f t="shared" si="26"/>
        <v>0.2549389428966648</v>
      </c>
      <c r="U128" s="36">
        <f t="shared" si="27"/>
        <v>0.64315990837247838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700000</v>
      </c>
      <c r="E129" s="31">
        <v>700000</v>
      </c>
      <c r="F129" s="31">
        <v>734534</v>
      </c>
      <c r="G129" s="36">
        <f t="shared" si="21"/>
        <v>1.0493342857142858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734534</v>
      </c>
      <c r="O129" s="36">
        <f t="shared" si="25"/>
        <v>1.0493342857142858</v>
      </c>
      <c r="P129" s="31">
        <v>236640</v>
      </c>
      <c r="Q129" s="31">
        <v>600000</v>
      </c>
      <c r="R129" s="31">
        <v>600000</v>
      </c>
      <c r="S129" s="31">
        <v>236640</v>
      </c>
      <c r="T129" s="36">
        <f t="shared" si="26"/>
        <v>0.39439999999999997</v>
      </c>
      <c r="U129" s="36">
        <f t="shared" si="27"/>
        <v>2.1040145368492222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15067965</v>
      </c>
      <c r="E130" s="31">
        <v>15067965</v>
      </c>
      <c r="F130" s="31">
        <v>2976486</v>
      </c>
      <c r="G130" s="36">
        <f t="shared" si="21"/>
        <v>0.19753735822986052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2976486</v>
      </c>
      <c r="O130" s="36">
        <f t="shared" si="25"/>
        <v>0.19753735822986052</v>
      </c>
      <c r="P130" s="31">
        <v>2625676</v>
      </c>
      <c r="Q130" s="31">
        <v>14016232</v>
      </c>
      <c r="R130" s="31">
        <v>13951820</v>
      </c>
      <c r="S130" s="31">
        <v>2625676</v>
      </c>
      <c r="T130" s="36">
        <f t="shared" si="26"/>
        <v>0.18733108869773274</v>
      </c>
      <c r="U130" s="36">
        <f t="shared" si="27"/>
        <v>0.13360749765012891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50915546</v>
      </c>
      <c r="E132" s="32">
        <f>SUM(E127:E131)</f>
        <v>50915546</v>
      </c>
      <c r="F132" s="32">
        <f>SUM(F127:F131)</f>
        <v>15134403</v>
      </c>
      <c r="G132" s="37">
        <f t="shared" si="21"/>
        <v>0.29724522643830631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15134403</v>
      </c>
      <c r="O132" s="37">
        <f t="shared" si="25"/>
        <v>0.29724522643830631</v>
      </c>
      <c r="P132" s="32">
        <f>SUM(P127:P131)</f>
        <v>13421005</v>
      </c>
      <c r="Q132" s="32">
        <f>SUM(Q127:Q131)</f>
        <v>44768378</v>
      </c>
      <c r="R132" s="32">
        <f>SUM(R127:R131)</f>
        <v>47106516</v>
      </c>
      <c r="S132" s="32">
        <f>SUM(S127:S131)</f>
        <v>13421005</v>
      </c>
      <c r="T132" s="37">
        <f t="shared" si="26"/>
        <v>0.29978760901277235</v>
      </c>
      <c r="U132" s="37">
        <f t="shared" si="27"/>
        <v>0.12766540210662325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165464267</v>
      </c>
      <c r="E133" s="31">
        <v>165464267</v>
      </c>
      <c r="F133" s="31">
        <v>49772227</v>
      </c>
      <c r="G133" s="36">
        <f t="shared" si="21"/>
        <v>0.30080347801014945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49772227</v>
      </c>
      <c r="O133" s="36">
        <f t="shared" si="25"/>
        <v>0.30080347801014945</v>
      </c>
      <c r="P133" s="31">
        <v>47030652</v>
      </c>
      <c r="Q133" s="31">
        <v>157009331</v>
      </c>
      <c r="R133" s="31">
        <v>156649331</v>
      </c>
      <c r="S133" s="31">
        <v>47030652</v>
      </c>
      <c r="T133" s="36">
        <f t="shared" si="26"/>
        <v>0.29954049036741642</v>
      </c>
      <c r="U133" s="36">
        <f t="shared" si="27"/>
        <v>5.829336578195865E-2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3169388</v>
      </c>
      <c r="E134" s="31">
        <v>3169388</v>
      </c>
      <c r="F134" s="31">
        <v>664674</v>
      </c>
      <c r="G134" s="36">
        <f t="shared" si="21"/>
        <v>0.20971682861170673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664674</v>
      </c>
      <c r="O134" s="36">
        <f t="shared" si="25"/>
        <v>0.20971682861170673</v>
      </c>
      <c r="P134" s="31">
        <v>504978</v>
      </c>
      <c r="Q134" s="31">
        <v>2434140</v>
      </c>
      <c r="R134" s="31">
        <v>2434241</v>
      </c>
      <c r="S134" s="31">
        <v>504978</v>
      </c>
      <c r="T134" s="36">
        <f t="shared" si="26"/>
        <v>0.20745643225122631</v>
      </c>
      <c r="U134" s="36">
        <f t="shared" si="27"/>
        <v>0.31624347991397639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7910052</v>
      </c>
      <c r="E135" s="31">
        <v>7910052</v>
      </c>
      <c r="F135" s="31">
        <v>5123871</v>
      </c>
      <c r="G135" s="36">
        <f t="shared" si="21"/>
        <v>0.64776704375647598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5123871</v>
      </c>
      <c r="O135" s="36">
        <f t="shared" si="25"/>
        <v>0.64776704375647598</v>
      </c>
      <c r="P135" s="31">
        <v>1082162</v>
      </c>
      <c r="Q135" s="31">
        <v>8146789</v>
      </c>
      <c r="R135" s="31">
        <v>8146789</v>
      </c>
      <c r="S135" s="31">
        <v>1082162</v>
      </c>
      <c r="T135" s="36">
        <f t="shared" si="26"/>
        <v>0.13283294804861154</v>
      </c>
      <c r="U135" s="36">
        <f t="shared" si="27"/>
        <v>3.7348465386882923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176543707</v>
      </c>
      <c r="E137" s="32">
        <f>SUM(E133:E136)</f>
        <v>176543707</v>
      </c>
      <c r="F137" s="32">
        <f>SUM(F133:F136)</f>
        <v>55560772</v>
      </c>
      <c r="G137" s="37">
        <f t="shared" ref="G137:G170" si="28">IF(($D137     =0),0,($F137     /$D137     ))</f>
        <v>0.31471397618267977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55560772</v>
      </c>
      <c r="O137" s="37">
        <f t="shared" ref="O137:O170" si="32">IF(($D137     =0),0,($N137     /$D137     ))</f>
        <v>0.31471397618267977</v>
      </c>
      <c r="P137" s="32">
        <f>SUM(P133:P136)</f>
        <v>48617792</v>
      </c>
      <c r="Q137" s="32">
        <f>SUM(Q133:Q136)</f>
        <v>167590260</v>
      </c>
      <c r="R137" s="32">
        <f>SUM(R133:R136)</f>
        <v>167230361</v>
      </c>
      <c r="S137" s="32">
        <f>SUM(S133:S136)</f>
        <v>48617792</v>
      </c>
      <c r="T137" s="37">
        <f t="shared" ref="T137:T170" si="33">IF(($Q137     =0),0,($S137     /$Q137     ))</f>
        <v>0.29009915015347548</v>
      </c>
      <c r="U137" s="37">
        <f t="shared" ref="U137:U170" si="34">IF(($P137     =0),0,(($F137     /$P137     )-1))</f>
        <v>0.14280739034796142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11722440</v>
      </c>
      <c r="E139" s="31">
        <v>11722440</v>
      </c>
      <c r="F139" s="31">
        <v>3010331</v>
      </c>
      <c r="G139" s="36">
        <f t="shared" si="28"/>
        <v>0.25680071725681686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3010331</v>
      </c>
      <c r="O139" s="36">
        <f t="shared" si="32"/>
        <v>0.25680071725681686</v>
      </c>
      <c r="P139" s="31">
        <v>2843254</v>
      </c>
      <c r="Q139" s="31">
        <v>9127501</v>
      </c>
      <c r="R139" s="31">
        <v>13319428</v>
      </c>
      <c r="S139" s="31">
        <v>2843254</v>
      </c>
      <c r="T139" s="36">
        <f t="shared" si="33"/>
        <v>0.31150410172510529</v>
      </c>
      <c r="U139" s="36">
        <f t="shared" si="34"/>
        <v>5.8762600879133542E-2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28811800</v>
      </c>
      <c r="E140" s="31">
        <v>28811800</v>
      </c>
      <c r="F140" s="31">
        <v>9724230</v>
      </c>
      <c r="G140" s="36">
        <f t="shared" si="28"/>
        <v>0.3375085902303917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9724230</v>
      </c>
      <c r="O140" s="36">
        <f t="shared" si="32"/>
        <v>0.3375085902303917</v>
      </c>
      <c r="P140" s="31">
        <v>7821877</v>
      </c>
      <c r="Q140" s="31">
        <v>28587742</v>
      </c>
      <c r="R140" s="31">
        <v>28587742</v>
      </c>
      <c r="S140" s="31">
        <v>7821877</v>
      </c>
      <c r="T140" s="36">
        <f t="shared" si="33"/>
        <v>0.27360947219965814</v>
      </c>
      <c r="U140" s="36">
        <f t="shared" si="34"/>
        <v>0.24320927061369035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2011648</v>
      </c>
      <c r="E141" s="31">
        <v>2011648</v>
      </c>
      <c r="F141" s="31">
        <v>568097</v>
      </c>
      <c r="G141" s="36">
        <f t="shared" si="28"/>
        <v>0.28240378038304914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568097</v>
      </c>
      <c r="O141" s="36">
        <f t="shared" si="32"/>
        <v>0.28240378038304914</v>
      </c>
      <c r="P141" s="31">
        <v>551840</v>
      </c>
      <c r="Q141" s="31">
        <v>1785584</v>
      </c>
      <c r="R141" s="31">
        <v>1923829</v>
      </c>
      <c r="S141" s="31">
        <v>551840</v>
      </c>
      <c r="T141" s="36">
        <f t="shared" si="33"/>
        <v>0.30905294850312282</v>
      </c>
      <c r="U141" s="36">
        <f t="shared" si="34"/>
        <v>2.9459625978544457E-2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11517404</v>
      </c>
      <c r="E142" s="31">
        <v>11517404</v>
      </c>
      <c r="F142" s="31">
        <v>3256042</v>
      </c>
      <c r="G142" s="36">
        <f t="shared" si="28"/>
        <v>0.28270624178851417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3256042</v>
      </c>
      <c r="O142" s="36">
        <f t="shared" si="32"/>
        <v>0.28270624178851417</v>
      </c>
      <c r="P142" s="31">
        <v>2537560</v>
      </c>
      <c r="Q142" s="31">
        <v>10051154</v>
      </c>
      <c r="R142" s="31">
        <v>10051154</v>
      </c>
      <c r="S142" s="31">
        <v>2537560</v>
      </c>
      <c r="T142" s="36">
        <f t="shared" si="33"/>
        <v>0.25246454287736514</v>
      </c>
      <c r="U142" s="36">
        <f t="shared" si="34"/>
        <v>0.28313892085310299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54063292</v>
      </c>
      <c r="E144" s="32">
        <f>SUM(E138:E143)</f>
        <v>54063292</v>
      </c>
      <c r="F144" s="32">
        <f>SUM(F138:F143)</f>
        <v>16558700</v>
      </c>
      <c r="G144" s="37">
        <f t="shared" si="28"/>
        <v>0.30628360551924955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16558700</v>
      </c>
      <c r="O144" s="37">
        <f t="shared" si="32"/>
        <v>0.30628360551924955</v>
      </c>
      <c r="P144" s="32">
        <f>SUM(P138:P143)</f>
        <v>13754531</v>
      </c>
      <c r="Q144" s="32">
        <f>SUM(Q138:Q143)</f>
        <v>49551981</v>
      </c>
      <c r="R144" s="32">
        <f>SUM(R138:R143)</f>
        <v>53882153</v>
      </c>
      <c r="S144" s="32">
        <f>SUM(S138:S143)</f>
        <v>13754531</v>
      </c>
      <c r="T144" s="37">
        <f t="shared" si="33"/>
        <v>0.27757782277160625</v>
      </c>
      <c r="U144" s="37">
        <f t="shared" si="34"/>
        <v>0.2038723821262971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408655</v>
      </c>
      <c r="E145" s="31">
        <v>408655</v>
      </c>
      <c r="F145" s="31">
        <v>117489</v>
      </c>
      <c r="G145" s="36">
        <f t="shared" si="28"/>
        <v>0.28750168234819101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117489</v>
      </c>
      <c r="O145" s="36">
        <f t="shared" si="32"/>
        <v>0.28750168234819101</v>
      </c>
      <c r="P145" s="31">
        <v>117489</v>
      </c>
      <c r="Q145" s="31">
        <v>485605</v>
      </c>
      <c r="R145" s="31">
        <v>439657</v>
      </c>
      <c r="S145" s="31">
        <v>117489</v>
      </c>
      <c r="T145" s="36">
        <f t="shared" si="33"/>
        <v>0.24194355494692188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31113462</v>
      </c>
      <c r="E147" s="31">
        <v>31113462</v>
      </c>
      <c r="F147" s="31">
        <v>1423699</v>
      </c>
      <c r="G147" s="36">
        <f t="shared" si="28"/>
        <v>4.5758295878485011E-2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1423699</v>
      </c>
      <c r="O147" s="36">
        <f t="shared" si="32"/>
        <v>4.5758295878485011E-2</v>
      </c>
      <c r="P147" s="31">
        <v>1432594</v>
      </c>
      <c r="Q147" s="31">
        <v>31459962</v>
      </c>
      <c r="R147" s="31">
        <v>29464207</v>
      </c>
      <c r="S147" s="31">
        <v>1432594</v>
      </c>
      <c r="T147" s="36">
        <f t="shared" si="33"/>
        <v>4.5537054367707122E-2</v>
      </c>
      <c r="U147" s="36">
        <f t="shared" si="34"/>
        <v>-6.2090166509143341E-3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3874600</v>
      </c>
      <c r="E148" s="31">
        <v>3874600</v>
      </c>
      <c r="F148" s="31">
        <v>1411830</v>
      </c>
      <c r="G148" s="36">
        <f t="shared" si="28"/>
        <v>0.36438083931244514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1411830</v>
      </c>
      <c r="O148" s="36">
        <f t="shared" si="32"/>
        <v>0.36438083931244514</v>
      </c>
      <c r="P148" s="31">
        <v>1325080</v>
      </c>
      <c r="Q148" s="31">
        <v>3795680</v>
      </c>
      <c r="R148" s="31">
        <v>3795680</v>
      </c>
      <c r="S148" s="31">
        <v>1325080</v>
      </c>
      <c r="T148" s="36">
        <f t="shared" si="33"/>
        <v>0.34910213716646293</v>
      </c>
      <c r="U148" s="36">
        <f t="shared" si="34"/>
        <v>6.5467745343677386E-2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35396717</v>
      </c>
      <c r="E150" s="32">
        <f>SUM(E145:E149)</f>
        <v>35396717</v>
      </c>
      <c r="F150" s="32">
        <f>SUM(F145:F149)</f>
        <v>2953018</v>
      </c>
      <c r="G150" s="37">
        <f t="shared" si="28"/>
        <v>8.3426324537385771E-2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2953018</v>
      </c>
      <c r="O150" s="37">
        <f t="shared" si="32"/>
        <v>8.3426324537385771E-2</v>
      </c>
      <c r="P150" s="32">
        <f>SUM(P145:P149)</f>
        <v>2875163</v>
      </c>
      <c r="Q150" s="32">
        <f>SUM(Q145:Q149)</f>
        <v>35741247</v>
      </c>
      <c r="R150" s="32">
        <f>SUM(R145:R149)</f>
        <v>33699544</v>
      </c>
      <c r="S150" s="32">
        <f>SUM(S145:S149)</f>
        <v>2875163</v>
      </c>
      <c r="T150" s="37">
        <f t="shared" si="33"/>
        <v>8.0443835661357876E-2</v>
      </c>
      <c r="U150" s="37">
        <f t="shared" si="34"/>
        <v>2.7078464768780064E-2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2778544</v>
      </c>
      <c r="E151" s="31">
        <v>2778544</v>
      </c>
      <c r="F151" s="31">
        <v>1541220</v>
      </c>
      <c r="G151" s="36">
        <f t="shared" si="28"/>
        <v>0.55468619535987196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1541220</v>
      </c>
      <c r="O151" s="36">
        <f t="shared" si="32"/>
        <v>0.55468619535987196</v>
      </c>
      <c r="P151" s="31">
        <v>1737179</v>
      </c>
      <c r="Q151" s="31">
        <v>2718868</v>
      </c>
      <c r="R151" s="31">
        <v>2718868</v>
      </c>
      <c r="S151" s="31">
        <v>1737179</v>
      </c>
      <c r="T151" s="36">
        <f t="shared" si="33"/>
        <v>0.63893465957155704</v>
      </c>
      <c r="U151" s="36">
        <f t="shared" si="34"/>
        <v>-0.11280299842445707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231361500</v>
      </c>
      <c r="E152" s="31">
        <v>231361500</v>
      </c>
      <c r="F152" s="31">
        <v>75667629</v>
      </c>
      <c r="G152" s="36">
        <f t="shared" si="28"/>
        <v>0.32705367574121019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75667629</v>
      </c>
      <c r="O152" s="36">
        <f t="shared" si="32"/>
        <v>0.32705367574121019</v>
      </c>
      <c r="P152" s="31">
        <v>71219608</v>
      </c>
      <c r="Q152" s="31">
        <v>217638600</v>
      </c>
      <c r="R152" s="31">
        <v>217415700</v>
      </c>
      <c r="S152" s="31">
        <v>71219608</v>
      </c>
      <c r="T152" s="36">
        <f t="shared" si="33"/>
        <v>0.32723794400441836</v>
      </c>
      <c r="U152" s="36">
        <f t="shared" si="34"/>
        <v>6.2455005368746264E-2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32973540</v>
      </c>
      <c r="E153" s="31">
        <v>32973540</v>
      </c>
      <c r="F153" s="31">
        <v>4400712</v>
      </c>
      <c r="G153" s="36">
        <f t="shared" si="28"/>
        <v>0.13346192128597659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4400712</v>
      </c>
      <c r="O153" s="36">
        <f t="shared" si="32"/>
        <v>0.13346192128597659</v>
      </c>
      <c r="P153" s="31">
        <v>4190429</v>
      </c>
      <c r="Q153" s="31">
        <v>28818700</v>
      </c>
      <c r="R153" s="31">
        <v>30833010</v>
      </c>
      <c r="S153" s="31">
        <v>4190429</v>
      </c>
      <c r="T153" s="36">
        <f t="shared" si="33"/>
        <v>0.14540659363538258</v>
      </c>
      <c r="U153" s="36">
        <f t="shared" si="34"/>
        <v>5.0181735569317709E-2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2103883</v>
      </c>
      <c r="E154" s="31">
        <v>2103883</v>
      </c>
      <c r="F154" s="31">
        <v>499900</v>
      </c>
      <c r="G154" s="36">
        <f t="shared" si="28"/>
        <v>0.23760827004163254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499900</v>
      </c>
      <c r="O154" s="36">
        <f t="shared" si="32"/>
        <v>0.23760827004163254</v>
      </c>
      <c r="P154" s="31">
        <v>499255</v>
      </c>
      <c r="Q154" s="31">
        <v>2108642</v>
      </c>
      <c r="R154" s="31">
        <v>2108642</v>
      </c>
      <c r="S154" s="31">
        <v>499255</v>
      </c>
      <c r="T154" s="36">
        <f t="shared" si="33"/>
        <v>0.23676612720414372</v>
      </c>
      <c r="U154" s="36">
        <f t="shared" si="34"/>
        <v>1.291924968202629E-3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2017881</v>
      </c>
      <c r="E155" s="31">
        <v>2017881</v>
      </c>
      <c r="F155" s="31">
        <v>463545</v>
      </c>
      <c r="G155" s="36">
        <f t="shared" si="28"/>
        <v>0.22971869996298097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463545</v>
      </c>
      <c r="O155" s="36">
        <f t="shared" si="32"/>
        <v>0.22971869996298097</v>
      </c>
      <c r="P155" s="31">
        <v>540178</v>
      </c>
      <c r="Q155" s="31">
        <v>1488807</v>
      </c>
      <c r="R155" s="31">
        <v>1923623</v>
      </c>
      <c r="S155" s="31">
        <v>540178</v>
      </c>
      <c r="T155" s="36">
        <f t="shared" si="33"/>
        <v>0.36282607483710111</v>
      </c>
      <c r="U155" s="36">
        <f t="shared" si="34"/>
        <v>-0.14186619966011205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44175058</v>
      </c>
      <c r="E156" s="31">
        <v>44175058</v>
      </c>
      <c r="F156" s="31">
        <v>9300072</v>
      </c>
      <c r="G156" s="36">
        <f t="shared" si="28"/>
        <v>0.21052766925625768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9300072</v>
      </c>
      <c r="O156" s="36">
        <f t="shared" si="32"/>
        <v>0.21052766925625768</v>
      </c>
      <c r="P156" s="31">
        <v>8106840</v>
      </c>
      <c r="Q156" s="31">
        <v>41674583</v>
      </c>
      <c r="R156" s="31">
        <v>43724450</v>
      </c>
      <c r="S156" s="31">
        <v>8106840</v>
      </c>
      <c r="T156" s="36">
        <f t="shared" si="33"/>
        <v>0.1945272013879539</v>
      </c>
      <c r="U156" s="36">
        <f t="shared" si="34"/>
        <v>0.14718830025015905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315410406</v>
      </c>
      <c r="E157" s="32">
        <f>SUM(E151:E156)</f>
        <v>315410406</v>
      </c>
      <c r="F157" s="32">
        <f>SUM(F151:F156)</f>
        <v>91873078</v>
      </c>
      <c r="G157" s="37">
        <f t="shared" si="28"/>
        <v>0.29128106191905412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91873078</v>
      </c>
      <c r="O157" s="37">
        <f t="shared" si="32"/>
        <v>0.29128106191905412</v>
      </c>
      <c r="P157" s="32">
        <f>SUM(P151:P156)</f>
        <v>86293489</v>
      </c>
      <c r="Q157" s="32">
        <f>SUM(Q151:Q156)</f>
        <v>294448200</v>
      </c>
      <c r="R157" s="32">
        <f>SUM(R151:R156)</f>
        <v>298724293</v>
      </c>
      <c r="S157" s="32">
        <f>SUM(S151:S156)</f>
        <v>86293489</v>
      </c>
      <c r="T157" s="37">
        <f t="shared" si="33"/>
        <v>0.29306848878682229</v>
      </c>
      <c r="U157" s="37">
        <f t="shared" si="34"/>
        <v>6.4658284937349153E-2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14958329</v>
      </c>
      <c r="E158" s="31">
        <v>14958329</v>
      </c>
      <c r="F158" s="31">
        <v>3840260</v>
      </c>
      <c r="G158" s="36">
        <f t="shared" si="28"/>
        <v>0.25673054791079941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3840260</v>
      </c>
      <c r="O158" s="36">
        <f t="shared" si="32"/>
        <v>0.25673054791079941</v>
      </c>
      <c r="P158" s="31">
        <v>3430691</v>
      </c>
      <c r="Q158" s="31">
        <v>12462673</v>
      </c>
      <c r="R158" s="31">
        <v>12462673</v>
      </c>
      <c r="S158" s="31">
        <v>3430691</v>
      </c>
      <c r="T158" s="36">
        <f t="shared" si="33"/>
        <v>0.27527730206834439</v>
      </c>
      <c r="U158" s="36">
        <f t="shared" si="34"/>
        <v>0.1193838209270377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143950328</v>
      </c>
      <c r="E159" s="31">
        <v>143950328</v>
      </c>
      <c r="F159" s="31">
        <v>44690918</v>
      </c>
      <c r="G159" s="36">
        <f t="shared" si="28"/>
        <v>0.31046068891208084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44690918</v>
      </c>
      <c r="O159" s="36">
        <f t="shared" si="32"/>
        <v>0.31046068891208084</v>
      </c>
      <c r="P159" s="31">
        <v>37500520</v>
      </c>
      <c r="Q159" s="31">
        <v>127831296</v>
      </c>
      <c r="R159" s="31">
        <v>125831296</v>
      </c>
      <c r="S159" s="31">
        <v>37500520</v>
      </c>
      <c r="T159" s="36">
        <f t="shared" si="33"/>
        <v>0.29335946026863408</v>
      </c>
      <c r="U159" s="36">
        <f t="shared" si="34"/>
        <v>0.1917412878541418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8748948</v>
      </c>
      <c r="E160" s="31">
        <v>8748948</v>
      </c>
      <c r="F160" s="31">
        <v>3880544</v>
      </c>
      <c r="G160" s="36">
        <f t="shared" si="28"/>
        <v>0.44354406952698772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3880544</v>
      </c>
      <c r="O160" s="36">
        <f t="shared" si="32"/>
        <v>0.44354406952698772</v>
      </c>
      <c r="P160" s="31">
        <v>148695</v>
      </c>
      <c r="Q160" s="31">
        <v>685440</v>
      </c>
      <c r="R160" s="31">
        <v>594780</v>
      </c>
      <c r="S160" s="31">
        <v>148695</v>
      </c>
      <c r="T160" s="36">
        <f t="shared" si="33"/>
        <v>0.21693364845938376</v>
      </c>
      <c r="U160" s="36">
        <f t="shared" si="34"/>
        <v>25.097340193012542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71772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71772</v>
      </c>
      <c r="O161" s="36">
        <f t="shared" si="32"/>
        <v>0</v>
      </c>
      <c r="P161" s="31">
        <v>63186</v>
      </c>
      <c r="Q161" s="31">
        <v>0</v>
      </c>
      <c r="R161" s="31">
        <v>0</v>
      </c>
      <c r="S161" s="31">
        <v>63186</v>
      </c>
      <c r="T161" s="36">
        <f t="shared" si="33"/>
        <v>0</v>
      </c>
      <c r="U161" s="36">
        <f t="shared" si="34"/>
        <v>0.1358845313835344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167657605</v>
      </c>
      <c r="E163" s="32">
        <f>SUM(E158:E162)</f>
        <v>167657605</v>
      </c>
      <c r="F163" s="32">
        <f>SUM(F158:F162)</f>
        <v>52483494</v>
      </c>
      <c r="G163" s="37">
        <f t="shared" si="28"/>
        <v>0.31303974549797486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52483494</v>
      </c>
      <c r="O163" s="37">
        <f t="shared" si="32"/>
        <v>0.31303974549797486</v>
      </c>
      <c r="P163" s="32">
        <f>SUM(P158:P162)</f>
        <v>41143092</v>
      </c>
      <c r="Q163" s="32">
        <f>SUM(Q158:Q162)</f>
        <v>140979409</v>
      </c>
      <c r="R163" s="32">
        <f>SUM(R158:R162)</f>
        <v>138888749</v>
      </c>
      <c r="S163" s="32">
        <f>SUM(S158:S162)</f>
        <v>41143092</v>
      </c>
      <c r="T163" s="37">
        <f t="shared" si="33"/>
        <v>0.29183759736147002</v>
      </c>
      <c r="U163" s="37">
        <f t="shared" si="34"/>
        <v>0.27563319742716463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21244752</v>
      </c>
      <c r="E164" s="31">
        <v>21244752</v>
      </c>
      <c r="F164" s="31">
        <v>7223887</v>
      </c>
      <c r="G164" s="36">
        <f t="shared" si="28"/>
        <v>0.34003159933333182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7223887</v>
      </c>
      <c r="O164" s="36">
        <f t="shared" si="32"/>
        <v>0.34003159933333182</v>
      </c>
      <c r="P164" s="31">
        <v>8380501</v>
      </c>
      <c r="Q164" s="31">
        <v>20252388</v>
      </c>
      <c r="R164" s="31">
        <v>20252388</v>
      </c>
      <c r="S164" s="31">
        <v>8380501</v>
      </c>
      <c r="T164" s="36">
        <f t="shared" si="33"/>
        <v>0.41380310312048141</v>
      </c>
      <c r="U164" s="36">
        <f t="shared" si="34"/>
        <v>-0.1380125126170858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27547069</v>
      </c>
      <c r="E165" s="31">
        <v>27547069</v>
      </c>
      <c r="F165" s="31">
        <v>6623355</v>
      </c>
      <c r="G165" s="36">
        <f t="shared" si="28"/>
        <v>0.24043773949235761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6623355</v>
      </c>
      <c r="O165" s="36">
        <f t="shared" si="32"/>
        <v>0.24043773949235761</v>
      </c>
      <c r="P165" s="31">
        <v>805603</v>
      </c>
      <c r="Q165" s="31">
        <v>3443284</v>
      </c>
      <c r="R165" s="31">
        <v>3910430</v>
      </c>
      <c r="S165" s="31">
        <v>805603</v>
      </c>
      <c r="T165" s="36">
        <f t="shared" si="33"/>
        <v>0.2339635650152587</v>
      </c>
      <c r="U165" s="36">
        <f t="shared" si="34"/>
        <v>7.2216116374939023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3816262</v>
      </c>
      <c r="E166" s="31">
        <v>3816262</v>
      </c>
      <c r="F166" s="31">
        <v>950598</v>
      </c>
      <c r="G166" s="36">
        <f t="shared" si="28"/>
        <v>0.24909138837951902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950598</v>
      </c>
      <c r="O166" s="36">
        <f t="shared" si="32"/>
        <v>0.24909138837951902</v>
      </c>
      <c r="P166" s="31">
        <v>941743</v>
      </c>
      <c r="Q166" s="31">
        <v>3816071</v>
      </c>
      <c r="R166" s="31">
        <v>3693936</v>
      </c>
      <c r="S166" s="31">
        <v>941743</v>
      </c>
      <c r="T166" s="36">
        <f t="shared" si="33"/>
        <v>0.24678340628358331</v>
      </c>
      <c r="U166" s="36">
        <f t="shared" si="34"/>
        <v>9.402777615548974E-3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4615019</v>
      </c>
      <c r="E167" s="31">
        <v>4615019</v>
      </c>
      <c r="F167" s="31">
        <v>1146904</v>
      </c>
      <c r="G167" s="36">
        <f t="shared" si="28"/>
        <v>0.24851555324040919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1146904</v>
      </c>
      <c r="O167" s="36">
        <f t="shared" si="32"/>
        <v>0.24851555324040919</v>
      </c>
      <c r="P167" s="31">
        <v>736300</v>
      </c>
      <c r="Q167" s="31">
        <v>4421331</v>
      </c>
      <c r="R167" s="31">
        <v>4421331</v>
      </c>
      <c r="S167" s="31">
        <v>736300</v>
      </c>
      <c r="T167" s="36">
        <f t="shared" si="33"/>
        <v>0.16653356195227184</v>
      </c>
      <c r="U167" s="36">
        <f t="shared" si="34"/>
        <v>0.55765856308569872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57223102</v>
      </c>
      <c r="E169" s="32">
        <f>SUM(E164:E168)</f>
        <v>57223102</v>
      </c>
      <c r="F169" s="32">
        <f>SUM(F164:F168)</f>
        <v>15944744</v>
      </c>
      <c r="G169" s="37">
        <f t="shared" si="28"/>
        <v>0.27864172760155503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15944744</v>
      </c>
      <c r="O169" s="37">
        <f t="shared" si="32"/>
        <v>0.27864172760155503</v>
      </c>
      <c r="P169" s="32">
        <f>SUM(P164:P168)</f>
        <v>10864147</v>
      </c>
      <c r="Q169" s="32">
        <f>SUM(Q164:Q168)</f>
        <v>31933074</v>
      </c>
      <c r="R169" s="32">
        <f>SUM(R164:R168)</f>
        <v>32278085</v>
      </c>
      <c r="S169" s="32">
        <f>SUM(S164:S168)</f>
        <v>10864147</v>
      </c>
      <c r="T169" s="37">
        <f t="shared" si="33"/>
        <v>0.340216134531865</v>
      </c>
      <c r="U169" s="37">
        <f t="shared" si="34"/>
        <v>0.46764803532205512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2949767822</v>
      </c>
      <c r="E170" s="32">
        <f>SUM(E105,E107:E111,E113:E120,E122:E125,E127:E131,E133:E136,E138:E143,E145:E149,E151:E156,E158:E162,E164:E168)</f>
        <v>2949767822</v>
      </c>
      <c r="F170" s="32">
        <f>SUM(F105,F107:F111,F113:F120,F122:F125,F127:F131,F133:F136,F138:F143,F145:F149,F151:F156,F158:F162,F164:F168)</f>
        <v>898443485</v>
      </c>
      <c r="G170" s="37">
        <f t="shared" si="28"/>
        <v>0.30458108543296736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898443485</v>
      </c>
      <c r="O170" s="37">
        <f t="shared" si="32"/>
        <v>0.30458108543296736</v>
      </c>
      <c r="P170" s="32">
        <f>SUM(P105,P107:P111,P113:P120,P122:P125,P127:P131,P133:P136,P138:P143,P145:P149,P151:P156,P158:P162,P164:P168)</f>
        <v>822000008</v>
      </c>
      <c r="Q170" s="32">
        <f>SUM(Q105,Q107:Q111,Q113:Q120,Q122:Q125,Q127:Q131,Q133:Q136,Q138:Q143,Q145:Q149,Q151:Q156,Q158:Q162,Q164:Q168)</f>
        <v>2701432284</v>
      </c>
      <c r="R170" s="32">
        <f>SUM(R105,R107:R111,R113:R120,R122:R125,R127:R131,R133:R136,R138:R143,R145:R149,R151:R156,R158:R162,R164:R168)</f>
        <v>2708297302</v>
      </c>
      <c r="S170" s="32">
        <f>SUM(S105,S107:S111,S113:S120,S122:S125,S127:S131,S133:S136,S138:S143,S145:S149,S151:S156,S158:S162,S164:S168)</f>
        <v>822000008</v>
      </c>
      <c r="T170" s="37">
        <f t="shared" si="33"/>
        <v>0.30428303269659157</v>
      </c>
      <c r="U170" s="37">
        <f t="shared" si="34"/>
        <v>9.2996929751854696E-2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10549556</v>
      </c>
      <c r="E173" s="31">
        <v>10549556</v>
      </c>
      <c r="F173" s="31">
        <v>4145753</v>
      </c>
      <c r="G173" s="36">
        <f t="shared" ref="G173:G205" si="35">IF(($D173     =0),0,($F173     /$D173     ))</f>
        <v>0.39297890830666238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4145753</v>
      </c>
      <c r="O173" s="36">
        <f t="shared" ref="O173:O205" si="39">IF(($D173     =0),0,($N173     /$D173     ))</f>
        <v>0.39297890830666238</v>
      </c>
      <c r="P173" s="31">
        <v>3073645</v>
      </c>
      <c r="Q173" s="31">
        <v>12648695</v>
      </c>
      <c r="R173" s="31">
        <v>9976242</v>
      </c>
      <c r="S173" s="31">
        <v>3073645</v>
      </c>
      <c r="T173" s="36">
        <f t="shared" ref="T173:T205" si="40">IF(($Q173     =0),0,($S173     /$Q173     ))</f>
        <v>0.24300095780631914</v>
      </c>
      <c r="U173" s="36">
        <f t="shared" ref="U173:U205" si="41">IF(($P173     =0),0,(($F173     /$P173     )-1))</f>
        <v>0.3488067099486114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6355741</v>
      </c>
      <c r="E174" s="31">
        <v>6355741</v>
      </c>
      <c r="F174" s="31">
        <v>1592203</v>
      </c>
      <c r="G174" s="36">
        <f t="shared" si="35"/>
        <v>0.25051414146674639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1592203</v>
      </c>
      <c r="O174" s="36">
        <f t="shared" si="39"/>
        <v>0.25051414146674639</v>
      </c>
      <c r="P174" s="31">
        <v>1387909</v>
      </c>
      <c r="Q174" s="31">
        <v>6058856</v>
      </c>
      <c r="R174" s="31">
        <v>6058856</v>
      </c>
      <c r="S174" s="31">
        <v>1387909</v>
      </c>
      <c r="T174" s="36">
        <f t="shared" si="40"/>
        <v>0.22907113157995504</v>
      </c>
      <c r="U174" s="36">
        <f t="shared" si="41"/>
        <v>0.14719552938989522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48990397</v>
      </c>
      <c r="E175" s="31">
        <v>48990397</v>
      </c>
      <c r="F175" s="31">
        <v>11189020</v>
      </c>
      <c r="G175" s="36">
        <f t="shared" si="35"/>
        <v>0.22839210713070973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11189020</v>
      </c>
      <c r="O175" s="36">
        <f t="shared" si="39"/>
        <v>0.22839210713070973</v>
      </c>
      <c r="P175" s="31">
        <v>10146713</v>
      </c>
      <c r="Q175" s="31">
        <v>46305774</v>
      </c>
      <c r="R175" s="31">
        <v>43193774</v>
      </c>
      <c r="S175" s="31">
        <v>10146713</v>
      </c>
      <c r="T175" s="36">
        <f t="shared" si="40"/>
        <v>0.21912414205623687</v>
      </c>
      <c r="U175" s="36">
        <f t="shared" si="41"/>
        <v>0.10272361108469319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30867840</v>
      </c>
      <c r="E176" s="31">
        <v>30867840</v>
      </c>
      <c r="F176" s="31">
        <v>7871707</v>
      </c>
      <c r="G176" s="36">
        <f t="shared" si="35"/>
        <v>0.25501321116087161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7871707</v>
      </c>
      <c r="O176" s="36">
        <f t="shared" si="39"/>
        <v>0.25501321116087161</v>
      </c>
      <c r="P176" s="31">
        <v>6524605</v>
      </c>
      <c r="Q176" s="31">
        <v>32814801</v>
      </c>
      <c r="R176" s="31">
        <v>32814801</v>
      </c>
      <c r="S176" s="31">
        <v>6524605</v>
      </c>
      <c r="T176" s="36">
        <f t="shared" si="40"/>
        <v>0.19883116158467637</v>
      </c>
      <c r="U176" s="36">
        <f t="shared" si="41"/>
        <v>0.20646491243531218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5550000</v>
      </c>
      <c r="E177" s="31">
        <v>5550000</v>
      </c>
      <c r="F177" s="31">
        <v>1449313</v>
      </c>
      <c r="G177" s="36">
        <f t="shared" si="35"/>
        <v>0.26113747747747745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1449313</v>
      </c>
      <c r="O177" s="36">
        <f t="shared" si="39"/>
        <v>0.26113747747747745</v>
      </c>
      <c r="P177" s="31">
        <v>1318309</v>
      </c>
      <c r="Q177" s="31">
        <v>5199996</v>
      </c>
      <c r="R177" s="31">
        <v>5200000</v>
      </c>
      <c r="S177" s="31">
        <v>1318309</v>
      </c>
      <c r="T177" s="36">
        <f t="shared" si="40"/>
        <v>0.25352115655473584</v>
      </c>
      <c r="U177" s="36">
        <f t="shared" si="41"/>
        <v>9.937275706985238E-2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102313534</v>
      </c>
      <c r="E179" s="32">
        <f>SUM(E173:E178)</f>
        <v>102313534</v>
      </c>
      <c r="F179" s="32">
        <f>SUM(F173:F178)</f>
        <v>26247996</v>
      </c>
      <c r="G179" s="37">
        <f t="shared" si="35"/>
        <v>0.25654471088839526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26247996</v>
      </c>
      <c r="O179" s="37">
        <f t="shared" si="39"/>
        <v>0.25654471088839526</v>
      </c>
      <c r="P179" s="32">
        <f>SUM(P173:P178)</f>
        <v>22451181</v>
      </c>
      <c r="Q179" s="32">
        <f>SUM(Q173:Q178)</f>
        <v>103028122</v>
      </c>
      <c r="R179" s="32">
        <f>SUM(R173:R178)</f>
        <v>97243673</v>
      </c>
      <c r="S179" s="32">
        <f>SUM(S173:S178)</f>
        <v>22451181</v>
      </c>
      <c r="T179" s="37">
        <f t="shared" si="40"/>
        <v>0.21791313443527582</v>
      </c>
      <c r="U179" s="37">
        <f t="shared" si="41"/>
        <v>0.16911426619383629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23429376</v>
      </c>
      <c r="E180" s="31">
        <v>23429376</v>
      </c>
      <c r="F180" s="31">
        <v>4945245</v>
      </c>
      <c r="G180" s="36">
        <f t="shared" si="35"/>
        <v>0.21107028202543679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4945245</v>
      </c>
      <c r="O180" s="36">
        <f t="shared" si="39"/>
        <v>0.21107028202543679</v>
      </c>
      <c r="P180" s="31">
        <v>5742240</v>
      </c>
      <c r="Q180" s="31">
        <v>17659410</v>
      </c>
      <c r="R180" s="31">
        <v>22562410</v>
      </c>
      <c r="S180" s="31">
        <v>5742240</v>
      </c>
      <c r="T180" s="36">
        <f t="shared" si="40"/>
        <v>0.32516601630518799</v>
      </c>
      <c r="U180" s="36">
        <f t="shared" si="41"/>
        <v>-0.13879513917913566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49804832</v>
      </c>
      <c r="E181" s="31">
        <v>49804832</v>
      </c>
      <c r="F181" s="31">
        <v>8863986</v>
      </c>
      <c r="G181" s="36">
        <f t="shared" si="35"/>
        <v>0.17797441822512322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8863986</v>
      </c>
      <c r="O181" s="36">
        <f t="shared" si="39"/>
        <v>0.17797441822512322</v>
      </c>
      <c r="P181" s="31">
        <v>8963752</v>
      </c>
      <c r="Q181" s="31">
        <v>34549366</v>
      </c>
      <c r="R181" s="31">
        <v>38322043</v>
      </c>
      <c r="S181" s="31">
        <v>8963752</v>
      </c>
      <c r="T181" s="36">
        <f t="shared" si="40"/>
        <v>0.25944765527680014</v>
      </c>
      <c r="U181" s="36">
        <f t="shared" si="41"/>
        <v>-1.1129937552935454E-2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17900296</v>
      </c>
      <c r="E182" s="31">
        <v>17900296</v>
      </c>
      <c r="F182" s="31">
        <v>5935949</v>
      </c>
      <c r="G182" s="36">
        <f t="shared" si="35"/>
        <v>0.33161177893371147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5935949</v>
      </c>
      <c r="O182" s="36">
        <f t="shared" si="39"/>
        <v>0.33161177893371147</v>
      </c>
      <c r="P182" s="31">
        <v>4773150</v>
      </c>
      <c r="Q182" s="31">
        <v>17936310</v>
      </c>
      <c r="R182" s="31">
        <v>18972310</v>
      </c>
      <c r="S182" s="31">
        <v>4773150</v>
      </c>
      <c r="T182" s="36">
        <f t="shared" si="40"/>
        <v>0.26611660926913061</v>
      </c>
      <c r="U182" s="36">
        <f t="shared" si="41"/>
        <v>0.24361249908341454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6882190</v>
      </c>
      <c r="E183" s="31">
        <v>6882190</v>
      </c>
      <c r="F183" s="31">
        <v>1848259</v>
      </c>
      <c r="G183" s="36">
        <f t="shared" si="35"/>
        <v>0.26855681113134044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1848259</v>
      </c>
      <c r="O183" s="36">
        <f t="shared" si="39"/>
        <v>0.26855681113134044</v>
      </c>
      <c r="P183" s="31">
        <v>1375993</v>
      </c>
      <c r="Q183" s="31">
        <v>7660808</v>
      </c>
      <c r="R183" s="31">
        <v>6560714</v>
      </c>
      <c r="S183" s="31">
        <v>1375993</v>
      </c>
      <c r="T183" s="36">
        <f t="shared" si="40"/>
        <v>0.17961460462134021</v>
      </c>
      <c r="U183" s="36">
        <f t="shared" si="41"/>
        <v>0.3432183157908506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98016694</v>
      </c>
      <c r="E185" s="32">
        <f>SUM(E180:E184)</f>
        <v>98016694</v>
      </c>
      <c r="F185" s="32">
        <f>SUM(F180:F184)</f>
        <v>21593439</v>
      </c>
      <c r="G185" s="37">
        <f t="shared" si="35"/>
        <v>0.22030368622716454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21593439</v>
      </c>
      <c r="O185" s="37">
        <f t="shared" si="39"/>
        <v>0.22030368622716454</v>
      </c>
      <c r="P185" s="32">
        <f>SUM(P180:P184)</f>
        <v>20855135</v>
      </c>
      <c r="Q185" s="32">
        <f>SUM(Q180:Q184)</f>
        <v>77805894</v>
      </c>
      <c r="R185" s="32">
        <f>SUM(R180:R184)</f>
        <v>86417477</v>
      </c>
      <c r="S185" s="32">
        <f>SUM(S180:S184)</f>
        <v>20855135</v>
      </c>
      <c r="T185" s="37">
        <f t="shared" si="40"/>
        <v>0.26804055487107442</v>
      </c>
      <c r="U185" s="37">
        <f t="shared" si="41"/>
        <v>3.540154499119752E-2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6751500</v>
      </c>
      <c r="E186" s="31">
        <v>6751500</v>
      </c>
      <c r="F186" s="31">
        <v>1573034</v>
      </c>
      <c r="G186" s="36">
        <f t="shared" si="35"/>
        <v>0.23299029845219582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1573034</v>
      </c>
      <c r="O186" s="36">
        <f t="shared" si="39"/>
        <v>0.23299029845219582</v>
      </c>
      <c r="P186" s="31">
        <v>1534980</v>
      </c>
      <c r="Q186" s="31">
        <v>4878124</v>
      </c>
      <c r="R186" s="31">
        <v>4578124</v>
      </c>
      <c r="S186" s="31">
        <v>1534980</v>
      </c>
      <c r="T186" s="36">
        <f t="shared" si="40"/>
        <v>0.31466604784954216</v>
      </c>
      <c r="U186" s="36">
        <f t="shared" si="41"/>
        <v>2.4791202491237563E-2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6532299</v>
      </c>
      <c r="E187" s="31">
        <v>6532299</v>
      </c>
      <c r="F187" s="31">
        <v>455804</v>
      </c>
      <c r="G187" s="36">
        <f t="shared" si="35"/>
        <v>6.9776965200153876E-2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455804</v>
      </c>
      <c r="O187" s="36">
        <f t="shared" si="39"/>
        <v>6.9776965200153876E-2</v>
      </c>
      <c r="P187" s="31">
        <v>847709</v>
      </c>
      <c r="Q187" s="31">
        <v>4009818</v>
      </c>
      <c r="R187" s="31">
        <v>4009818</v>
      </c>
      <c r="S187" s="31">
        <v>847709</v>
      </c>
      <c r="T187" s="36">
        <f t="shared" si="40"/>
        <v>0.21140834820932022</v>
      </c>
      <c r="U187" s="36">
        <f t="shared" si="41"/>
        <v>-0.46231076937958659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160516863</v>
      </c>
      <c r="E188" s="31">
        <v>160408053</v>
      </c>
      <c r="F188" s="31">
        <v>46096773</v>
      </c>
      <c r="G188" s="36">
        <f t="shared" si="35"/>
        <v>0.28717713602464312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46096773</v>
      </c>
      <c r="O188" s="36">
        <f t="shared" si="39"/>
        <v>0.28717713602464312</v>
      </c>
      <c r="P188" s="31">
        <v>37703334</v>
      </c>
      <c r="Q188" s="31">
        <v>150571887</v>
      </c>
      <c r="R188" s="31">
        <v>150571887</v>
      </c>
      <c r="S188" s="31">
        <v>37703334</v>
      </c>
      <c r="T188" s="36">
        <f t="shared" si="40"/>
        <v>0.25040088658781301</v>
      </c>
      <c r="U188" s="36">
        <f t="shared" si="41"/>
        <v>0.22261795203575363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9638758</v>
      </c>
      <c r="E189" s="31">
        <v>9638758</v>
      </c>
      <c r="F189" s="31">
        <v>1941313</v>
      </c>
      <c r="G189" s="36">
        <f t="shared" si="35"/>
        <v>0.20140696550323184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1941313</v>
      </c>
      <c r="O189" s="36">
        <f t="shared" si="39"/>
        <v>0.20140696550323184</v>
      </c>
      <c r="P189" s="31">
        <v>1846390</v>
      </c>
      <c r="Q189" s="31">
        <v>9951546</v>
      </c>
      <c r="R189" s="31">
        <v>8758546</v>
      </c>
      <c r="S189" s="31">
        <v>1846390</v>
      </c>
      <c r="T189" s="36">
        <f t="shared" si="40"/>
        <v>0.18553800585356287</v>
      </c>
      <c r="U189" s="36">
        <f t="shared" si="41"/>
        <v>5.1410048797924546E-2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183439420</v>
      </c>
      <c r="E191" s="32">
        <f>SUM(E186:E190)</f>
        <v>183330610</v>
      </c>
      <c r="F191" s="32">
        <f>SUM(F186:F190)</f>
        <v>50066924</v>
      </c>
      <c r="G191" s="37">
        <f t="shared" si="35"/>
        <v>0.27293437800882708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50066924</v>
      </c>
      <c r="O191" s="37">
        <f t="shared" si="39"/>
        <v>0.27293437800882708</v>
      </c>
      <c r="P191" s="32">
        <f>SUM(P186:P190)</f>
        <v>41932413</v>
      </c>
      <c r="Q191" s="32">
        <f>SUM(Q186:Q190)</f>
        <v>169411375</v>
      </c>
      <c r="R191" s="32">
        <f>SUM(R186:R190)</f>
        <v>167918375</v>
      </c>
      <c r="S191" s="32">
        <f>SUM(S186:S190)</f>
        <v>41932413</v>
      </c>
      <c r="T191" s="37">
        <f t="shared" si="40"/>
        <v>0.24751828500299936</v>
      </c>
      <c r="U191" s="37">
        <f t="shared" si="41"/>
        <v>0.19399100643218414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20414760</v>
      </c>
      <c r="E192" s="31">
        <v>20414760</v>
      </c>
      <c r="F192" s="31">
        <v>4002133</v>
      </c>
      <c r="G192" s="36">
        <f t="shared" si="35"/>
        <v>0.19604114865910743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4002133</v>
      </c>
      <c r="O192" s="36">
        <f t="shared" si="39"/>
        <v>0.19604114865910743</v>
      </c>
      <c r="P192" s="31">
        <v>3172201</v>
      </c>
      <c r="Q192" s="31">
        <v>19259206</v>
      </c>
      <c r="R192" s="31">
        <v>19259206</v>
      </c>
      <c r="S192" s="31">
        <v>3172201</v>
      </c>
      <c r="T192" s="36">
        <f t="shared" si="40"/>
        <v>0.16471089202742834</v>
      </c>
      <c r="U192" s="36">
        <f t="shared" si="41"/>
        <v>0.26162654888514325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28446158</v>
      </c>
      <c r="E193" s="31">
        <v>28446158</v>
      </c>
      <c r="F193" s="31">
        <v>8950366</v>
      </c>
      <c r="G193" s="36">
        <f t="shared" si="35"/>
        <v>0.31464234994405921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8950366</v>
      </c>
      <c r="O193" s="36">
        <f t="shared" si="39"/>
        <v>0.31464234994405921</v>
      </c>
      <c r="P193" s="31">
        <v>7676625</v>
      </c>
      <c r="Q193" s="31">
        <v>28790548</v>
      </c>
      <c r="R193" s="31">
        <v>28790548</v>
      </c>
      <c r="S193" s="31">
        <v>7676625</v>
      </c>
      <c r="T193" s="36">
        <f t="shared" si="40"/>
        <v>0.26663698794479357</v>
      </c>
      <c r="U193" s="36">
        <f t="shared" si="41"/>
        <v>0.1659246087961832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11376913</v>
      </c>
      <c r="E194" s="31">
        <v>11376913</v>
      </c>
      <c r="F194" s="31">
        <v>3545481</v>
      </c>
      <c r="G194" s="36">
        <f t="shared" si="35"/>
        <v>0.3116382273469086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3545481</v>
      </c>
      <c r="O194" s="36">
        <f t="shared" si="39"/>
        <v>0.3116382273469086</v>
      </c>
      <c r="P194" s="31">
        <v>3469791</v>
      </c>
      <c r="Q194" s="31">
        <v>10749779</v>
      </c>
      <c r="R194" s="31">
        <v>11237669</v>
      </c>
      <c r="S194" s="31">
        <v>3469791</v>
      </c>
      <c r="T194" s="36">
        <f t="shared" si="40"/>
        <v>0.3227778915268863</v>
      </c>
      <c r="U194" s="36">
        <f t="shared" si="41"/>
        <v>2.1813993984075797E-2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57522581</v>
      </c>
      <c r="E195" s="31">
        <v>57522581</v>
      </c>
      <c r="F195" s="31">
        <v>9722013</v>
      </c>
      <c r="G195" s="36">
        <f t="shared" si="35"/>
        <v>0.16901211369496791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9722013</v>
      </c>
      <c r="O195" s="36">
        <f t="shared" si="39"/>
        <v>0.16901211369496791</v>
      </c>
      <c r="P195" s="31">
        <v>7951430</v>
      </c>
      <c r="Q195" s="31">
        <v>27550840</v>
      </c>
      <c r="R195" s="31">
        <v>54451840</v>
      </c>
      <c r="S195" s="31">
        <v>7951430</v>
      </c>
      <c r="T195" s="36">
        <f t="shared" si="40"/>
        <v>0.2886093491160342</v>
      </c>
      <c r="U195" s="36">
        <f t="shared" si="41"/>
        <v>0.22267478931462636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31861082</v>
      </c>
      <c r="E196" s="31">
        <v>31861082</v>
      </c>
      <c r="F196" s="31">
        <v>7398883</v>
      </c>
      <c r="G196" s="36">
        <f t="shared" si="35"/>
        <v>0.2322232182824174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7398883</v>
      </c>
      <c r="O196" s="36">
        <f t="shared" si="39"/>
        <v>0.2322232182824174</v>
      </c>
      <c r="P196" s="31">
        <v>7307238</v>
      </c>
      <c r="Q196" s="31">
        <v>30372814</v>
      </c>
      <c r="R196" s="31">
        <v>30372814</v>
      </c>
      <c r="S196" s="31">
        <v>7307238</v>
      </c>
      <c r="T196" s="36">
        <f t="shared" si="40"/>
        <v>0.24058482035941747</v>
      </c>
      <c r="U196" s="36">
        <f t="shared" si="41"/>
        <v>1.2541674432938965E-2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149621494</v>
      </c>
      <c r="E198" s="32">
        <f>SUM(E192:E197)</f>
        <v>149621494</v>
      </c>
      <c r="F198" s="32">
        <f>SUM(F192:F197)</f>
        <v>33618876</v>
      </c>
      <c r="G198" s="37">
        <f t="shared" si="35"/>
        <v>0.22469282387997008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33618876</v>
      </c>
      <c r="O198" s="37">
        <f t="shared" si="39"/>
        <v>0.22469282387997008</v>
      </c>
      <c r="P198" s="32">
        <f>SUM(P192:P197)</f>
        <v>29577285</v>
      </c>
      <c r="Q198" s="32">
        <f>SUM(Q192:Q197)</f>
        <v>116723187</v>
      </c>
      <c r="R198" s="32">
        <f>SUM(R192:R197)</f>
        <v>144112077</v>
      </c>
      <c r="S198" s="32">
        <f>SUM(S192:S197)</f>
        <v>29577285</v>
      </c>
      <c r="T198" s="37">
        <f t="shared" si="40"/>
        <v>0.25339682508840339</v>
      </c>
      <c r="U198" s="37">
        <f t="shared" si="41"/>
        <v>0.13664509774984412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6315815</v>
      </c>
      <c r="E199" s="31">
        <v>6315815</v>
      </c>
      <c r="F199" s="31">
        <v>1178678</v>
      </c>
      <c r="G199" s="36">
        <f t="shared" si="35"/>
        <v>0.18662326239764782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1178678</v>
      </c>
      <c r="O199" s="36">
        <f t="shared" si="39"/>
        <v>0.18662326239764782</v>
      </c>
      <c r="P199" s="31">
        <v>1005370</v>
      </c>
      <c r="Q199" s="31">
        <v>6100470</v>
      </c>
      <c r="R199" s="31">
        <v>6020795</v>
      </c>
      <c r="S199" s="31">
        <v>1005370</v>
      </c>
      <c r="T199" s="36">
        <f t="shared" si="40"/>
        <v>0.1648020562350114</v>
      </c>
      <c r="U199" s="36">
        <f t="shared" si="41"/>
        <v>0.17238230701134905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40238599</v>
      </c>
      <c r="E200" s="31">
        <v>40238599</v>
      </c>
      <c r="F200" s="31">
        <v>13042210</v>
      </c>
      <c r="G200" s="36">
        <f t="shared" si="35"/>
        <v>0.32412187114168661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13042210</v>
      </c>
      <c r="O200" s="36">
        <f t="shared" si="39"/>
        <v>0.32412187114168661</v>
      </c>
      <c r="P200" s="31">
        <v>17821212</v>
      </c>
      <c r="Q200" s="31">
        <v>49147988</v>
      </c>
      <c r="R200" s="31">
        <v>49640554</v>
      </c>
      <c r="S200" s="31">
        <v>17821212</v>
      </c>
      <c r="T200" s="36">
        <f t="shared" si="40"/>
        <v>0.36260308356875159</v>
      </c>
      <c r="U200" s="36">
        <f t="shared" si="41"/>
        <v>-0.26816369167259779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35751418</v>
      </c>
      <c r="E202" s="31">
        <v>35751418</v>
      </c>
      <c r="F202" s="31">
        <v>8004101</v>
      </c>
      <c r="G202" s="36">
        <f t="shared" si="35"/>
        <v>0.22388205692988178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8004101</v>
      </c>
      <c r="O202" s="36">
        <f t="shared" si="39"/>
        <v>0.22388205692988178</v>
      </c>
      <c r="P202" s="31">
        <v>8805932</v>
      </c>
      <c r="Q202" s="31">
        <v>25686288</v>
      </c>
      <c r="R202" s="31">
        <v>34163447</v>
      </c>
      <c r="S202" s="31">
        <v>8805932</v>
      </c>
      <c r="T202" s="36">
        <f t="shared" si="40"/>
        <v>0.34282618025617401</v>
      </c>
      <c r="U202" s="36">
        <f t="shared" si="41"/>
        <v>-9.1055779217918076E-2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82305832</v>
      </c>
      <c r="E204" s="32">
        <f>SUM(E199:E203)</f>
        <v>82305832</v>
      </c>
      <c r="F204" s="32">
        <f>SUM(F199:F203)</f>
        <v>22224989</v>
      </c>
      <c r="G204" s="37">
        <f t="shared" si="35"/>
        <v>0.27002933400879781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22224989</v>
      </c>
      <c r="O204" s="37">
        <f t="shared" si="39"/>
        <v>0.27002933400879781</v>
      </c>
      <c r="P204" s="32">
        <f>SUM(P199:P203)</f>
        <v>27632514</v>
      </c>
      <c r="Q204" s="32">
        <f>SUM(Q199:Q203)</f>
        <v>80934746</v>
      </c>
      <c r="R204" s="32">
        <f>SUM(R199:R203)</f>
        <v>89824796</v>
      </c>
      <c r="S204" s="32">
        <f>SUM(S199:S203)</f>
        <v>27632514</v>
      </c>
      <c r="T204" s="37">
        <f t="shared" si="40"/>
        <v>0.34141719552687544</v>
      </c>
      <c r="U204" s="37">
        <f t="shared" si="41"/>
        <v>-0.19569428246738607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615696974</v>
      </c>
      <c r="E205" s="32">
        <f>SUM(E173:E178,E180:E184,E186:E190,E192:E197,E199:E203)</f>
        <v>615588164</v>
      </c>
      <c r="F205" s="32">
        <f>SUM(F173:F178,F180:F184,F186:F190,F192:F197,F199:F203)</f>
        <v>153752224</v>
      </c>
      <c r="G205" s="37">
        <f t="shared" si="35"/>
        <v>0.24972061012598057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153752224</v>
      </c>
      <c r="O205" s="37">
        <f t="shared" si="39"/>
        <v>0.24972061012598057</v>
      </c>
      <c r="P205" s="32">
        <f>SUM(P173:P178,P180:P184,P186:P190,P192:P197,P199:P203)</f>
        <v>142448528</v>
      </c>
      <c r="Q205" s="32">
        <f>SUM(Q173:Q178,Q180:Q184,Q186:Q190,Q192:Q197,Q199:Q203)</f>
        <v>547903324</v>
      </c>
      <c r="R205" s="32">
        <f>SUM(R173:R178,R180:R184,R186:R190,R192:R197,R199:R203)</f>
        <v>585516398</v>
      </c>
      <c r="S205" s="32">
        <f>SUM(S173:S178,S180:S184,S186:S190,S192:S197,S199:S203)</f>
        <v>142448528</v>
      </c>
      <c r="T205" s="37">
        <f t="shared" si="40"/>
        <v>0.25998843547808081</v>
      </c>
      <c r="U205" s="37">
        <f t="shared" si="41"/>
        <v>7.9352845260710625E-2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13484136</v>
      </c>
      <c r="E208" s="31">
        <v>13484136</v>
      </c>
      <c r="F208" s="31">
        <v>3105442</v>
      </c>
      <c r="G208" s="36">
        <f t="shared" ref="G208:G231" si="42">IF(($D208     =0),0,($F208     /$D208     ))</f>
        <v>0.2303033727930362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3105442</v>
      </c>
      <c r="O208" s="36">
        <f t="shared" ref="O208:O231" si="46">IF(($D208     =0),0,($N208     /$D208     ))</f>
        <v>0.2303033727930362</v>
      </c>
      <c r="P208" s="31">
        <v>851660</v>
      </c>
      <c r="Q208" s="31">
        <v>12854282</v>
      </c>
      <c r="R208" s="31">
        <v>12854282</v>
      </c>
      <c r="S208" s="31">
        <v>851660</v>
      </c>
      <c r="T208" s="36">
        <f t="shared" ref="T208:T231" si="47">IF(($Q208     =0),0,($S208     /$Q208     ))</f>
        <v>6.625496468803159E-2</v>
      </c>
      <c r="U208" s="36">
        <f t="shared" ref="U208:U231" si="48">IF(($P208     =0),0,(($F208     /$P208     )-1))</f>
        <v>2.6463400887678183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63856673</v>
      </c>
      <c r="E209" s="31">
        <v>63856673</v>
      </c>
      <c r="F209" s="31">
        <v>14892856</v>
      </c>
      <c r="G209" s="36">
        <f t="shared" si="42"/>
        <v>0.23322317465552894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14892856</v>
      </c>
      <c r="O209" s="36">
        <f t="shared" si="46"/>
        <v>0.23322317465552894</v>
      </c>
      <c r="P209" s="31">
        <v>14936488</v>
      </c>
      <c r="Q209" s="31">
        <v>68028598</v>
      </c>
      <c r="R209" s="31">
        <v>70281034</v>
      </c>
      <c r="S209" s="31">
        <v>14936488</v>
      </c>
      <c r="T209" s="36">
        <f t="shared" si="47"/>
        <v>0.21956189660119116</v>
      </c>
      <c r="U209" s="36">
        <f t="shared" si="48"/>
        <v>-2.9211686174153151E-3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29582597</v>
      </c>
      <c r="E210" s="31">
        <v>29582597</v>
      </c>
      <c r="F210" s="31">
        <v>7120116</v>
      </c>
      <c r="G210" s="36">
        <f t="shared" si="42"/>
        <v>0.24068596817243598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7120116</v>
      </c>
      <c r="O210" s="36">
        <f t="shared" si="46"/>
        <v>0.24068596817243598</v>
      </c>
      <c r="P210" s="31">
        <v>3882755</v>
      </c>
      <c r="Q210" s="31">
        <v>22819401</v>
      </c>
      <c r="R210" s="31">
        <v>28042457</v>
      </c>
      <c r="S210" s="31">
        <v>3882755</v>
      </c>
      <c r="T210" s="36">
        <f t="shared" si="47"/>
        <v>0.17015148644786951</v>
      </c>
      <c r="U210" s="36">
        <f t="shared" si="48"/>
        <v>0.83377936542480779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30015644</v>
      </c>
      <c r="E211" s="31">
        <v>30015644</v>
      </c>
      <c r="F211" s="31">
        <v>3069806</v>
      </c>
      <c r="G211" s="36">
        <f t="shared" si="42"/>
        <v>0.1022735344275805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3069806</v>
      </c>
      <c r="O211" s="36">
        <f t="shared" si="46"/>
        <v>0.1022735344275805</v>
      </c>
      <c r="P211" s="31">
        <v>3055688</v>
      </c>
      <c r="Q211" s="31">
        <v>29995860</v>
      </c>
      <c r="R211" s="31">
        <v>29805860</v>
      </c>
      <c r="S211" s="31">
        <v>3055688</v>
      </c>
      <c r="T211" s="36">
        <f t="shared" si="47"/>
        <v>0.10187032477148514</v>
      </c>
      <c r="U211" s="36">
        <f t="shared" si="48"/>
        <v>4.6202360974025858E-3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65976925</v>
      </c>
      <c r="E212" s="31">
        <v>65976925</v>
      </c>
      <c r="F212" s="31">
        <v>15194890</v>
      </c>
      <c r="G212" s="36">
        <f t="shared" si="42"/>
        <v>0.23030612596752575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15194890</v>
      </c>
      <c r="O212" s="36">
        <f t="shared" si="46"/>
        <v>0.23030612596752575</v>
      </c>
      <c r="P212" s="31">
        <v>7299935</v>
      </c>
      <c r="Q212" s="31">
        <v>44627867</v>
      </c>
      <c r="R212" s="31">
        <v>44627867</v>
      </c>
      <c r="S212" s="31">
        <v>7299935</v>
      </c>
      <c r="T212" s="36">
        <f t="shared" si="47"/>
        <v>0.16357346856841712</v>
      </c>
      <c r="U212" s="36">
        <f t="shared" si="48"/>
        <v>1.0815103148178715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11226373</v>
      </c>
      <c r="E213" s="31">
        <v>11226373</v>
      </c>
      <c r="F213" s="31">
        <v>2803369</v>
      </c>
      <c r="G213" s="36">
        <f t="shared" si="42"/>
        <v>0.24971279682226843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2803369</v>
      </c>
      <c r="O213" s="36">
        <f t="shared" si="46"/>
        <v>0.24971279682226843</v>
      </c>
      <c r="P213" s="31">
        <v>2820520</v>
      </c>
      <c r="Q213" s="31">
        <v>10633000</v>
      </c>
      <c r="R213" s="31">
        <v>10633000</v>
      </c>
      <c r="S213" s="31">
        <v>2820520</v>
      </c>
      <c r="T213" s="36">
        <f t="shared" si="47"/>
        <v>0.26526097996802406</v>
      </c>
      <c r="U213" s="36">
        <f t="shared" si="48"/>
        <v>-6.080793612525337E-3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204323586</v>
      </c>
      <c r="E214" s="31">
        <v>204323586</v>
      </c>
      <c r="F214" s="31">
        <v>39143798</v>
      </c>
      <c r="G214" s="36">
        <f t="shared" si="42"/>
        <v>0.19157748141714781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39143798</v>
      </c>
      <c r="O214" s="36">
        <f t="shared" si="46"/>
        <v>0.19157748141714781</v>
      </c>
      <c r="P214" s="31">
        <v>4349887</v>
      </c>
      <c r="Q214" s="31">
        <v>194779396</v>
      </c>
      <c r="R214" s="31">
        <v>194779396</v>
      </c>
      <c r="S214" s="31">
        <v>4349887</v>
      </c>
      <c r="T214" s="36">
        <f t="shared" si="47"/>
        <v>2.2332377496437045E-2</v>
      </c>
      <c r="U214" s="36">
        <f t="shared" si="48"/>
        <v>7.9988080150128038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418465934</v>
      </c>
      <c r="E216" s="32">
        <f>SUM(E208:E215)</f>
        <v>418465934</v>
      </c>
      <c r="F216" s="32">
        <f>SUM(F208:F215)</f>
        <v>85330277</v>
      </c>
      <c r="G216" s="37">
        <f t="shared" si="42"/>
        <v>0.20391212298776989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85330277</v>
      </c>
      <c r="O216" s="37">
        <f t="shared" si="46"/>
        <v>0.20391212298776989</v>
      </c>
      <c r="P216" s="32">
        <f>SUM(P208:P215)</f>
        <v>37196933</v>
      </c>
      <c r="Q216" s="32">
        <f>SUM(Q208:Q215)</f>
        <v>383738404</v>
      </c>
      <c r="R216" s="32">
        <f>SUM(R208:R215)</f>
        <v>391023896</v>
      </c>
      <c r="S216" s="32">
        <f>SUM(S208:S215)</f>
        <v>37196933</v>
      </c>
      <c r="T216" s="37">
        <f t="shared" si="47"/>
        <v>9.6933047649825535E-2</v>
      </c>
      <c r="U216" s="37">
        <f t="shared" si="48"/>
        <v>1.2940137833406857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36985540</v>
      </c>
      <c r="E217" s="31">
        <v>36985540</v>
      </c>
      <c r="F217" s="31">
        <v>29230925</v>
      </c>
      <c r="G217" s="36">
        <f t="shared" si="42"/>
        <v>0.79033387102094499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29230925</v>
      </c>
      <c r="O217" s="36">
        <f t="shared" si="46"/>
        <v>0.79033387102094499</v>
      </c>
      <c r="P217" s="31">
        <v>41242951</v>
      </c>
      <c r="Q217" s="31">
        <v>18685961</v>
      </c>
      <c r="R217" s="31">
        <v>18685961</v>
      </c>
      <c r="S217" s="31">
        <v>41242951</v>
      </c>
      <c r="T217" s="36">
        <f t="shared" si="47"/>
        <v>2.2071624253095679</v>
      </c>
      <c r="U217" s="36">
        <f t="shared" si="48"/>
        <v>-0.29125040058360518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275742023</v>
      </c>
      <c r="E218" s="31">
        <v>275742023</v>
      </c>
      <c r="F218" s="31">
        <v>52786471</v>
      </c>
      <c r="G218" s="36">
        <f t="shared" si="42"/>
        <v>0.19143426317721618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52786471</v>
      </c>
      <c r="O218" s="36">
        <f t="shared" si="46"/>
        <v>0.19143426317721618</v>
      </c>
      <c r="P218" s="31">
        <v>48927157</v>
      </c>
      <c r="Q218" s="31">
        <v>279126093</v>
      </c>
      <c r="R218" s="31">
        <v>254223191</v>
      </c>
      <c r="S218" s="31">
        <v>48927157</v>
      </c>
      <c r="T218" s="36">
        <f t="shared" si="47"/>
        <v>0.1752869338517915</v>
      </c>
      <c r="U218" s="36">
        <f t="shared" si="48"/>
        <v>7.8878770740756554E-2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169442327</v>
      </c>
      <c r="E219" s="31">
        <v>169442327</v>
      </c>
      <c r="F219" s="31">
        <v>51760338</v>
      </c>
      <c r="G219" s="36">
        <f t="shared" si="42"/>
        <v>0.30547466454470967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51760338</v>
      </c>
      <c r="O219" s="36">
        <f t="shared" si="46"/>
        <v>0.30547466454470967</v>
      </c>
      <c r="P219" s="31">
        <v>48149884</v>
      </c>
      <c r="Q219" s="31">
        <v>158419453</v>
      </c>
      <c r="R219" s="31">
        <v>161051483</v>
      </c>
      <c r="S219" s="31">
        <v>48149884</v>
      </c>
      <c r="T219" s="36">
        <f t="shared" si="47"/>
        <v>0.30393921382874617</v>
      </c>
      <c r="U219" s="36">
        <f t="shared" si="48"/>
        <v>7.4983648974107586E-2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12252468</v>
      </c>
      <c r="E220" s="31">
        <v>12252468</v>
      </c>
      <c r="F220" s="31">
        <v>2479423</v>
      </c>
      <c r="G220" s="36">
        <f t="shared" si="42"/>
        <v>0.20236110798248974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2479423</v>
      </c>
      <c r="O220" s="36">
        <f t="shared" si="46"/>
        <v>0.20236110798248974</v>
      </c>
      <c r="P220" s="31">
        <v>2848571</v>
      </c>
      <c r="Q220" s="31">
        <v>12029826</v>
      </c>
      <c r="R220" s="31">
        <v>11679826</v>
      </c>
      <c r="S220" s="31">
        <v>2848571</v>
      </c>
      <c r="T220" s="36">
        <f t="shared" si="47"/>
        <v>0.2367923692329382</v>
      </c>
      <c r="U220" s="36">
        <f t="shared" si="48"/>
        <v>-0.12959059121222538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81524161</v>
      </c>
      <c r="E221" s="31">
        <v>81524161</v>
      </c>
      <c r="F221" s="31">
        <v>21673214</v>
      </c>
      <c r="G221" s="36">
        <f t="shared" si="42"/>
        <v>0.265850193784883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21673214</v>
      </c>
      <c r="O221" s="36">
        <f t="shared" si="46"/>
        <v>0.265850193784883</v>
      </c>
      <c r="P221" s="31">
        <v>19700342</v>
      </c>
      <c r="Q221" s="31">
        <v>74079370</v>
      </c>
      <c r="R221" s="31">
        <v>80768632</v>
      </c>
      <c r="S221" s="31">
        <v>19700342</v>
      </c>
      <c r="T221" s="36">
        <f t="shared" si="47"/>
        <v>0.26593560393399673</v>
      </c>
      <c r="U221" s="36">
        <f t="shared" si="48"/>
        <v>0.10014404826068501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5913213</v>
      </c>
      <c r="E222" s="31">
        <v>5913213</v>
      </c>
      <c r="F222" s="31">
        <v>1557333</v>
      </c>
      <c r="G222" s="36">
        <f t="shared" si="42"/>
        <v>0.2633649422065466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1557333</v>
      </c>
      <c r="O222" s="36">
        <f t="shared" si="46"/>
        <v>0.2633649422065466</v>
      </c>
      <c r="P222" s="31">
        <v>1428742</v>
      </c>
      <c r="Q222" s="31">
        <v>4706999</v>
      </c>
      <c r="R222" s="31">
        <v>5636999</v>
      </c>
      <c r="S222" s="31">
        <v>1428742</v>
      </c>
      <c r="T222" s="36">
        <f t="shared" si="47"/>
        <v>0.30353564978450176</v>
      </c>
      <c r="U222" s="36">
        <f t="shared" si="48"/>
        <v>9.0002953647334571E-2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581859732</v>
      </c>
      <c r="E224" s="32">
        <f>SUM(E217:E223)</f>
        <v>581859732</v>
      </c>
      <c r="F224" s="32">
        <f>SUM(F217:F223)</f>
        <v>159487704</v>
      </c>
      <c r="G224" s="37">
        <f t="shared" si="42"/>
        <v>0.27409991657577021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159487704</v>
      </c>
      <c r="O224" s="37">
        <f t="shared" si="46"/>
        <v>0.27409991657577021</v>
      </c>
      <c r="P224" s="32">
        <f>SUM(P217:P223)</f>
        <v>162297647</v>
      </c>
      <c r="Q224" s="32">
        <f>SUM(Q217:Q223)</f>
        <v>547047702</v>
      </c>
      <c r="R224" s="32">
        <f>SUM(R217:R223)</f>
        <v>532046092</v>
      </c>
      <c r="S224" s="32">
        <f>SUM(S217:S223)</f>
        <v>162297647</v>
      </c>
      <c r="T224" s="37">
        <f t="shared" si="47"/>
        <v>0.29667914956345071</v>
      </c>
      <c r="U224" s="37">
        <f t="shared" si="48"/>
        <v>-1.731351656626301E-2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31999310</v>
      </c>
      <c r="E225" s="31">
        <v>31999310</v>
      </c>
      <c r="F225" s="31">
        <v>8276251</v>
      </c>
      <c r="G225" s="36">
        <f t="shared" si="42"/>
        <v>0.25863842064094505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8276251</v>
      </c>
      <c r="O225" s="36">
        <f t="shared" si="46"/>
        <v>0.25863842064094505</v>
      </c>
      <c r="P225" s="31">
        <v>6223326</v>
      </c>
      <c r="Q225" s="31">
        <v>28875143</v>
      </c>
      <c r="R225" s="31">
        <v>28875143</v>
      </c>
      <c r="S225" s="31">
        <v>6223326</v>
      </c>
      <c r="T225" s="36">
        <f t="shared" si="47"/>
        <v>0.21552537419468365</v>
      </c>
      <c r="U225" s="36">
        <f t="shared" si="48"/>
        <v>0.32987585737915714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126905335</v>
      </c>
      <c r="E226" s="31">
        <v>126905335</v>
      </c>
      <c r="F226" s="31">
        <v>50123612</v>
      </c>
      <c r="G226" s="36">
        <f t="shared" si="42"/>
        <v>0.39496851728101107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50123612</v>
      </c>
      <c r="O226" s="36">
        <f t="shared" si="46"/>
        <v>0.39496851728101107</v>
      </c>
      <c r="P226" s="31">
        <v>47802798</v>
      </c>
      <c r="Q226" s="31">
        <v>119555663</v>
      </c>
      <c r="R226" s="31">
        <v>119703768</v>
      </c>
      <c r="S226" s="31">
        <v>47802798</v>
      </c>
      <c r="T226" s="36">
        <f t="shared" si="47"/>
        <v>0.39983717040655781</v>
      </c>
      <c r="U226" s="36">
        <f t="shared" si="48"/>
        <v>4.854975225508773E-2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13782466</v>
      </c>
      <c r="E227" s="31">
        <v>13782466</v>
      </c>
      <c r="F227" s="31">
        <v>4945617</v>
      </c>
      <c r="G227" s="36">
        <f t="shared" si="42"/>
        <v>0.35883397064066763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4945617</v>
      </c>
      <c r="O227" s="36">
        <f t="shared" si="46"/>
        <v>0.35883397064066763</v>
      </c>
      <c r="P227" s="31">
        <v>2404506</v>
      </c>
      <c r="Q227" s="31">
        <v>13387091</v>
      </c>
      <c r="R227" s="31">
        <v>13206091</v>
      </c>
      <c r="S227" s="31">
        <v>2404506</v>
      </c>
      <c r="T227" s="36">
        <f t="shared" si="47"/>
        <v>0.17961377867678646</v>
      </c>
      <c r="U227" s="36">
        <f t="shared" si="48"/>
        <v>1.0568120853098306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349027879</v>
      </c>
      <c r="E228" s="31">
        <v>349027879</v>
      </c>
      <c r="F228" s="31">
        <v>224587963</v>
      </c>
      <c r="G228" s="36">
        <f t="shared" si="42"/>
        <v>0.64346711684885205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224587963</v>
      </c>
      <c r="O228" s="36">
        <f t="shared" si="46"/>
        <v>0.64346711684885205</v>
      </c>
      <c r="P228" s="31">
        <v>214254817</v>
      </c>
      <c r="Q228" s="31">
        <v>334260157</v>
      </c>
      <c r="R228" s="31">
        <v>334260157</v>
      </c>
      <c r="S228" s="31">
        <v>214254817</v>
      </c>
      <c r="T228" s="36">
        <f t="shared" si="47"/>
        <v>0.64098221852986204</v>
      </c>
      <c r="U228" s="36">
        <f t="shared" si="48"/>
        <v>4.8228301910243632E-2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521714990</v>
      </c>
      <c r="E230" s="32">
        <f>SUM(E225:E229)</f>
        <v>521714990</v>
      </c>
      <c r="F230" s="32">
        <f>SUM(F225:F229)</f>
        <v>287933443</v>
      </c>
      <c r="G230" s="37">
        <f t="shared" si="42"/>
        <v>0.55189796827574378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287933443</v>
      </c>
      <c r="O230" s="37">
        <f t="shared" si="46"/>
        <v>0.55189796827574378</v>
      </c>
      <c r="P230" s="32">
        <f>SUM(P225:P229)</f>
        <v>270685447</v>
      </c>
      <c r="Q230" s="32">
        <f>SUM(Q225:Q229)</f>
        <v>496078054</v>
      </c>
      <c r="R230" s="32">
        <f>SUM(R225:R229)</f>
        <v>496045159</v>
      </c>
      <c r="S230" s="32">
        <f>SUM(S225:S229)</f>
        <v>270685447</v>
      </c>
      <c r="T230" s="37">
        <f t="shared" si="47"/>
        <v>0.54565092089318668</v>
      </c>
      <c r="U230" s="37">
        <f t="shared" si="48"/>
        <v>6.3719701931371331E-2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1522040656</v>
      </c>
      <c r="E231" s="32">
        <f>SUM(E208:E215,E217:E223,E225:E229)</f>
        <v>1522040656</v>
      </c>
      <c r="F231" s="32">
        <f>SUM(F208:F215,F217:F223,F225:F229)</f>
        <v>532751424</v>
      </c>
      <c r="G231" s="37">
        <f t="shared" si="42"/>
        <v>0.35002443719216919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532751424</v>
      </c>
      <c r="O231" s="37">
        <f t="shared" si="46"/>
        <v>0.35002443719216919</v>
      </c>
      <c r="P231" s="32">
        <f>SUM(P208:P215,P217:P223,P225:P229)</f>
        <v>470180027</v>
      </c>
      <c r="Q231" s="32">
        <f>SUM(Q208:Q215,Q217:Q223,Q225:Q229)</f>
        <v>1426864160</v>
      </c>
      <c r="R231" s="32">
        <f>SUM(R208:R215,R217:R223,R225:R229)</f>
        <v>1419115147</v>
      </c>
      <c r="S231" s="32">
        <f>SUM(S208:S215,S217:S223,S225:S229)</f>
        <v>470180027</v>
      </c>
      <c r="T231" s="37">
        <f t="shared" si="47"/>
        <v>0.32951982408752911</v>
      </c>
      <c r="U231" s="37">
        <f t="shared" si="48"/>
        <v>0.13307965759251617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35774687</v>
      </c>
      <c r="E234" s="31">
        <v>35774687</v>
      </c>
      <c r="F234" s="31">
        <v>8419956</v>
      </c>
      <c r="G234" s="36">
        <f t="shared" ref="G234:G260" si="49">IF(($D234     =0),0,($F234     /$D234     ))</f>
        <v>0.23536071748160928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8419956</v>
      </c>
      <c r="O234" s="36">
        <f t="shared" ref="O234:O260" si="53">IF(($D234     =0),0,($N234     /$D234     ))</f>
        <v>0.23536071748160928</v>
      </c>
      <c r="P234" s="31">
        <v>7867362</v>
      </c>
      <c r="Q234" s="31">
        <v>0</v>
      </c>
      <c r="R234" s="31">
        <v>34103610</v>
      </c>
      <c r="S234" s="31">
        <v>7867362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7.0238791605114814E-2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75139690</v>
      </c>
      <c r="E235" s="31">
        <v>75139690</v>
      </c>
      <c r="F235" s="31">
        <v>19660636</v>
      </c>
      <c r="G235" s="36">
        <f t="shared" si="49"/>
        <v>0.26165447315526585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19660636</v>
      </c>
      <c r="O235" s="36">
        <f t="shared" si="53"/>
        <v>0.26165447315526585</v>
      </c>
      <c r="P235" s="31">
        <v>17908150</v>
      </c>
      <c r="Q235" s="31">
        <v>72953261</v>
      </c>
      <c r="R235" s="31">
        <v>73953261</v>
      </c>
      <c r="S235" s="31">
        <v>17908150</v>
      </c>
      <c r="T235" s="36">
        <f t="shared" si="54"/>
        <v>0.2454742907243036</v>
      </c>
      <c r="U235" s="36">
        <f t="shared" si="55"/>
        <v>9.785968958267599E-2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447205531</v>
      </c>
      <c r="E236" s="31">
        <v>447205531</v>
      </c>
      <c r="F236" s="31">
        <v>123580397</v>
      </c>
      <c r="G236" s="36">
        <f t="shared" si="49"/>
        <v>0.27633915153880328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123580397</v>
      </c>
      <c r="O236" s="36">
        <f t="shared" si="53"/>
        <v>0.27633915153880328</v>
      </c>
      <c r="P236" s="31">
        <v>30486785</v>
      </c>
      <c r="Q236" s="31">
        <v>339646825</v>
      </c>
      <c r="R236" s="31">
        <v>348646825</v>
      </c>
      <c r="S236" s="31">
        <v>30486785</v>
      </c>
      <c r="T236" s="36">
        <f t="shared" si="54"/>
        <v>8.9760253168861506E-2</v>
      </c>
      <c r="U236" s="36">
        <f t="shared" si="55"/>
        <v>3.0535726217113419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1979476</v>
      </c>
      <c r="E237" s="31">
        <v>1979476</v>
      </c>
      <c r="F237" s="31">
        <v>1390318</v>
      </c>
      <c r="G237" s="36">
        <f t="shared" si="49"/>
        <v>0.70236668694139259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1390318</v>
      </c>
      <c r="O237" s="36">
        <f t="shared" si="53"/>
        <v>0.70236668694139259</v>
      </c>
      <c r="P237" s="31">
        <v>816315</v>
      </c>
      <c r="Q237" s="31">
        <v>1795146</v>
      </c>
      <c r="R237" s="31">
        <v>1795146</v>
      </c>
      <c r="S237" s="31">
        <v>816315</v>
      </c>
      <c r="T237" s="36">
        <f t="shared" si="54"/>
        <v>0.45473460097395979</v>
      </c>
      <c r="U237" s="36">
        <f t="shared" si="55"/>
        <v>0.7031636071859515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103690350</v>
      </c>
      <c r="E238" s="31">
        <v>103690350</v>
      </c>
      <c r="F238" s="31">
        <v>3328337</v>
      </c>
      <c r="G238" s="36">
        <f t="shared" si="49"/>
        <v>3.2098811509460617E-2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3328337</v>
      </c>
      <c r="O238" s="36">
        <f t="shared" si="53"/>
        <v>3.2098811509460617E-2</v>
      </c>
      <c r="P238" s="31">
        <v>3193662</v>
      </c>
      <c r="Q238" s="31">
        <v>99539783</v>
      </c>
      <c r="R238" s="31">
        <v>99539783</v>
      </c>
      <c r="S238" s="31">
        <v>3193662</v>
      </c>
      <c r="T238" s="36">
        <f t="shared" si="54"/>
        <v>3.208427729845463E-2</v>
      </c>
      <c r="U238" s="36">
        <f t="shared" si="55"/>
        <v>4.2169459385495323E-2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663789734</v>
      </c>
      <c r="E240" s="32">
        <f>SUM(E234:E239)</f>
        <v>663789734</v>
      </c>
      <c r="F240" s="32">
        <f>SUM(F234:F239)</f>
        <v>156379644</v>
      </c>
      <c r="G240" s="37">
        <f t="shared" si="49"/>
        <v>0.23558611408111954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156379644</v>
      </c>
      <c r="O240" s="37">
        <f t="shared" si="53"/>
        <v>0.23558611408111954</v>
      </c>
      <c r="P240" s="32">
        <f>SUM(P234:P239)</f>
        <v>60272274</v>
      </c>
      <c r="Q240" s="32">
        <f>SUM(Q234:Q239)</f>
        <v>513935015</v>
      </c>
      <c r="R240" s="32">
        <f>SUM(R234:R239)</f>
        <v>558038625</v>
      </c>
      <c r="S240" s="32">
        <f>SUM(S234:S239)</f>
        <v>60272274</v>
      </c>
      <c r="T240" s="37">
        <f t="shared" si="54"/>
        <v>0.11727606067082236</v>
      </c>
      <c r="U240" s="37">
        <f t="shared" si="55"/>
        <v>1.5945535753305076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14191136</v>
      </c>
      <c r="E242" s="31">
        <v>14191136</v>
      </c>
      <c r="F242" s="31">
        <v>3770323</v>
      </c>
      <c r="G242" s="36">
        <f t="shared" si="49"/>
        <v>0.26568154938406624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3770323</v>
      </c>
      <c r="O242" s="36">
        <f t="shared" si="53"/>
        <v>0.26568154938406624</v>
      </c>
      <c r="P242" s="31">
        <v>3028386</v>
      </c>
      <c r="Q242" s="31">
        <v>13369380</v>
      </c>
      <c r="R242" s="31">
        <v>12029000</v>
      </c>
      <c r="S242" s="31">
        <v>3028386</v>
      </c>
      <c r="T242" s="36">
        <f t="shared" si="54"/>
        <v>0.22651656247335328</v>
      </c>
      <c r="U242" s="36">
        <f t="shared" si="55"/>
        <v>0.24499419822968416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66675636</v>
      </c>
      <c r="E243" s="31">
        <v>66675636</v>
      </c>
      <c r="F243" s="31">
        <v>11744897</v>
      </c>
      <c r="G243" s="36">
        <f t="shared" si="49"/>
        <v>0.17614975581185308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11744897</v>
      </c>
      <c r="O243" s="36">
        <f t="shared" si="53"/>
        <v>0.17614975581185308</v>
      </c>
      <c r="P243" s="31">
        <v>12340277</v>
      </c>
      <c r="Q243" s="31">
        <v>51423172</v>
      </c>
      <c r="R243" s="31">
        <v>51423172</v>
      </c>
      <c r="S243" s="31">
        <v>12340277</v>
      </c>
      <c r="T243" s="36">
        <f t="shared" si="54"/>
        <v>0.23997502526681941</v>
      </c>
      <c r="U243" s="36">
        <f t="shared" si="55"/>
        <v>-4.8246891054390395E-2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14733398</v>
      </c>
      <c r="E244" s="31">
        <v>14733398</v>
      </c>
      <c r="F244" s="31">
        <v>3279013</v>
      </c>
      <c r="G244" s="36">
        <f t="shared" si="49"/>
        <v>0.22255646660736375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3279013</v>
      </c>
      <c r="O244" s="36">
        <f t="shared" si="53"/>
        <v>0.22255646660736375</v>
      </c>
      <c r="P244" s="31">
        <v>0</v>
      </c>
      <c r="Q244" s="31">
        <v>24206000</v>
      </c>
      <c r="R244" s="31">
        <v>24206000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29503364</v>
      </c>
      <c r="E245" s="31">
        <v>29503364</v>
      </c>
      <c r="F245" s="31">
        <v>1972345</v>
      </c>
      <c r="G245" s="36">
        <f t="shared" si="49"/>
        <v>6.6851529201890331E-2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1972345</v>
      </c>
      <c r="O245" s="36">
        <f t="shared" si="53"/>
        <v>6.6851529201890331E-2</v>
      </c>
      <c r="P245" s="31">
        <v>5223727</v>
      </c>
      <c r="Q245" s="31">
        <v>20447724</v>
      </c>
      <c r="R245" s="31">
        <v>20477724</v>
      </c>
      <c r="S245" s="31">
        <v>5223727</v>
      </c>
      <c r="T245" s="36">
        <f t="shared" si="54"/>
        <v>0.25546740556552894</v>
      </c>
      <c r="U245" s="36">
        <f t="shared" si="55"/>
        <v>-0.6224257125228787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125103534</v>
      </c>
      <c r="E247" s="32">
        <f>SUM(E241:E246)</f>
        <v>125103534</v>
      </c>
      <c r="F247" s="32">
        <f>SUM(F241:F246)</f>
        <v>20766578</v>
      </c>
      <c r="G247" s="37">
        <f t="shared" si="49"/>
        <v>0.16599513487764461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20766578</v>
      </c>
      <c r="O247" s="37">
        <f t="shared" si="53"/>
        <v>0.16599513487764461</v>
      </c>
      <c r="P247" s="32">
        <f>SUM(P241:P246)</f>
        <v>20592390</v>
      </c>
      <c r="Q247" s="32">
        <f>SUM(Q241:Q246)</f>
        <v>109446276</v>
      </c>
      <c r="R247" s="32">
        <f>SUM(R241:R246)</f>
        <v>108135896</v>
      </c>
      <c r="S247" s="32">
        <f>SUM(S241:S246)</f>
        <v>20592390</v>
      </c>
      <c r="T247" s="37">
        <f t="shared" si="54"/>
        <v>0.18815066855266963</v>
      </c>
      <c r="U247" s="37">
        <f t="shared" si="55"/>
        <v>8.4588530034639398E-3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18179035</v>
      </c>
      <c r="E248" s="31">
        <v>18179035</v>
      </c>
      <c r="F248" s="31">
        <v>8261137</v>
      </c>
      <c r="G248" s="36">
        <f t="shared" si="49"/>
        <v>0.45443209719327787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8261137</v>
      </c>
      <c r="O248" s="36">
        <f t="shared" si="53"/>
        <v>0.45443209719327787</v>
      </c>
      <c r="P248" s="31">
        <v>716925</v>
      </c>
      <c r="Q248" s="31">
        <v>23709469</v>
      </c>
      <c r="R248" s="31">
        <v>23709469</v>
      </c>
      <c r="S248" s="31">
        <v>716925</v>
      </c>
      <c r="T248" s="36">
        <f t="shared" si="54"/>
        <v>3.0237918866930339E-2</v>
      </c>
      <c r="U248" s="36">
        <f t="shared" si="55"/>
        <v>10.523014262300798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16613301</v>
      </c>
      <c r="E249" s="31">
        <v>16613301</v>
      </c>
      <c r="F249" s="31">
        <v>1125619</v>
      </c>
      <c r="G249" s="36">
        <f t="shared" si="49"/>
        <v>6.775408451336673E-2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1125619</v>
      </c>
      <c r="O249" s="36">
        <f t="shared" si="53"/>
        <v>6.775408451336673E-2</v>
      </c>
      <c r="P249" s="31">
        <v>3080710</v>
      </c>
      <c r="Q249" s="31">
        <v>10059012</v>
      </c>
      <c r="R249" s="31">
        <v>16411010</v>
      </c>
      <c r="S249" s="31">
        <v>3080710</v>
      </c>
      <c r="T249" s="36">
        <f t="shared" si="54"/>
        <v>0.30626367679052374</v>
      </c>
      <c r="U249" s="36">
        <f t="shared" si="55"/>
        <v>-0.63462351211246759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7786423</v>
      </c>
      <c r="E250" s="31">
        <v>7786423</v>
      </c>
      <c r="F250" s="31">
        <v>1525012</v>
      </c>
      <c r="G250" s="36">
        <f t="shared" si="49"/>
        <v>0.19585527269710368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1525012</v>
      </c>
      <c r="O250" s="36">
        <f t="shared" si="53"/>
        <v>0.19585527269710368</v>
      </c>
      <c r="P250" s="31">
        <v>971322</v>
      </c>
      <c r="Q250" s="31">
        <v>5378532</v>
      </c>
      <c r="R250" s="31">
        <v>5378532</v>
      </c>
      <c r="S250" s="31">
        <v>971322</v>
      </c>
      <c r="T250" s="36">
        <f t="shared" si="54"/>
        <v>0.18059239956181353</v>
      </c>
      <c r="U250" s="36">
        <f t="shared" si="55"/>
        <v>0.57003753647091293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21878796</v>
      </c>
      <c r="E251" s="31">
        <v>21878796</v>
      </c>
      <c r="F251" s="31">
        <v>3713352</v>
      </c>
      <c r="G251" s="36">
        <f t="shared" si="49"/>
        <v>0.1697237818753829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3713352</v>
      </c>
      <c r="O251" s="36">
        <f t="shared" si="53"/>
        <v>0.1697237818753829</v>
      </c>
      <c r="P251" s="31">
        <v>3570549</v>
      </c>
      <c r="Q251" s="31">
        <v>34376486</v>
      </c>
      <c r="R251" s="31">
        <v>20856812</v>
      </c>
      <c r="S251" s="31">
        <v>3570549</v>
      </c>
      <c r="T251" s="36">
        <f t="shared" si="54"/>
        <v>0.10386602632974179</v>
      </c>
      <c r="U251" s="36">
        <f t="shared" si="55"/>
        <v>3.9994689892226765E-2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2036004</v>
      </c>
      <c r="E252" s="31">
        <v>2036004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1320996</v>
      </c>
      <c r="R252" s="31">
        <v>1320996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66493559</v>
      </c>
      <c r="E254" s="32">
        <f>SUM(E248:E253)</f>
        <v>66493559</v>
      </c>
      <c r="F254" s="32">
        <f>SUM(F248:F253)</f>
        <v>14625120</v>
      </c>
      <c r="G254" s="37">
        <f t="shared" si="49"/>
        <v>0.21994792006846858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14625120</v>
      </c>
      <c r="O254" s="37">
        <f t="shared" si="53"/>
        <v>0.21994792006846858</v>
      </c>
      <c r="P254" s="32">
        <f>SUM(P248:P253)</f>
        <v>8339506</v>
      </c>
      <c r="Q254" s="32">
        <f>SUM(Q248:Q253)</f>
        <v>74844495</v>
      </c>
      <c r="R254" s="32">
        <f>SUM(R248:R253)</f>
        <v>67676819</v>
      </c>
      <c r="S254" s="32">
        <f>SUM(S248:S253)</f>
        <v>8339506</v>
      </c>
      <c r="T254" s="37">
        <f t="shared" si="54"/>
        <v>0.11142444076882341</v>
      </c>
      <c r="U254" s="37">
        <f t="shared" si="55"/>
        <v>0.75371538793784665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349017185</v>
      </c>
      <c r="E255" s="31">
        <v>349017185</v>
      </c>
      <c r="F255" s="31">
        <v>89500550</v>
      </c>
      <c r="G255" s="36">
        <f t="shared" si="49"/>
        <v>0.25643594025319988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89500550</v>
      </c>
      <c r="O255" s="36">
        <f t="shared" si="53"/>
        <v>0.25643594025319988</v>
      </c>
      <c r="P255" s="31">
        <v>85026641</v>
      </c>
      <c r="Q255" s="31">
        <v>384780402</v>
      </c>
      <c r="R255" s="31">
        <v>349473661</v>
      </c>
      <c r="S255" s="31">
        <v>85026641</v>
      </c>
      <c r="T255" s="36">
        <f t="shared" si="54"/>
        <v>0.22097445856922826</v>
      </c>
      <c r="U255" s="36">
        <f t="shared" si="55"/>
        <v>5.2617731894171849E-2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20924052</v>
      </c>
      <c r="E256" s="31">
        <v>20924052</v>
      </c>
      <c r="F256" s="31">
        <v>10101008</v>
      </c>
      <c r="G256" s="36">
        <f t="shared" si="49"/>
        <v>0.48274626730998377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10101008</v>
      </c>
      <c r="O256" s="36">
        <f t="shared" si="53"/>
        <v>0.48274626730998377</v>
      </c>
      <c r="P256" s="31">
        <v>9645760</v>
      </c>
      <c r="Q256" s="31">
        <v>19034997</v>
      </c>
      <c r="R256" s="31">
        <v>19946666</v>
      </c>
      <c r="S256" s="31">
        <v>9645760</v>
      </c>
      <c r="T256" s="36">
        <f t="shared" si="54"/>
        <v>0.50673819386470087</v>
      </c>
      <c r="U256" s="36">
        <f t="shared" si="55"/>
        <v>4.71966957502572E-2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77898965</v>
      </c>
      <c r="E257" s="31">
        <v>77898965</v>
      </c>
      <c r="F257" s="31">
        <v>20990182</v>
      </c>
      <c r="G257" s="36">
        <f t="shared" si="49"/>
        <v>0.26945392663432693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20990182</v>
      </c>
      <c r="O257" s="36">
        <f t="shared" si="53"/>
        <v>0.26945392663432693</v>
      </c>
      <c r="P257" s="31">
        <v>26324838</v>
      </c>
      <c r="Q257" s="31">
        <v>66282360</v>
      </c>
      <c r="R257" s="31">
        <v>74282360</v>
      </c>
      <c r="S257" s="31">
        <v>26324838</v>
      </c>
      <c r="T257" s="36">
        <f t="shared" si="54"/>
        <v>0.39716205035547919</v>
      </c>
      <c r="U257" s="36">
        <f t="shared" si="55"/>
        <v>-0.20264724895932884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447840202</v>
      </c>
      <c r="E259" s="32">
        <f>SUM(E255:E258)</f>
        <v>447840202</v>
      </c>
      <c r="F259" s="32">
        <f>SUM(F255:F258)</f>
        <v>120591740</v>
      </c>
      <c r="G259" s="37">
        <f t="shared" si="49"/>
        <v>0.26927403895731539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120591740</v>
      </c>
      <c r="O259" s="37">
        <f t="shared" si="53"/>
        <v>0.26927403895731539</v>
      </c>
      <c r="P259" s="32">
        <f>SUM(P255:P258)</f>
        <v>120997239</v>
      </c>
      <c r="Q259" s="32">
        <f>SUM(Q255:Q258)</f>
        <v>470097759</v>
      </c>
      <c r="R259" s="32">
        <f>SUM(R255:R258)</f>
        <v>443702687</v>
      </c>
      <c r="S259" s="32">
        <f>SUM(S255:S258)</f>
        <v>120997239</v>
      </c>
      <c r="T259" s="37">
        <f t="shared" si="54"/>
        <v>0.25738739801139959</v>
      </c>
      <c r="U259" s="37">
        <f t="shared" si="55"/>
        <v>-3.3513078757111403E-3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1303227029</v>
      </c>
      <c r="E260" s="32">
        <f>SUM(E234:E239,E241:E246,E248:E253,E255:E258)</f>
        <v>1303227029</v>
      </c>
      <c r="F260" s="32">
        <f>SUM(F234:F239,F241:F246,F248:F253,F255:F258)</f>
        <v>312363082</v>
      </c>
      <c r="G260" s="37">
        <f t="shared" si="49"/>
        <v>0.23968431827237677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312363082</v>
      </c>
      <c r="O260" s="37">
        <f t="shared" si="53"/>
        <v>0.23968431827237677</v>
      </c>
      <c r="P260" s="32">
        <f>SUM(P234:P239,P241:P246,P248:P253,P255:P258)</f>
        <v>210201409</v>
      </c>
      <c r="Q260" s="32">
        <f>SUM(Q234:Q239,Q241:Q246,Q248:Q253,Q255:Q258)</f>
        <v>1168323545</v>
      </c>
      <c r="R260" s="32">
        <f>SUM(R234:R239,R241:R246,R248:R253,R255:R258)</f>
        <v>1177554027</v>
      </c>
      <c r="S260" s="32">
        <f>SUM(S234:S239,S241:S246,S248:S253,S255:S258)</f>
        <v>210201409</v>
      </c>
      <c r="T260" s="37">
        <f t="shared" si="54"/>
        <v>0.17991712133131751</v>
      </c>
      <c r="U260" s="37">
        <f t="shared" si="55"/>
        <v>0.48601802188680865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5615719</v>
      </c>
      <c r="E263" s="31">
        <v>5615719</v>
      </c>
      <c r="F263" s="31">
        <v>960880</v>
      </c>
      <c r="G263" s="36">
        <f t="shared" ref="G263:G299" si="56">IF(($D263     =0),0,($F263     /$D263     ))</f>
        <v>0.17110542746173732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960880</v>
      </c>
      <c r="O263" s="36">
        <f t="shared" ref="O263:O299" si="60">IF(($D263     =0),0,($N263     /$D263     ))</f>
        <v>0.17110542746173732</v>
      </c>
      <c r="P263" s="31">
        <v>883758</v>
      </c>
      <c r="Q263" s="31">
        <v>4299715</v>
      </c>
      <c r="R263" s="31">
        <v>3371879</v>
      </c>
      <c r="S263" s="31">
        <v>883758</v>
      </c>
      <c r="T263" s="36">
        <f t="shared" ref="T263:T299" si="61">IF(($Q263     =0),0,($S263     /$Q263     ))</f>
        <v>0.2055387391955048</v>
      </c>
      <c r="U263" s="36">
        <f t="shared" ref="U263:U299" si="62">IF(($P263     =0),0,(($F263     /$P263     )-1))</f>
        <v>8.726597100111122E-2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54896226</v>
      </c>
      <c r="E264" s="31">
        <v>54896226</v>
      </c>
      <c r="F264" s="31">
        <v>20416506</v>
      </c>
      <c r="G264" s="36">
        <f t="shared" si="56"/>
        <v>0.37191092152673666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20416506</v>
      </c>
      <c r="O264" s="36">
        <f t="shared" si="60"/>
        <v>0.37191092152673666</v>
      </c>
      <c r="P264" s="31">
        <v>19107809</v>
      </c>
      <c r="Q264" s="31">
        <v>50711591</v>
      </c>
      <c r="R264" s="31">
        <v>51461591</v>
      </c>
      <c r="S264" s="31">
        <v>19107809</v>
      </c>
      <c r="T264" s="36">
        <f t="shared" si="61"/>
        <v>0.37679371960544483</v>
      </c>
      <c r="U264" s="36">
        <f t="shared" si="62"/>
        <v>6.8490165460624031E-2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51353043</v>
      </c>
      <c r="E265" s="31">
        <v>51353043</v>
      </c>
      <c r="F265" s="31">
        <v>15386114</v>
      </c>
      <c r="G265" s="36">
        <f t="shared" si="56"/>
        <v>0.29961445517454538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15386114</v>
      </c>
      <c r="O265" s="36">
        <f t="shared" si="60"/>
        <v>0.29961445517454538</v>
      </c>
      <c r="P265" s="31">
        <v>13182474</v>
      </c>
      <c r="Q265" s="31">
        <v>49585574</v>
      </c>
      <c r="R265" s="31">
        <v>49585574</v>
      </c>
      <c r="S265" s="31">
        <v>13182474</v>
      </c>
      <c r="T265" s="36">
        <f t="shared" si="61"/>
        <v>0.26585300797364975</v>
      </c>
      <c r="U265" s="36">
        <f t="shared" si="62"/>
        <v>0.16716437293940434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111864988</v>
      </c>
      <c r="E267" s="32">
        <f>SUM(E263:E266)</f>
        <v>111864988</v>
      </c>
      <c r="F267" s="32">
        <f>SUM(F263:F266)</f>
        <v>36763500</v>
      </c>
      <c r="G267" s="37">
        <f t="shared" si="56"/>
        <v>0.32864170154829858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36763500</v>
      </c>
      <c r="O267" s="37">
        <f t="shared" si="60"/>
        <v>0.32864170154829858</v>
      </c>
      <c r="P267" s="32">
        <f>SUM(P263:P266)</f>
        <v>33174041</v>
      </c>
      <c r="Q267" s="32">
        <f>SUM(Q263:Q266)</f>
        <v>104596880</v>
      </c>
      <c r="R267" s="32">
        <f>SUM(R263:R266)</f>
        <v>104419044</v>
      </c>
      <c r="S267" s="32">
        <f>SUM(S263:S266)</f>
        <v>33174041</v>
      </c>
      <c r="T267" s="37">
        <f t="shared" si="61"/>
        <v>0.31716090384340334</v>
      </c>
      <c r="U267" s="37">
        <f t="shared" si="62"/>
        <v>0.10820083691341664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4112283</v>
      </c>
      <c r="E268" s="31">
        <v>4112283</v>
      </c>
      <c r="F268" s="31">
        <v>348072</v>
      </c>
      <c r="G268" s="36">
        <f t="shared" si="56"/>
        <v>8.4642034607054037E-2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348072</v>
      </c>
      <c r="O268" s="36">
        <f t="shared" si="60"/>
        <v>8.4642034607054037E-2</v>
      </c>
      <c r="P268" s="31">
        <v>0</v>
      </c>
      <c r="Q268" s="31">
        <v>4084384</v>
      </c>
      <c r="R268" s="31">
        <v>3656843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42711033</v>
      </c>
      <c r="E269" s="31">
        <v>42711033</v>
      </c>
      <c r="F269" s="31">
        <v>-2384183</v>
      </c>
      <c r="G269" s="36">
        <f t="shared" si="56"/>
        <v>-5.5821244126781015E-2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-2384183</v>
      </c>
      <c r="O269" s="36">
        <f t="shared" si="60"/>
        <v>-5.5821244126781015E-2</v>
      </c>
      <c r="P269" s="31">
        <v>4457882</v>
      </c>
      <c r="Q269" s="31">
        <v>26639689</v>
      </c>
      <c r="R269" s="31">
        <v>40492439</v>
      </c>
      <c r="S269" s="31">
        <v>4457882</v>
      </c>
      <c r="T269" s="36">
        <f t="shared" si="61"/>
        <v>0.16733986646766033</v>
      </c>
      <c r="U269" s="36">
        <f t="shared" si="62"/>
        <v>-1.5348241608907549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2141223</v>
      </c>
      <c r="E270" s="31">
        <v>2141223</v>
      </c>
      <c r="F270" s="31">
        <v>746987</v>
      </c>
      <c r="G270" s="36">
        <f t="shared" si="56"/>
        <v>0.34885997394946722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746987</v>
      </c>
      <c r="O270" s="36">
        <f t="shared" si="60"/>
        <v>0.34885997394946722</v>
      </c>
      <c r="P270" s="31">
        <v>689151</v>
      </c>
      <c r="Q270" s="31">
        <v>2295086</v>
      </c>
      <c r="R270" s="31">
        <v>2295086</v>
      </c>
      <c r="S270" s="31">
        <v>689151</v>
      </c>
      <c r="T270" s="36">
        <f t="shared" si="61"/>
        <v>0.30027240809276862</v>
      </c>
      <c r="U270" s="36">
        <f t="shared" si="62"/>
        <v>8.3923552312918259E-2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10331882</v>
      </c>
      <c r="E271" s="31">
        <v>10331882</v>
      </c>
      <c r="F271" s="31">
        <v>1756103</v>
      </c>
      <c r="G271" s="36">
        <f t="shared" si="56"/>
        <v>0.16996932407861415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1756103</v>
      </c>
      <c r="O271" s="36">
        <f t="shared" si="60"/>
        <v>0.16996932407861415</v>
      </c>
      <c r="P271" s="31">
        <v>1695979</v>
      </c>
      <c r="Q271" s="31">
        <v>9879105</v>
      </c>
      <c r="R271" s="31">
        <v>9879105</v>
      </c>
      <c r="S271" s="31">
        <v>1695979</v>
      </c>
      <c r="T271" s="36">
        <f t="shared" si="61"/>
        <v>0.17167334490320732</v>
      </c>
      <c r="U271" s="36">
        <f t="shared" si="62"/>
        <v>3.545091065396444E-2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9978200</v>
      </c>
      <c r="E272" s="31">
        <v>9978200</v>
      </c>
      <c r="F272" s="31">
        <v>6072813</v>
      </c>
      <c r="G272" s="36">
        <f t="shared" si="56"/>
        <v>0.60860806558297087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6072813</v>
      </c>
      <c r="O272" s="36">
        <f t="shared" si="60"/>
        <v>0.60860806558297087</v>
      </c>
      <c r="P272" s="31">
        <v>569705</v>
      </c>
      <c r="Q272" s="31">
        <v>9948647</v>
      </c>
      <c r="R272" s="31">
        <v>9541600</v>
      </c>
      <c r="S272" s="31">
        <v>569705</v>
      </c>
      <c r="T272" s="36">
        <f t="shared" si="61"/>
        <v>5.7264570750173369E-2</v>
      </c>
      <c r="U272" s="36">
        <f t="shared" si="62"/>
        <v>9.6595746921652434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7268086</v>
      </c>
      <c r="E273" s="31">
        <v>7268086</v>
      </c>
      <c r="F273" s="31">
        <v>580828</v>
      </c>
      <c r="G273" s="36">
        <f t="shared" si="56"/>
        <v>7.9914849659181247E-2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580828</v>
      </c>
      <c r="O273" s="36">
        <f t="shared" si="60"/>
        <v>7.9914849659181247E-2</v>
      </c>
      <c r="P273" s="31">
        <v>525287</v>
      </c>
      <c r="Q273" s="31">
        <v>6225073</v>
      </c>
      <c r="R273" s="31">
        <v>6225073</v>
      </c>
      <c r="S273" s="31">
        <v>525287</v>
      </c>
      <c r="T273" s="36">
        <f t="shared" si="61"/>
        <v>8.4382464269896915E-2</v>
      </c>
      <c r="U273" s="36">
        <f t="shared" si="62"/>
        <v>0.10573457938231856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76542707</v>
      </c>
      <c r="E275" s="32">
        <f>SUM(E268:E274)</f>
        <v>76542707</v>
      </c>
      <c r="F275" s="32">
        <f>SUM(F268:F274)</f>
        <v>7120620</v>
      </c>
      <c r="G275" s="37">
        <f t="shared" si="56"/>
        <v>9.302806601809889E-2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7120620</v>
      </c>
      <c r="O275" s="37">
        <f t="shared" si="60"/>
        <v>9.302806601809889E-2</v>
      </c>
      <c r="P275" s="32">
        <f>SUM(P268:P274)</f>
        <v>7938004</v>
      </c>
      <c r="Q275" s="32">
        <f>SUM(Q268:Q274)</f>
        <v>59071984</v>
      </c>
      <c r="R275" s="32">
        <f>SUM(R268:R274)</f>
        <v>72090146</v>
      </c>
      <c r="S275" s="32">
        <f>SUM(S268:S274)</f>
        <v>7938004</v>
      </c>
      <c r="T275" s="37">
        <f t="shared" si="61"/>
        <v>0.13437848980999181</v>
      </c>
      <c r="U275" s="37">
        <f t="shared" si="62"/>
        <v>-0.10297097355960017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996</v>
      </c>
      <c r="E276" s="31">
        <v>996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828639</v>
      </c>
      <c r="Q276" s="31">
        <v>3885424</v>
      </c>
      <c r="R276" s="31">
        <v>5439645</v>
      </c>
      <c r="S276" s="31">
        <v>828639</v>
      </c>
      <c r="T276" s="36">
        <f t="shared" si="61"/>
        <v>0.21326861624368409</v>
      </c>
      <c r="U276" s="36">
        <f t="shared" si="62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9300000</v>
      </c>
      <c r="E277" s="31">
        <v>9300000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11356200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8176869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836086</v>
      </c>
      <c r="Q278" s="31">
        <v>7755221</v>
      </c>
      <c r="R278" s="31">
        <v>7755221</v>
      </c>
      <c r="S278" s="31">
        <v>836086</v>
      </c>
      <c r="T278" s="36">
        <f t="shared" si="61"/>
        <v>0.10780943573368186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3974999</v>
      </c>
      <c r="E279" s="31">
        <v>3974999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496168</v>
      </c>
      <c r="Q279" s="31">
        <v>6544228</v>
      </c>
      <c r="R279" s="31">
        <v>6544228</v>
      </c>
      <c r="S279" s="31">
        <v>496168</v>
      </c>
      <c r="T279" s="36">
        <f t="shared" si="61"/>
        <v>7.581765182997903E-2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2013728</v>
      </c>
      <c r="E280" s="31">
        <v>2013728</v>
      </c>
      <c r="F280" s="31">
        <v>516107</v>
      </c>
      <c r="G280" s="36">
        <f t="shared" si="56"/>
        <v>0.25629429595258146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516107</v>
      </c>
      <c r="O280" s="36">
        <f t="shared" si="60"/>
        <v>0.25629429595258146</v>
      </c>
      <c r="P280" s="31">
        <v>386228</v>
      </c>
      <c r="Q280" s="31">
        <v>2245932</v>
      </c>
      <c r="R280" s="31">
        <v>1907672</v>
      </c>
      <c r="S280" s="31">
        <v>386228</v>
      </c>
      <c r="T280" s="36">
        <f t="shared" si="61"/>
        <v>0.17196780668337242</v>
      </c>
      <c r="U280" s="36">
        <f t="shared" si="62"/>
        <v>0.33627546423356147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8197752</v>
      </c>
      <c r="E281" s="31">
        <v>8197752</v>
      </c>
      <c r="F281" s="31">
        <v>743445</v>
      </c>
      <c r="G281" s="36">
        <f t="shared" si="56"/>
        <v>9.068888641666642E-2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743445</v>
      </c>
      <c r="O281" s="36">
        <f t="shared" si="60"/>
        <v>9.068888641666642E-2</v>
      </c>
      <c r="P281" s="31">
        <v>237002</v>
      </c>
      <c r="Q281" s="31">
        <v>2501275</v>
      </c>
      <c r="R281" s="31">
        <v>3229150</v>
      </c>
      <c r="S281" s="31">
        <v>237002</v>
      </c>
      <c r="T281" s="36">
        <f t="shared" si="61"/>
        <v>9.4752476237119063E-2</v>
      </c>
      <c r="U281" s="36">
        <f t="shared" si="62"/>
        <v>2.1368722626813277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11139375</v>
      </c>
      <c r="E282" s="31">
        <v>11139375</v>
      </c>
      <c r="F282" s="31">
        <v>1462062</v>
      </c>
      <c r="G282" s="36">
        <f t="shared" si="56"/>
        <v>0.13125170846658812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1462062</v>
      </c>
      <c r="O282" s="36">
        <f t="shared" si="60"/>
        <v>0.13125170846658812</v>
      </c>
      <c r="P282" s="31">
        <v>804406</v>
      </c>
      <c r="Q282" s="31">
        <v>9203322</v>
      </c>
      <c r="R282" s="31">
        <v>9203322</v>
      </c>
      <c r="S282" s="31">
        <v>804406</v>
      </c>
      <c r="T282" s="36">
        <f t="shared" si="61"/>
        <v>8.7403874383619309E-2</v>
      </c>
      <c r="U282" s="36">
        <f t="shared" si="62"/>
        <v>0.81756724837954953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18987248</v>
      </c>
      <c r="E283" s="31">
        <v>18987248</v>
      </c>
      <c r="F283" s="31">
        <v>3052780</v>
      </c>
      <c r="G283" s="36">
        <f t="shared" si="56"/>
        <v>0.16078054070816372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3052780</v>
      </c>
      <c r="O283" s="36">
        <f t="shared" si="60"/>
        <v>0.16078054070816372</v>
      </c>
      <c r="P283" s="31">
        <v>2707268</v>
      </c>
      <c r="Q283" s="31">
        <v>18008255</v>
      </c>
      <c r="R283" s="31">
        <v>18008255</v>
      </c>
      <c r="S283" s="31">
        <v>2707268</v>
      </c>
      <c r="T283" s="36">
        <f t="shared" si="61"/>
        <v>0.15033483255318186</v>
      </c>
      <c r="U283" s="36">
        <f t="shared" si="62"/>
        <v>0.12762386287578464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53614098</v>
      </c>
      <c r="E285" s="32">
        <f>SUM(E276:E284)</f>
        <v>61790967</v>
      </c>
      <c r="F285" s="32">
        <f>SUM(F276:F284)</f>
        <v>5774394</v>
      </c>
      <c r="G285" s="37">
        <f t="shared" si="56"/>
        <v>0.10770290306851754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5774394</v>
      </c>
      <c r="O285" s="37">
        <f t="shared" si="60"/>
        <v>0.10770290306851754</v>
      </c>
      <c r="P285" s="32">
        <f>SUM(P276:P284)</f>
        <v>6295797</v>
      </c>
      <c r="Q285" s="32">
        <f>SUM(Q276:Q284)</f>
        <v>61499857</v>
      </c>
      <c r="R285" s="32">
        <f>SUM(R276:R284)</f>
        <v>52087493</v>
      </c>
      <c r="S285" s="32">
        <f>SUM(S276:S284)</f>
        <v>6295797</v>
      </c>
      <c r="T285" s="37">
        <f t="shared" si="61"/>
        <v>0.1023709209600276</v>
      </c>
      <c r="U285" s="37">
        <f t="shared" si="62"/>
        <v>-8.2817632144111419E-2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12468866</v>
      </c>
      <c r="E286" s="31">
        <v>12468866</v>
      </c>
      <c r="F286" s="31">
        <v>3302893</v>
      </c>
      <c r="G286" s="36">
        <f t="shared" si="56"/>
        <v>0.26489120983415815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3302893</v>
      </c>
      <c r="O286" s="36">
        <f t="shared" si="60"/>
        <v>0.26489120983415815</v>
      </c>
      <c r="P286" s="31">
        <v>1417993</v>
      </c>
      <c r="Q286" s="31">
        <v>11707985</v>
      </c>
      <c r="R286" s="31">
        <v>11707985</v>
      </c>
      <c r="S286" s="31">
        <v>1417993</v>
      </c>
      <c r="T286" s="36">
        <f t="shared" si="61"/>
        <v>0.12111332564911896</v>
      </c>
      <c r="U286" s="36">
        <f t="shared" si="62"/>
        <v>1.329273134634656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8572292</v>
      </c>
      <c r="E287" s="31">
        <v>8572292</v>
      </c>
      <c r="F287" s="31">
        <v>1346829</v>
      </c>
      <c r="G287" s="36">
        <f t="shared" si="56"/>
        <v>0.15711422336056682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1346829</v>
      </c>
      <c r="O287" s="36">
        <f t="shared" si="60"/>
        <v>0.15711422336056682</v>
      </c>
      <c r="P287" s="31">
        <v>833050</v>
      </c>
      <c r="Q287" s="31">
        <v>3879732</v>
      </c>
      <c r="R287" s="31">
        <v>7466609</v>
      </c>
      <c r="S287" s="31">
        <v>833050</v>
      </c>
      <c r="T287" s="36">
        <f t="shared" si="61"/>
        <v>0.21471843931488052</v>
      </c>
      <c r="U287" s="36">
        <f t="shared" si="62"/>
        <v>0.61674449312766333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16356973</v>
      </c>
      <c r="E288" s="31">
        <v>16356973</v>
      </c>
      <c r="F288" s="31">
        <v>1530461</v>
      </c>
      <c r="G288" s="36">
        <f t="shared" si="56"/>
        <v>9.3566272928371289E-2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1530461</v>
      </c>
      <c r="O288" s="36">
        <f t="shared" si="60"/>
        <v>9.3566272928371289E-2</v>
      </c>
      <c r="P288" s="31">
        <v>1369536</v>
      </c>
      <c r="Q288" s="31">
        <v>20004585</v>
      </c>
      <c r="R288" s="31">
        <v>22805066</v>
      </c>
      <c r="S288" s="31">
        <v>1369536</v>
      </c>
      <c r="T288" s="36">
        <f t="shared" si="61"/>
        <v>6.8461105291611896E-2</v>
      </c>
      <c r="U288" s="36">
        <f t="shared" si="62"/>
        <v>0.11750330038786849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14715090</v>
      </c>
      <c r="E289" s="31">
        <v>14715090</v>
      </c>
      <c r="F289" s="31">
        <v>1190397</v>
      </c>
      <c r="G289" s="36">
        <f t="shared" si="56"/>
        <v>8.0896345180355669E-2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1190397</v>
      </c>
      <c r="O289" s="36">
        <f t="shared" si="60"/>
        <v>8.0896345180355669E-2</v>
      </c>
      <c r="P289" s="31">
        <v>2255744</v>
      </c>
      <c r="Q289" s="31">
        <v>11541687</v>
      </c>
      <c r="R289" s="31">
        <v>9541687</v>
      </c>
      <c r="S289" s="31">
        <v>2255744</v>
      </c>
      <c r="T289" s="36">
        <f t="shared" si="61"/>
        <v>0.19544317914703457</v>
      </c>
      <c r="U289" s="36">
        <f t="shared" si="62"/>
        <v>-0.47228187241105368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53064817</v>
      </c>
      <c r="E290" s="31">
        <v>53064817</v>
      </c>
      <c r="F290" s="31">
        <v>12318490</v>
      </c>
      <c r="G290" s="36">
        <f t="shared" si="56"/>
        <v>0.23214044062377526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12318490</v>
      </c>
      <c r="O290" s="36">
        <f t="shared" si="60"/>
        <v>0.23214044062377526</v>
      </c>
      <c r="P290" s="31">
        <v>12463189</v>
      </c>
      <c r="Q290" s="31">
        <v>48148882</v>
      </c>
      <c r="R290" s="31">
        <v>48811374</v>
      </c>
      <c r="S290" s="31">
        <v>12463189</v>
      </c>
      <c r="T290" s="36">
        <f t="shared" si="61"/>
        <v>0.25884690323650711</v>
      </c>
      <c r="U290" s="36">
        <f t="shared" si="62"/>
        <v>-1.1610110381861327E-2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105178038</v>
      </c>
      <c r="E292" s="32">
        <f>SUM(E286:E291)</f>
        <v>105178038</v>
      </c>
      <c r="F292" s="32">
        <f>SUM(F286:F291)</f>
        <v>19689070</v>
      </c>
      <c r="G292" s="37">
        <f t="shared" si="56"/>
        <v>0.18719754023173546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19689070</v>
      </c>
      <c r="O292" s="37">
        <f t="shared" si="60"/>
        <v>0.18719754023173546</v>
      </c>
      <c r="P292" s="32">
        <f>SUM(P286:P291)</f>
        <v>18339512</v>
      </c>
      <c r="Q292" s="32">
        <f>SUM(Q286:Q291)</f>
        <v>95282871</v>
      </c>
      <c r="R292" s="32">
        <f>SUM(R286:R291)</f>
        <v>100332721</v>
      </c>
      <c r="S292" s="32">
        <f>SUM(S286:S291)</f>
        <v>18339512</v>
      </c>
      <c r="T292" s="37">
        <f t="shared" si="61"/>
        <v>0.19247438503401099</v>
      </c>
      <c r="U292" s="37">
        <f t="shared" si="62"/>
        <v>7.3587454235423566E-2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87272408</v>
      </c>
      <c r="E293" s="31">
        <v>87272408</v>
      </c>
      <c r="F293" s="31">
        <v>26900996</v>
      </c>
      <c r="G293" s="36">
        <f t="shared" si="56"/>
        <v>0.30824170681757745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26900996</v>
      </c>
      <c r="O293" s="36">
        <f t="shared" si="60"/>
        <v>0.30824170681757745</v>
      </c>
      <c r="P293" s="31">
        <v>22908520</v>
      </c>
      <c r="Q293" s="31">
        <v>76412609</v>
      </c>
      <c r="R293" s="31">
        <v>83402609</v>
      </c>
      <c r="S293" s="31">
        <v>22908520</v>
      </c>
      <c r="T293" s="36">
        <f t="shared" si="61"/>
        <v>0.29980025940483201</v>
      </c>
      <c r="U293" s="36">
        <f t="shared" si="62"/>
        <v>0.17427908917730162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27216155</v>
      </c>
      <c r="E294" s="31">
        <v>27216155</v>
      </c>
      <c r="F294" s="31">
        <v>2224247</v>
      </c>
      <c r="G294" s="36">
        <f t="shared" si="56"/>
        <v>8.172524737605294E-2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2224247</v>
      </c>
      <c r="O294" s="36">
        <f t="shared" si="60"/>
        <v>8.172524737605294E-2</v>
      </c>
      <c r="P294" s="31">
        <v>6105838</v>
      </c>
      <c r="Q294" s="31">
        <v>25941100</v>
      </c>
      <c r="R294" s="31">
        <v>20487803</v>
      </c>
      <c r="S294" s="31">
        <v>6105838</v>
      </c>
      <c r="T294" s="36">
        <f t="shared" si="61"/>
        <v>0.23537313375300201</v>
      </c>
      <c r="U294" s="36">
        <f t="shared" si="62"/>
        <v>-0.63571798007087643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11807056</v>
      </c>
      <c r="E295" s="31">
        <v>11807056</v>
      </c>
      <c r="F295" s="31">
        <v>2918320</v>
      </c>
      <c r="G295" s="36">
        <f t="shared" si="56"/>
        <v>0.2471674564768728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2918320</v>
      </c>
      <c r="O295" s="36">
        <f t="shared" si="60"/>
        <v>0.2471674564768728</v>
      </c>
      <c r="P295" s="31">
        <v>1790751</v>
      </c>
      <c r="Q295" s="31">
        <v>9367672</v>
      </c>
      <c r="R295" s="31">
        <v>11255533</v>
      </c>
      <c r="S295" s="31">
        <v>1790751</v>
      </c>
      <c r="T295" s="36">
        <f t="shared" si="61"/>
        <v>0.19116286308914318</v>
      </c>
      <c r="U295" s="36">
        <f t="shared" si="62"/>
        <v>0.62966263874765382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27604770</v>
      </c>
      <c r="E296" s="31">
        <v>27604770</v>
      </c>
      <c r="F296" s="31">
        <v>7052041</v>
      </c>
      <c r="G296" s="36">
        <f t="shared" si="56"/>
        <v>0.2554645809401781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7052041</v>
      </c>
      <c r="O296" s="36">
        <f t="shared" si="60"/>
        <v>0.2554645809401781</v>
      </c>
      <c r="P296" s="31">
        <v>6544708</v>
      </c>
      <c r="Q296" s="31">
        <v>21700010</v>
      </c>
      <c r="R296" s="31">
        <v>24465744</v>
      </c>
      <c r="S296" s="31">
        <v>6544708</v>
      </c>
      <c r="T296" s="36">
        <f t="shared" si="61"/>
        <v>0.30159930801875207</v>
      </c>
      <c r="U296" s="36">
        <f t="shared" si="62"/>
        <v>7.7518049697557156E-2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153900389</v>
      </c>
      <c r="E298" s="32">
        <f>SUM(E293:E297)</f>
        <v>153900389</v>
      </c>
      <c r="F298" s="32">
        <f>SUM(F293:F297)</f>
        <v>39095604</v>
      </c>
      <c r="G298" s="37">
        <f t="shared" si="56"/>
        <v>0.25403187252502657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39095604</v>
      </c>
      <c r="O298" s="37">
        <f t="shared" si="60"/>
        <v>0.25403187252502657</v>
      </c>
      <c r="P298" s="32">
        <f>SUM(P293:P297)</f>
        <v>37349817</v>
      </c>
      <c r="Q298" s="32">
        <f>SUM(Q293:Q297)</f>
        <v>133421391</v>
      </c>
      <c r="R298" s="32">
        <f>SUM(R293:R297)</f>
        <v>139611689</v>
      </c>
      <c r="S298" s="32">
        <f>SUM(S293:S297)</f>
        <v>37349817</v>
      </c>
      <c r="T298" s="37">
        <f t="shared" si="61"/>
        <v>0.27993874685356862</v>
      </c>
      <c r="U298" s="37">
        <f t="shared" si="62"/>
        <v>4.6741514155209885E-2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501100220</v>
      </c>
      <c r="E299" s="32">
        <f>SUM(E263:E266,E268:E274,E276:E284,E286:E291,E293:E297)</f>
        <v>509277089</v>
      </c>
      <c r="F299" s="32">
        <f>SUM(F263:F266,F268:F274,F276:F284,F286:F291,F293:F297)</f>
        <v>108443188</v>
      </c>
      <c r="G299" s="37">
        <f t="shared" si="56"/>
        <v>0.21641017838706997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108443188</v>
      </c>
      <c r="O299" s="37">
        <f t="shared" si="60"/>
        <v>0.21641017838706997</v>
      </c>
      <c r="P299" s="32">
        <f>SUM(P263:P266,P268:P274,P276:P284,P286:P291,P293:P297)</f>
        <v>103097171</v>
      </c>
      <c r="Q299" s="32">
        <f>SUM(Q263:Q266,Q268:Q274,Q276:Q284,Q286:Q291,Q293:Q297)</f>
        <v>453872983</v>
      </c>
      <c r="R299" s="32">
        <f>SUM(R263:R266,R268:R274,R276:R284,R286:R291,R293:R297)</f>
        <v>468541093</v>
      </c>
      <c r="S299" s="32">
        <f>SUM(S263:S266,S268:S274,S276:S284,S286:S291,S293:S297)</f>
        <v>103097171</v>
      </c>
      <c r="T299" s="37">
        <f t="shared" si="61"/>
        <v>0.22714983015413368</v>
      </c>
      <c r="U299" s="37">
        <f t="shared" si="62"/>
        <v>5.18541580544436E-2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2180787916</v>
      </c>
      <c r="E302" s="31">
        <v>2180787916</v>
      </c>
      <c r="F302" s="31">
        <v>618541329</v>
      </c>
      <c r="G302" s="36">
        <f t="shared" ref="G302:G339" si="63">IF(($D302     =0),0,($F302     /$D302     ))</f>
        <v>0.28363204164049488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618541329</v>
      </c>
      <c r="O302" s="36">
        <f t="shared" ref="O302:O339" si="67">IF(($D302     =0),0,($N302     /$D302     ))</f>
        <v>0.28363204164049488</v>
      </c>
      <c r="P302" s="31">
        <v>578601023</v>
      </c>
      <c r="Q302" s="31">
        <v>2041107396</v>
      </c>
      <c r="R302" s="31">
        <v>2054278310</v>
      </c>
      <c r="S302" s="31">
        <v>578601023</v>
      </c>
      <c r="T302" s="36">
        <f t="shared" ref="T302:T339" si="68">IF(($Q302     =0),0,($S302     /$Q302     ))</f>
        <v>0.28347407105275119</v>
      </c>
      <c r="U302" s="36">
        <f t="shared" ref="U302:U339" si="69">IF(($P302     =0),0,(($F302     /$P302     )-1))</f>
        <v>6.9029096756367148E-2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2180787916</v>
      </c>
      <c r="E303" s="32">
        <f>E302</f>
        <v>2180787916</v>
      </c>
      <c r="F303" s="32">
        <f>F302</f>
        <v>618541329</v>
      </c>
      <c r="G303" s="37">
        <f t="shared" si="63"/>
        <v>0.28363204164049488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618541329</v>
      </c>
      <c r="O303" s="37">
        <f t="shared" si="67"/>
        <v>0.28363204164049488</v>
      </c>
      <c r="P303" s="32">
        <f>P302</f>
        <v>578601023</v>
      </c>
      <c r="Q303" s="32">
        <f>Q302</f>
        <v>2041107396</v>
      </c>
      <c r="R303" s="32">
        <f>R302</f>
        <v>2054278310</v>
      </c>
      <c r="S303" s="32">
        <f>S302</f>
        <v>578601023</v>
      </c>
      <c r="T303" s="37">
        <f t="shared" si="68"/>
        <v>0.28347407105275119</v>
      </c>
      <c r="U303" s="37">
        <f t="shared" si="69"/>
        <v>6.9029096756367148E-2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41958890</v>
      </c>
      <c r="E304" s="31">
        <v>41958890</v>
      </c>
      <c r="F304" s="31">
        <v>11338797</v>
      </c>
      <c r="G304" s="36">
        <f t="shared" si="63"/>
        <v>0.27023586658274323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11338797</v>
      </c>
      <c r="O304" s="36">
        <f t="shared" si="67"/>
        <v>0.27023586658274323</v>
      </c>
      <c r="P304" s="31">
        <v>9217068</v>
      </c>
      <c r="Q304" s="31">
        <v>29795066</v>
      </c>
      <c r="R304" s="31">
        <v>37116474</v>
      </c>
      <c r="S304" s="31">
        <v>9217068</v>
      </c>
      <c r="T304" s="36">
        <f t="shared" si="68"/>
        <v>0.30934880291924843</v>
      </c>
      <c r="U304" s="36">
        <f t="shared" si="69"/>
        <v>0.23019565440984047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18610600</v>
      </c>
      <c r="E305" s="31">
        <v>18610600</v>
      </c>
      <c r="F305" s="31">
        <v>7350336</v>
      </c>
      <c r="G305" s="36">
        <f t="shared" si="63"/>
        <v>0.39495427337108957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7350336</v>
      </c>
      <c r="O305" s="36">
        <f t="shared" si="67"/>
        <v>0.39495427337108957</v>
      </c>
      <c r="P305" s="31">
        <v>3406636</v>
      </c>
      <c r="Q305" s="31">
        <v>16192000</v>
      </c>
      <c r="R305" s="31">
        <v>17134848</v>
      </c>
      <c r="S305" s="31">
        <v>3406636</v>
      </c>
      <c r="T305" s="36">
        <f t="shared" si="68"/>
        <v>0.21039006916996048</v>
      </c>
      <c r="U305" s="36">
        <f t="shared" si="69"/>
        <v>1.1576522998054384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52611000</v>
      </c>
      <c r="E306" s="31">
        <v>52611000</v>
      </c>
      <c r="F306" s="31">
        <v>12818421</v>
      </c>
      <c r="G306" s="36">
        <f t="shared" si="63"/>
        <v>0.24364526429834066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12818421</v>
      </c>
      <c r="O306" s="36">
        <f t="shared" si="67"/>
        <v>0.24364526429834066</v>
      </c>
      <c r="P306" s="31">
        <v>10438514</v>
      </c>
      <c r="Q306" s="31">
        <v>39848000</v>
      </c>
      <c r="R306" s="31">
        <v>50938456</v>
      </c>
      <c r="S306" s="31">
        <v>10438514</v>
      </c>
      <c r="T306" s="36">
        <f t="shared" si="68"/>
        <v>0.26195829150772937</v>
      </c>
      <c r="U306" s="36">
        <f t="shared" si="69"/>
        <v>0.22799289247492505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131773829</v>
      </c>
      <c r="E307" s="31">
        <v>131773829</v>
      </c>
      <c r="F307" s="31">
        <v>38802797</v>
      </c>
      <c r="G307" s="36">
        <f t="shared" si="63"/>
        <v>0.29446512478589354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38802797</v>
      </c>
      <c r="O307" s="36">
        <f t="shared" si="67"/>
        <v>0.29446512478589354</v>
      </c>
      <c r="P307" s="31">
        <v>37635437</v>
      </c>
      <c r="Q307" s="31">
        <v>123750917</v>
      </c>
      <c r="R307" s="31">
        <v>127202652</v>
      </c>
      <c r="S307" s="31">
        <v>37635437</v>
      </c>
      <c r="T307" s="36">
        <f t="shared" si="68"/>
        <v>0.30412248985597418</v>
      </c>
      <c r="U307" s="36">
        <f t="shared" si="69"/>
        <v>3.1017575270881004E-2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62881576</v>
      </c>
      <c r="E308" s="31">
        <v>62881576</v>
      </c>
      <c r="F308" s="31">
        <v>18884921</v>
      </c>
      <c r="G308" s="36">
        <f t="shared" si="63"/>
        <v>0.30032518587002338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18884921</v>
      </c>
      <c r="O308" s="36">
        <f t="shared" si="67"/>
        <v>0.30032518587002338</v>
      </c>
      <c r="P308" s="31">
        <v>17124182</v>
      </c>
      <c r="Q308" s="31">
        <v>56594513</v>
      </c>
      <c r="R308" s="31">
        <v>56594513</v>
      </c>
      <c r="S308" s="31">
        <v>17124182</v>
      </c>
      <c r="T308" s="36">
        <f t="shared" si="68"/>
        <v>0.30257671799384511</v>
      </c>
      <c r="U308" s="36">
        <f t="shared" si="69"/>
        <v>0.10282178734143321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14126448</v>
      </c>
      <c r="E309" s="31">
        <v>14126448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9600000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321962343</v>
      </c>
      <c r="E310" s="32">
        <f>SUM(E304:E309)</f>
        <v>321962343</v>
      </c>
      <c r="F310" s="32">
        <f>SUM(F304:F309)</f>
        <v>89195272</v>
      </c>
      <c r="G310" s="37">
        <f t="shared" si="63"/>
        <v>0.27703634893724199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89195272</v>
      </c>
      <c r="O310" s="37">
        <f t="shared" si="67"/>
        <v>0.27703634893724199</v>
      </c>
      <c r="P310" s="32">
        <f>SUM(P304:P309)</f>
        <v>77821837</v>
      </c>
      <c r="Q310" s="32">
        <f>SUM(Q304:Q309)</f>
        <v>266180496</v>
      </c>
      <c r="R310" s="32">
        <f>SUM(R304:R309)</f>
        <v>298586943</v>
      </c>
      <c r="S310" s="32">
        <f>SUM(S304:S309)</f>
        <v>77821837</v>
      </c>
      <c r="T310" s="37">
        <f t="shared" si="68"/>
        <v>0.29236491091368316</v>
      </c>
      <c r="U310" s="37">
        <f t="shared" si="69"/>
        <v>0.14614708979434643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41153701</v>
      </c>
      <c r="E311" s="31">
        <v>41153701</v>
      </c>
      <c r="F311" s="31">
        <v>10347860</v>
      </c>
      <c r="G311" s="36">
        <f t="shared" si="63"/>
        <v>0.2514442139723958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10347860</v>
      </c>
      <c r="O311" s="36">
        <f t="shared" si="67"/>
        <v>0.2514442139723958</v>
      </c>
      <c r="P311" s="31">
        <v>10784241</v>
      </c>
      <c r="Q311" s="31">
        <v>39479630</v>
      </c>
      <c r="R311" s="31">
        <v>39479630</v>
      </c>
      <c r="S311" s="31">
        <v>10784241</v>
      </c>
      <c r="T311" s="36">
        <f t="shared" si="68"/>
        <v>0.27315962687593576</v>
      </c>
      <c r="U311" s="36">
        <f t="shared" si="69"/>
        <v>-4.0464692879174313E-2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249712078</v>
      </c>
      <c r="E312" s="31">
        <v>249712078</v>
      </c>
      <c r="F312" s="31">
        <v>48039378</v>
      </c>
      <c r="G312" s="36">
        <f t="shared" si="63"/>
        <v>0.19237907266944454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48039378</v>
      </c>
      <c r="O312" s="36">
        <f t="shared" si="67"/>
        <v>0.19237907266944454</v>
      </c>
      <c r="P312" s="31">
        <v>68944315</v>
      </c>
      <c r="Q312" s="31">
        <v>223026260</v>
      </c>
      <c r="R312" s="31">
        <v>230576349</v>
      </c>
      <c r="S312" s="31">
        <v>68944315</v>
      </c>
      <c r="T312" s="36">
        <f t="shared" si="68"/>
        <v>0.30913092924573099</v>
      </c>
      <c r="U312" s="36">
        <f t="shared" si="69"/>
        <v>-0.30321480458541072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143514265</v>
      </c>
      <c r="E313" s="31">
        <v>143514265</v>
      </c>
      <c r="F313" s="31">
        <v>43531803</v>
      </c>
      <c r="G313" s="36">
        <f t="shared" si="63"/>
        <v>0.30332735913046693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43531803</v>
      </c>
      <c r="O313" s="36">
        <f t="shared" si="67"/>
        <v>0.30332735913046693</v>
      </c>
      <c r="P313" s="31">
        <v>48971957</v>
      </c>
      <c r="Q313" s="31">
        <v>151335681</v>
      </c>
      <c r="R313" s="31">
        <v>134129802</v>
      </c>
      <c r="S313" s="31">
        <v>48971957</v>
      </c>
      <c r="T313" s="36">
        <f t="shared" si="68"/>
        <v>0.32359822003906669</v>
      </c>
      <c r="U313" s="36">
        <f t="shared" si="69"/>
        <v>-0.1110871268632373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79133000</v>
      </c>
      <c r="E314" s="31">
        <v>79133000</v>
      </c>
      <c r="F314" s="31">
        <v>42820501</v>
      </c>
      <c r="G314" s="36">
        <f t="shared" si="63"/>
        <v>0.54112065762703299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42820501</v>
      </c>
      <c r="O314" s="36">
        <f t="shared" si="67"/>
        <v>0.54112065762703299</v>
      </c>
      <c r="P314" s="31">
        <v>38589292</v>
      </c>
      <c r="Q314" s="31">
        <v>74041750</v>
      </c>
      <c r="R314" s="31">
        <v>73758750</v>
      </c>
      <c r="S314" s="31">
        <v>38589292</v>
      </c>
      <c r="T314" s="36">
        <f t="shared" si="68"/>
        <v>0.52118287317628231</v>
      </c>
      <c r="U314" s="36">
        <f t="shared" si="69"/>
        <v>0.10964723063589754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41852949</v>
      </c>
      <c r="E315" s="31">
        <v>41852949</v>
      </c>
      <c r="F315" s="31">
        <v>14909410</v>
      </c>
      <c r="G315" s="36">
        <f t="shared" si="63"/>
        <v>0.35623320115387808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14909410</v>
      </c>
      <c r="O315" s="36">
        <f t="shared" si="67"/>
        <v>0.35623320115387808</v>
      </c>
      <c r="P315" s="31">
        <v>13949606</v>
      </c>
      <c r="Q315" s="31">
        <v>48972831</v>
      </c>
      <c r="R315" s="31">
        <v>45945651</v>
      </c>
      <c r="S315" s="31">
        <v>13949606</v>
      </c>
      <c r="T315" s="36">
        <f t="shared" si="68"/>
        <v>0.28484377388760718</v>
      </c>
      <c r="U315" s="36">
        <f t="shared" si="69"/>
        <v>6.8805097434293083E-2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555365993</v>
      </c>
      <c r="E317" s="32">
        <f>SUM(E311:E316)</f>
        <v>555365993</v>
      </c>
      <c r="F317" s="32">
        <f>SUM(F311:F316)</f>
        <v>159648952</v>
      </c>
      <c r="G317" s="37">
        <f t="shared" si="63"/>
        <v>0.28746620068974948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159648952</v>
      </c>
      <c r="O317" s="37">
        <f t="shared" si="67"/>
        <v>0.28746620068974948</v>
      </c>
      <c r="P317" s="32">
        <f>SUM(P311:P316)</f>
        <v>181239411</v>
      </c>
      <c r="Q317" s="32">
        <f>SUM(Q311:Q316)</f>
        <v>536856152</v>
      </c>
      <c r="R317" s="32">
        <f>SUM(R311:R316)</f>
        <v>523890182</v>
      </c>
      <c r="S317" s="32">
        <f>SUM(S311:S316)</f>
        <v>181239411</v>
      </c>
      <c r="T317" s="37">
        <f t="shared" si="68"/>
        <v>0.33759399109950033</v>
      </c>
      <c r="U317" s="37">
        <f t="shared" si="69"/>
        <v>-0.11912673342333913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46119351</v>
      </c>
      <c r="E318" s="31">
        <v>55576126</v>
      </c>
      <c r="F318" s="31">
        <v>14126554</v>
      </c>
      <c r="G318" s="36">
        <f t="shared" si="63"/>
        <v>0.3063042669442595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14126554</v>
      </c>
      <c r="O318" s="36">
        <f t="shared" si="67"/>
        <v>0.3063042669442595</v>
      </c>
      <c r="P318" s="31">
        <v>28516949</v>
      </c>
      <c r="Q318" s="31">
        <v>59279661</v>
      </c>
      <c r="R318" s="31">
        <v>60771781</v>
      </c>
      <c r="S318" s="31">
        <v>28516949</v>
      </c>
      <c r="T318" s="36">
        <f t="shared" si="68"/>
        <v>0.48105789606320454</v>
      </c>
      <c r="U318" s="36">
        <f t="shared" si="69"/>
        <v>-0.50462603836055531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123641100</v>
      </c>
      <c r="E319" s="31">
        <v>123641100</v>
      </c>
      <c r="F319" s="31">
        <v>33788408</v>
      </c>
      <c r="G319" s="36">
        <f t="shared" si="63"/>
        <v>0.2732781251541761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33788408</v>
      </c>
      <c r="O319" s="36">
        <f t="shared" si="67"/>
        <v>0.2732781251541761</v>
      </c>
      <c r="P319" s="31">
        <v>33190947</v>
      </c>
      <c r="Q319" s="31">
        <v>104634185</v>
      </c>
      <c r="R319" s="31">
        <v>111309929</v>
      </c>
      <c r="S319" s="31">
        <v>33190947</v>
      </c>
      <c r="T319" s="36">
        <f t="shared" si="68"/>
        <v>0.31720939958580457</v>
      </c>
      <c r="U319" s="36">
        <f t="shared" si="69"/>
        <v>1.8000721702818634E-2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28035320</v>
      </c>
      <c r="E320" s="31">
        <v>28035320</v>
      </c>
      <c r="F320" s="31">
        <v>8251221</v>
      </c>
      <c r="G320" s="36">
        <f t="shared" si="63"/>
        <v>0.29431520667500854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8251221</v>
      </c>
      <c r="O320" s="36">
        <f t="shared" si="67"/>
        <v>0.29431520667500854</v>
      </c>
      <c r="P320" s="31">
        <v>7260119</v>
      </c>
      <c r="Q320" s="31">
        <v>26033840</v>
      </c>
      <c r="R320" s="31">
        <v>26184740</v>
      </c>
      <c r="S320" s="31">
        <v>7260119</v>
      </c>
      <c r="T320" s="36">
        <f t="shared" si="68"/>
        <v>0.27887238302148282</v>
      </c>
      <c r="U320" s="36">
        <f t="shared" si="69"/>
        <v>0.13651318938436141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23493488</v>
      </c>
      <c r="E321" s="31">
        <v>23493488</v>
      </c>
      <c r="F321" s="31">
        <v>5465110</v>
      </c>
      <c r="G321" s="36">
        <f t="shared" si="63"/>
        <v>0.23262233347385455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5465110</v>
      </c>
      <c r="O321" s="36">
        <f t="shared" si="67"/>
        <v>0.23262233347385455</v>
      </c>
      <c r="P321" s="31">
        <v>4545240</v>
      </c>
      <c r="Q321" s="31">
        <v>20225396</v>
      </c>
      <c r="R321" s="31">
        <v>20239627</v>
      </c>
      <c r="S321" s="31">
        <v>4545240</v>
      </c>
      <c r="T321" s="36">
        <f t="shared" si="68"/>
        <v>0.22472934522518126</v>
      </c>
      <c r="U321" s="36">
        <f t="shared" si="69"/>
        <v>0.20238095238095233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14950000</v>
      </c>
      <c r="E322" s="31">
        <v>14950000</v>
      </c>
      <c r="F322" s="31">
        <v>3167527</v>
      </c>
      <c r="G322" s="36">
        <f t="shared" si="63"/>
        <v>0.21187471571906355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3167527</v>
      </c>
      <c r="O322" s="36">
        <f t="shared" si="67"/>
        <v>0.21187471571906355</v>
      </c>
      <c r="P322" s="31">
        <v>3783683</v>
      </c>
      <c r="Q322" s="31">
        <v>14300000</v>
      </c>
      <c r="R322" s="31">
        <v>14804000</v>
      </c>
      <c r="S322" s="31">
        <v>3783683</v>
      </c>
      <c r="T322" s="36">
        <f t="shared" si="68"/>
        <v>0.26459321678321679</v>
      </c>
      <c r="U322" s="36">
        <f t="shared" si="69"/>
        <v>-0.16284556607939937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236239259</v>
      </c>
      <c r="E323" s="32">
        <f>SUM(E318:E322)</f>
        <v>245696034</v>
      </c>
      <c r="F323" s="32">
        <f>SUM(F318:F322)</f>
        <v>64798820</v>
      </c>
      <c r="G323" s="37">
        <f t="shared" si="63"/>
        <v>0.27429319019325232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64798820</v>
      </c>
      <c r="O323" s="37">
        <f t="shared" si="67"/>
        <v>0.27429319019325232</v>
      </c>
      <c r="P323" s="32">
        <f>SUM(P318:P322)</f>
        <v>77296938</v>
      </c>
      <c r="Q323" s="32">
        <f>SUM(Q318:Q322)</f>
        <v>224473082</v>
      </c>
      <c r="R323" s="32">
        <f>SUM(R318:R322)</f>
        <v>233310077</v>
      </c>
      <c r="S323" s="32">
        <f>SUM(S318:S322)</f>
        <v>77296938</v>
      </c>
      <c r="T323" s="37">
        <f t="shared" si="68"/>
        <v>0.3443483615554403</v>
      </c>
      <c r="U323" s="37">
        <f t="shared" si="69"/>
        <v>-0.16168969073522677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16752570</v>
      </c>
      <c r="E324" s="31">
        <v>16752570</v>
      </c>
      <c r="F324" s="31">
        <v>2382104</v>
      </c>
      <c r="G324" s="36">
        <f t="shared" si="63"/>
        <v>0.14219334705063164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2382104</v>
      </c>
      <c r="O324" s="36">
        <f t="shared" si="67"/>
        <v>0.14219334705063164</v>
      </c>
      <c r="P324" s="31">
        <v>2954136</v>
      </c>
      <c r="Q324" s="31">
        <v>15768670</v>
      </c>
      <c r="R324" s="31">
        <v>15768670</v>
      </c>
      <c r="S324" s="31">
        <v>2954136</v>
      </c>
      <c r="T324" s="36">
        <f t="shared" si="68"/>
        <v>0.18734211572694462</v>
      </c>
      <c r="U324" s="36">
        <f t="shared" si="69"/>
        <v>-0.19363766597069332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48644353</v>
      </c>
      <c r="E325" s="31">
        <v>48644353</v>
      </c>
      <c r="F325" s="31">
        <v>9840332</v>
      </c>
      <c r="G325" s="36">
        <f t="shared" si="63"/>
        <v>0.20229135332522563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9840332</v>
      </c>
      <c r="O325" s="36">
        <f t="shared" si="67"/>
        <v>0.20229135332522563</v>
      </c>
      <c r="P325" s="31">
        <v>9718064</v>
      </c>
      <c r="Q325" s="31">
        <v>46696922</v>
      </c>
      <c r="R325" s="31">
        <v>46801608</v>
      </c>
      <c r="S325" s="31">
        <v>9718064</v>
      </c>
      <c r="T325" s="36">
        <f t="shared" si="68"/>
        <v>0.20810930536278172</v>
      </c>
      <c r="U325" s="36">
        <f t="shared" si="69"/>
        <v>1.2581518294178862E-2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136291360</v>
      </c>
      <c r="E326" s="31">
        <v>136291360</v>
      </c>
      <c r="F326" s="31">
        <v>53506306</v>
      </c>
      <c r="G326" s="36">
        <f t="shared" si="63"/>
        <v>0.39258765926174632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53506306</v>
      </c>
      <c r="O326" s="36">
        <f t="shared" si="67"/>
        <v>0.39258765926174632</v>
      </c>
      <c r="P326" s="31">
        <v>23010527</v>
      </c>
      <c r="Q326" s="31">
        <v>123107408</v>
      </c>
      <c r="R326" s="31">
        <v>123965369</v>
      </c>
      <c r="S326" s="31">
        <v>23010527</v>
      </c>
      <c r="T326" s="36">
        <f t="shared" si="68"/>
        <v>0.18691423508811103</v>
      </c>
      <c r="U326" s="36">
        <f t="shared" si="69"/>
        <v>1.3252968521755282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225695676</v>
      </c>
      <c r="E327" s="31">
        <v>225695676</v>
      </c>
      <c r="F327" s="31">
        <v>70854433</v>
      </c>
      <c r="G327" s="36">
        <f t="shared" si="63"/>
        <v>0.31393792852283087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70854433</v>
      </c>
      <c r="O327" s="36">
        <f t="shared" si="67"/>
        <v>0.31393792852283087</v>
      </c>
      <c r="P327" s="31">
        <v>65970113</v>
      </c>
      <c r="Q327" s="31">
        <v>210990240</v>
      </c>
      <c r="R327" s="31">
        <v>212659790</v>
      </c>
      <c r="S327" s="31">
        <v>65970113</v>
      </c>
      <c r="T327" s="36">
        <f t="shared" si="68"/>
        <v>0.31266902677583569</v>
      </c>
      <c r="U327" s="36">
        <f t="shared" si="69"/>
        <v>7.403837552923398E-2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47060500</v>
      </c>
      <c r="E328" s="31">
        <v>47060500</v>
      </c>
      <c r="F328" s="31">
        <v>40763661</v>
      </c>
      <c r="G328" s="36">
        <f t="shared" si="63"/>
        <v>0.86619693798408437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40763661</v>
      </c>
      <c r="O328" s="36">
        <f t="shared" si="67"/>
        <v>0.86619693798408437</v>
      </c>
      <c r="P328" s="31">
        <v>39894590</v>
      </c>
      <c r="Q328" s="31">
        <v>44845100</v>
      </c>
      <c r="R328" s="31">
        <v>45795000</v>
      </c>
      <c r="S328" s="31">
        <v>39894590</v>
      </c>
      <c r="T328" s="36">
        <f t="shared" si="68"/>
        <v>0.8896086751952833</v>
      </c>
      <c r="U328" s="36">
        <f t="shared" si="69"/>
        <v>2.1784181764996191E-2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78961090</v>
      </c>
      <c r="E329" s="31">
        <v>78961090</v>
      </c>
      <c r="F329" s="31">
        <v>22829634</v>
      </c>
      <c r="G329" s="36">
        <f t="shared" si="63"/>
        <v>0.2891251121280114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22829634</v>
      </c>
      <c r="O329" s="36">
        <f t="shared" si="67"/>
        <v>0.2891251121280114</v>
      </c>
      <c r="P329" s="31">
        <v>19866974</v>
      </c>
      <c r="Q329" s="31">
        <v>83241975</v>
      </c>
      <c r="R329" s="31">
        <v>70662098</v>
      </c>
      <c r="S329" s="31">
        <v>19866974</v>
      </c>
      <c r="T329" s="36">
        <f t="shared" si="68"/>
        <v>0.23866533680874344</v>
      </c>
      <c r="U329" s="36">
        <f t="shared" si="69"/>
        <v>0.14912487427627386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57084750</v>
      </c>
      <c r="E330" s="31">
        <v>57084750</v>
      </c>
      <c r="F330" s="31">
        <v>25761950</v>
      </c>
      <c r="G330" s="36">
        <f t="shared" si="63"/>
        <v>0.45129303360354561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25761950</v>
      </c>
      <c r="O330" s="36">
        <f t="shared" si="67"/>
        <v>0.45129303360354561</v>
      </c>
      <c r="P330" s="31">
        <v>23319912</v>
      </c>
      <c r="Q330" s="31">
        <v>51000552</v>
      </c>
      <c r="R330" s="31">
        <v>52402013</v>
      </c>
      <c r="S330" s="31">
        <v>23319912</v>
      </c>
      <c r="T330" s="36">
        <f t="shared" si="68"/>
        <v>0.45724822743095017</v>
      </c>
      <c r="U330" s="36">
        <f t="shared" si="69"/>
        <v>0.10471900580070792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40332459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610490299</v>
      </c>
      <c r="E332" s="32">
        <f>SUM(E324:E331)</f>
        <v>610490299</v>
      </c>
      <c r="F332" s="32">
        <f>SUM(F324:F331)</f>
        <v>225938420</v>
      </c>
      <c r="G332" s="37">
        <f t="shared" si="63"/>
        <v>0.37009338292531985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225938420</v>
      </c>
      <c r="O332" s="37">
        <f t="shared" si="67"/>
        <v>0.37009338292531985</v>
      </c>
      <c r="P332" s="32">
        <f>SUM(P324:P331)</f>
        <v>184734316</v>
      </c>
      <c r="Q332" s="32">
        <f>SUM(Q324:Q331)</f>
        <v>615983326</v>
      </c>
      <c r="R332" s="32">
        <f>SUM(R324:R331)</f>
        <v>568054548</v>
      </c>
      <c r="S332" s="32">
        <f>SUM(S324:S331)</f>
        <v>184734316</v>
      </c>
      <c r="T332" s="37">
        <f t="shared" si="68"/>
        <v>0.29990148791787263</v>
      </c>
      <c r="U332" s="37">
        <f t="shared" si="69"/>
        <v>0.22304520834125907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4447127</v>
      </c>
      <c r="E333" s="31">
        <v>4447127</v>
      </c>
      <c r="F333" s="31">
        <v>948622</v>
      </c>
      <c r="G333" s="36">
        <f t="shared" si="63"/>
        <v>0.21331120069204229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948622</v>
      </c>
      <c r="O333" s="36">
        <f t="shared" si="67"/>
        <v>0.21331120069204229</v>
      </c>
      <c r="P333" s="31">
        <v>760647</v>
      </c>
      <c r="Q333" s="31">
        <v>3651852</v>
      </c>
      <c r="R333" s="31">
        <v>4245960</v>
      </c>
      <c r="S333" s="31">
        <v>760647</v>
      </c>
      <c r="T333" s="36">
        <f t="shared" si="68"/>
        <v>0.20829075219915813</v>
      </c>
      <c r="U333" s="36">
        <f t="shared" si="69"/>
        <v>0.24712514477806402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4150988</v>
      </c>
      <c r="E334" s="31">
        <v>4150988</v>
      </c>
      <c r="F334" s="31">
        <v>975718</v>
      </c>
      <c r="G334" s="36">
        <f t="shared" si="63"/>
        <v>0.23505681057136277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975718</v>
      </c>
      <c r="O334" s="36">
        <f t="shared" si="67"/>
        <v>0.23505681057136277</v>
      </c>
      <c r="P334" s="31">
        <v>871872</v>
      </c>
      <c r="Q334" s="31">
        <v>3505724</v>
      </c>
      <c r="R334" s="31">
        <v>3284754</v>
      </c>
      <c r="S334" s="31">
        <v>871872</v>
      </c>
      <c r="T334" s="36">
        <f t="shared" si="68"/>
        <v>0.24869955535575533</v>
      </c>
      <c r="U334" s="36">
        <f t="shared" si="69"/>
        <v>0.11910693312779852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29086578</v>
      </c>
      <c r="E335" s="31">
        <v>29086578</v>
      </c>
      <c r="F335" s="31">
        <v>9013315</v>
      </c>
      <c r="G335" s="36">
        <f t="shared" si="63"/>
        <v>0.30987883827379076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9013315</v>
      </c>
      <c r="O335" s="36">
        <f t="shared" si="67"/>
        <v>0.30987883827379076</v>
      </c>
      <c r="P335" s="31">
        <v>7543884</v>
      </c>
      <c r="Q335" s="31">
        <v>23471555</v>
      </c>
      <c r="R335" s="31">
        <v>25204001</v>
      </c>
      <c r="S335" s="31">
        <v>7543884</v>
      </c>
      <c r="T335" s="36">
        <f t="shared" si="68"/>
        <v>0.32140537770079569</v>
      </c>
      <c r="U335" s="36">
        <f t="shared" si="69"/>
        <v>0.19478441078892517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37684693</v>
      </c>
      <c r="E337" s="32">
        <f>SUM(E333:E336)</f>
        <v>37684693</v>
      </c>
      <c r="F337" s="32">
        <f>SUM(F333:F336)</f>
        <v>10937655</v>
      </c>
      <c r="G337" s="37">
        <f t="shared" si="63"/>
        <v>0.2902413189355158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10937655</v>
      </c>
      <c r="O337" s="37">
        <f t="shared" si="67"/>
        <v>0.2902413189355158</v>
      </c>
      <c r="P337" s="32">
        <f>SUM(P333:P336)</f>
        <v>9176403</v>
      </c>
      <c r="Q337" s="32">
        <f>SUM(Q333:Q336)</f>
        <v>30629131</v>
      </c>
      <c r="R337" s="32">
        <f>SUM(R333:R336)</f>
        <v>32734715</v>
      </c>
      <c r="S337" s="32">
        <f>SUM(S333:S336)</f>
        <v>9176403</v>
      </c>
      <c r="T337" s="37">
        <f t="shared" si="68"/>
        <v>0.29959723636952024</v>
      </c>
      <c r="U337" s="37">
        <f t="shared" si="69"/>
        <v>0.19193272135062078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3942530503</v>
      </c>
      <c r="E338" s="32">
        <f>SUM(E302,E304:E309,E311:E316,E318:E322,E324:E331,E333:E336)</f>
        <v>3951987278</v>
      </c>
      <c r="F338" s="32">
        <f>SUM(F302,F304:F309,F311:F316,F318:F322,F324:F331,F333:F336)</f>
        <v>1169060448</v>
      </c>
      <c r="G338" s="37">
        <f t="shared" si="63"/>
        <v>0.29652540344594008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1169060448</v>
      </c>
      <c r="O338" s="37">
        <f t="shared" si="67"/>
        <v>0.29652540344594008</v>
      </c>
      <c r="P338" s="32">
        <f>SUM(P302,P304:P309,P311:P316,P318:P322,P324:P331,P333:P336)</f>
        <v>1108869928</v>
      </c>
      <c r="Q338" s="32">
        <f>SUM(Q302,Q304:Q309,Q311:Q316,Q318:Q322,Q324:Q331,Q333:Q336)</f>
        <v>3715229583</v>
      </c>
      <c r="R338" s="32">
        <f>SUM(R302,R304:R309,R311:R316,R318:R322,R324:R331,R333:R336)</f>
        <v>3710854775</v>
      </c>
      <c r="S338" s="32">
        <f>SUM(S302,S304:S309,S311:S316,S318:S322,S324:S331,S333:S336)</f>
        <v>1108869928</v>
      </c>
      <c r="T338" s="37">
        <f t="shared" si="68"/>
        <v>0.29846605794536168</v>
      </c>
      <c r="U338" s="37">
        <f t="shared" si="69"/>
        <v>5.4280956206073538E-2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23532479911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23550004745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6780827879</v>
      </c>
      <c r="G339" s="39">
        <f t="shared" si="63"/>
        <v>0.28814761149887891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6780827879</v>
      </c>
      <c r="O339" s="39">
        <f t="shared" si="67"/>
        <v>0.28814761149887891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6510937311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21634144984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22450426246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6510937311</v>
      </c>
      <c r="T339" s="39">
        <f t="shared" si="68"/>
        <v>0.30095653495043623</v>
      </c>
      <c r="U339" s="39">
        <f t="shared" si="69"/>
        <v>4.1451876298060686E-2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106474862</v>
      </c>
      <c r="E8" s="31">
        <v>106129862</v>
      </c>
      <c r="F8" s="31">
        <v>10550574</v>
      </c>
      <c r="G8" s="36">
        <f>IF(($D8       =0),0,($F8       /$D8       ))</f>
        <v>9.9089811452397092E-2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10550574</v>
      </c>
      <c r="O8" s="36">
        <f>IF(($D8       =0),0,($N8       /$D8       ))</f>
        <v>9.9089811452397092E-2</v>
      </c>
      <c r="P8" s="31">
        <v>11005235</v>
      </c>
      <c r="Q8" s="31">
        <v>47280075</v>
      </c>
      <c r="R8" s="31">
        <v>69745325</v>
      </c>
      <c r="S8" s="31">
        <v>11005235</v>
      </c>
      <c r="T8" s="36">
        <f>IF(($Q8       =0),0,($S8       /$Q8       ))</f>
        <v>0.23276686849587272</v>
      </c>
      <c r="U8" s="36">
        <f>IF(($P8       =0),0,(($F8       /$P8       )-1))</f>
        <v>-4.1313156874887236E-2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56460110</v>
      </c>
      <c r="E9" s="31">
        <v>56460110</v>
      </c>
      <c r="F9" s="31">
        <v>9921196</v>
      </c>
      <c r="G9" s="36">
        <f>IF(($D9       =0),0,($F9       /$D9       ))</f>
        <v>0.17572045112912463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9921196</v>
      </c>
      <c r="O9" s="36">
        <f>IF(($D9       =0),0,($N9       /$D9       ))</f>
        <v>0.17572045112912463</v>
      </c>
      <c r="P9" s="31">
        <v>10088563</v>
      </c>
      <c r="Q9" s="31">
        <v>45140410</v>
      </c>
      <c r="R9" s="31">
        <v>39936240</v>
      </c>
      <c r="S9" s="31">
        <v>10088563</v>
      </c>
      <c r="T9" s="36">
        <f>IF(($Q9       =0),0,($S9       /$Q9       ))</f>
        <v>0.22349294124709987</v>
      </c>
      <c r="U9" s="36">
        <f>IF(($P9       =0),0,(($F9       /$P9       )-1))</f>
        <v>-1.6589775967102538E-2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162934972</v>
      </c>
      <c r="E10" s="32">
        <f>SUM(E8:E9)</f>
        <v>162589972</v>
      </c>
      <c r="F10" s="32">
        <f>SUM(F8:F9)</f>
        <v>20471770</v>
      </c>
      <c r="G10" s="37">
        <f t="shared" ref="G10:G54" si="0">IF(($D10      =0),0,($F10      /$D10      ))</f>
        <v>0.12564380592277022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20471770</v>
      </c>
      <c r="O10" s="37">
        <f t="shared" ref="O10:O54" si="4">IF(($D10      =0),0,($N10      /$D10      ))</f>
        <v>0.12564380592277022</v>
      </c>
      <c r="P10" s="32">
        <f>SUM(P8:P9)</f>
        <v>21093798</v>
      </c>
      <c r="Q10" s="32">
        <f>SUM(Q8:Q9)</f>
        <v>92420485</v>
      </c>
      <c r="R10" s="32">
        <f>SUM(R8:R9)</f>
        <v>109681565</v>
      </c>
      <c r="S10" s="32">
        <f>SUM(S8:S9)</f>
        <v>21093798</v>
      </c>
      <c r="T10" s="37">
        <f t="shared" ref="T10:T54" si="5">IF(($Q10      =0),0,($S10      /$Q10      ))</f>
        <v>0.22823725714055709</v>
      </c>
      <c r="U10" s="37">
        <f t="shared" ref="U10:U54" si="6">IF(($P10      =0),0,(($F10      /$P10      )-1))</f>
        <v>-2.9488667711713212E-2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8672</v>
      </c>
      <c r="G11" s="36">
        <f t="shared" si="0"/>
        <v>0.15666720864271133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8672</v>
      </c>
      <c r="O11" s="36">
        <f t="shared" si="4"/>
        <v>0.15666720864271133</v>
      </c>
      <c r="P11" s="31">
        <v>36984</v>
      </c>
      <c r="Q11" s="31">
        <v>55353</v>
      </c>
      <c r="R11" s="31">
        <v>55353</v>
      </c>
      <c r="S11" s="31">
        <v>36984</v>
      </c>
      <c r="T11" s="36">
        <f t="shared" si="5"/>
        <v>0.66814806785540082</v>
      </c>
      <c r="U11" s="36">
        <f t="shared" si="6"/>
        <v>-0.76552022496214578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4323097</v>
      </c>
      <c r="E14" s="31">
        <v>4323097</v>
      </c>
      <c r="F14" s="31">
        <v>790033</v>
      </c>
      <c r="G14" s="36">
        <f t="shared" si="0"/>
        <v>0.18274699827461655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790033</v>
      </c>
      <c r="O14" s="36">
        <f t="shared" si="4"/>
        <v>0.18274699827461655</v>
      </c>
      <c r="P14" s="31">
        <v>134803</v>
      </c>
      <c r="Q14" s="31">
        <v>14765343</v>
      </c>
      <c r="R14" s="31">
        <v>14765343</v>
      </c>
      <c r="S14" s="31">
        <v>134803</v>
      </c>
      <c r="T14" s="36">
        <f t="shared" si="5"/>
        <v>9.1296897064971662E-3</v>
      </c>
      <c r="U14" s="36">
        <f t="shared" si="6"/>
        <v>4.8606485018879404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580</v>
      </c>
      <c r="Q15" s="31">
        <v>25000</v>
      </c>
      <c r="R15" s="31">
        <v>25000</v>
      </c>
      <c r="S15" s="31">
        <v>580</v>
      </c>
      <c r="T15" s="36">
        <f t="shared" si="5"/>
        <v>2.3199999999999998E-2</v>
      </c>
      <c r="U15" s="36">
        <f t="shared" si="6"/>
        <v>-1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4378450</v>
      </c>
      <c r="E19" s="32">
        <f>SUM(E11:E18)</f>
        <v>4378450</v>
      </c>
      <c r="F19" s="32">
        <f>SUM(F11:F18)</f>
        <v>798705</v>
      </c>
      <c r="G19" s="37">
        <f t="shared" si="0"/>
        <v>0.18241729379118182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798705</v>
      </c>
      <c r="O19" s="37">
        <f t="shared" si="4"/>
        <v>0.18241729379118182</v>
      </c>
      <c r="P19" s="32">
        <f>SUM(P11:P18)</f>
        <v>172367</v>
      </c>
      <c r="Q19" s="32">
        <f>SUM(Q11:Q18)</f>
        <v>14845696</v>
      </c>
      <c r="R19" s="32">
        <f>SUM(R11:R18)</f>
        <v>14845696</v>
      </c>
      <c r="S19" s="32">
        <f>SUM(S11:S18)</f>
        <v>172367</v>
      </c>
      <c r="T19" s="37">
        <f t="shared" si="5"/>
        <v>1.1610570498008312E-2</v>
      </c>
      <c r="U19" s="37">
        <f t="shared" si="6"/>
        <v>3.6337465988269217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2400000</v>
      </c>
      <c r="E30" s="31">
        <v>2400000</v>
      </c>
      <c r="F30" s="31">
        <v>269476</v>
      </c>
      <c r="G30" s="36">
        <f t="shared" si="0"/>
        <v>0.11228166666666667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269476</v>
      </c>
      <c r="O30" s="36">
        <f t="shared" si="4"/>
        <v>0.11228166666666667</v>
      </c>
      <c r="P30" s="31">
        <v>233779</v>
      </c>
      <c r="Q30" s="31">
        <v>5070000</v>
      </c>
      <c r="R30" s="31">
        <v>5070000</v>
      </c>
      <c r="S30" s="31">
        <v>233779</v>
      </c>
      <c r="T30" s="36">
        <f t="shared" si="5"/>
        <v>4.6110256410256407E-2</v>
      </c>
      <c r="U30" s="36">
        <f t="shared" si="6"/>
        <v>0.15269549446271902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14468242</v>
      </c>
      <c r="E31" s="31">
        <v>14468242</v>
      </c>
      <c r="F31" s="31">
        <v>17</v>
      </c>
      <c r="G31" s="36">
        <f t="shared" si="0"/>
        <v>1.1749872582999372E-6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17</v>
      </c>
      <c r="O31" s="36">
        <f t="shared" si="4"/>
        <v>1.1749872582999372E-6</v>
      </c>
      <c r="P31" s="31">
        <v>0</v>
      </c>
      <c r="Q31" s="31">
        <v>17468242</v>
      </c>
      <c r="R31" s="31">
        <v>17468242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7440</v>
      </c>
      <c r="O33" s="36">
        <f t="shared" si="4"/>
        <v>0.29759999999999998</v>
      </c>
      <c r="P33" s="31">
        <v>7440</v>
      </c>
      <c r="Q33" s="31">
        <v>0</v>
      </c>
      <c r="R33" s="31">
        <v>0</v>
      </c>
      <c r="S33" s="31">
        <v>7440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16893242</v>
      </c>
      <c r="E35" s="32">
        <f>SUM(E28:E34)</f>
        <v>16893242</v>
      </c>
      <c r="F35" s="32">
        <f>SUM(F28:F34)</f>
        <v>276933</v>
      </c>
      <c r="G35" s="37">
        <f t="shared" si="0"/>
        <v>1.6393123356665346E-2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276933</v>
      </c>
      <c r="O35" s="37">
        <f t="shared" si="4"/>
        <v>1.6393123356665346E-2</v>
      </c>
      <c r="P35" s="32">
        <f>SUM(P28:P34)</f>
        <v>241219</v>
      </c>
      <c r="Q35" s="32">
        <f>SUM(Q28:Q34)</f>
        <v>22538242</v>
      </c>
      <c r="R35" s="32">
        <f>SUM(R28:R34)</f>
        <v>22538242</v>
      </c>
      <c r="S35" s="32">
        <f>SUM(S28:S34)</f>
        <v>241219</v>
      </c>
      <c r="T35" s="37">
        <f t="shared" si="5"/>
        <v>1.0702653738477029E-2</v>
      </c>
      <c r="U35" s="37">
        <f t="shared" si="6"/>
        <v>0.14805633055439249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47668</v>
      </c>
      <c r="E37" s="31">
        <v>47668</v>
      </c>
      <c r="F37" s="31">
        <v>10550</v>
      </c>
      <c r="G37" s="36">
        <f t="shared" si="0"/>
        <v>0.22132248049005623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10550</v>
      </c>
      <c r="O37" s="36">
        <f t="shared" si="4"/>
        <v>0.22132248049005623</v>
      </c>
      <c r="P37" s="31">
        <v>36</v>
      </c>
      <c r="Q37" s="31">
        <v>331398</v>
      </c>
      <c r="R37" s="31">
        <v>45398</v>
      </c>
      <c r="S37" s="31">
        <v>36</v>
      </c>
      <c r="T37" s="36">
        <f t="shared" si="5"/>
        <v>1.0863070990168921E-4</v>
      </c>
      <c r="U37" s="36">
        <f t="shared" si="6"/>
        <v>292.05555555555554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47668</v>
      </c>
      <c r="E40" s="32">
        <f>SUM(E36:E39)</f>
        <v>47668</v>
      </c>
      <c r="F40" s="32">
        <f>SUM(F36:F39)</f>
        <v>10550</v>
      </c>
      <c r="G40" s="37">
        <f t="shared" si="0"/>
        <v>0.22132248049005623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10550</v>
      </c>
      <c r="O40" s="37">
        <f t="shared" si="4"/>
        <v>0.22132248049005623</v>
      </c>
      <c r="P40" s="32">
        <f>SUM(P36:P39)</f>
        <v>36</v>
      </c>
      <c r="Q40" s="32">
        <f>SUM(Q36:Q39)</f>
        <v>331398</v>
      </c>
      <c r="R40" s="32">
        <f>SUM(R36:R39)</f>
        <v>45398</v>
      </c>
      <c r="S40" s="32">
        <f>SUM(S36:S39)</f>
        <v>36</v>
      </c>
      <c r="T40" s="37">
        <f t="shared" si="5"/>
        <v>1.0863070990168921E-4</v>
      </c>
      <c r="U40" s="37">
        <f t="shared" si="6"/>
        <v>292.05555555555554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1480030</v>
      </c>
      <c r="E45" s="31">
        <v>1480030</v>
      </c>
      <c r="F45" s="31">
        <v>388552</v>
      </c>
      <c r="G45" s="36">
        <f t="shared" si="0"/>
        <v>0.26252981358485977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388552</v>
      </c>
      <c r="O45" s="36">
        <f t="shared" si="4"/>
        <v>0.26252981358485977</v>
      </c>
      <c r="P45" s="31">
        <v>309510</v>
      </c>
      <c r="Q45" s="31">
        <v>1410896</v>
      </c>
      <c r="R45" s="31">
        <v>1410896</v>
      </c>
      <c r="S45" s="31">
        <v>309510</v>
      </c>
      <c r="T45" s="36">
        <f t="shared" si="5"/>
        <v>0.21937123643415249</v>
      </c>
      <c r="U45" s="36">
        <f t="shared" si="6"/>
        <v>0.25537785531969881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5341261</v>
      </c>
      <c r="E46" s="31">
        <v>5341261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5111857</v>
      </c>
      <c r="R46" s="31">
        <v>5111857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6821291</v>
      </c>
      <c r="E47" s="32">
        <f>SUM(E41:E46)</f>
        <v>6821291</v>
      </c>
      <c r="F47" s="32">
        <f>SUM(F41:F46)</f>
        <v>388552</v>
      </c>
      <c r="G47" s="37">
        <f t="shared" si="0"/>
        <v>5.6961651394142256E-2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388552</v>
      </c>
      <c r="O47" s="37">
        <f t="shared" si="4"/>
        <v>5.6961651394142256E-2</v>
      </c>
      <c r="P47" s="32">
        <f>SUM(P41:P46)</f>
        <v>309510</v>
      </c>
      <c r="Q47" s="32">
        <f>SUM(Q41:Q46)</f>
        <v>6522753</v>
      </c>
      <c r="R47" s="32">
        <f>SUM(R41:R46)</f>
        <v>6522753</v>
      </c>
      <c r="S47" s="32">
        <f>SUM(S41:S46)</f>
        <v>309510</v>
      </c>
      <c r="T47" s="37">
        <f t="shared" si="5"/>
        <v>4.7450823295010561E-2</v>
      </c>
      <c r="U47" s="37">
        <f t="shared" si="6"/>
        <v>0.25537785531969881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191075623</v>
      </c>
      <c r="E54" s="32">
        <f>SUM(E8:E9,E11:E18,E20:E26,E28:E34,E36:E39,E41:E46,E48:E52)</f>
        <v>190730623</v>
      </c>
      <c r="F54" s="32">
        <f>SUM(F8:F9,F11:F18,F20:F26,F28:F34,F36:F39,F41:F46,F48:F52)</f>
        <v>21946510</v>
      </c>
      <c r="G54" s="37">
        <f t="shared" si="0"/>
        <v>0.11485771787853859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21946510</v>
      </c>
      <c r="O54" s="37">
        <f t="shared" si="4"/>
        <v>0.11485771787853859</v>
      </c>
      <c r="P54" s="32">
        <f>SUM(P8:P9,P11:P18,P20:P26,P28:P34,P36:P39,P41:P46,P48:P52)</f>
        <v>21816930</v>
      </c>
      <c r="Q54" s="32">
        <f>SUM(Q8:Q9,Q11:Q18,Q20:Q26,Q28:Q34,Q36:Q39,Q41:Q46,Q48:Q52)</f>
        <v>136658574</v>
      </c>
      <c r="R54" s="32">
        <f>SUM(R8:R9,R11:R18,R20:R26,R28:R34,R36:R39,R41:R46,R48:R52)</f>
        <v>153633654</v>
      </c>
      <c r="S54" s="32">
        <f>SUM(S8:S9,S11:S18,S20:S26,S28:S34,S36:S39,S41:S46,S48:S52)</f>
        <v>21816930</v>
      </c>
      <c r="T54" s="37">
        <f t="shared" si="5"/>
        <v>0.15964552652217781</v>
      </c>
      <c r="U54" s="37">
        <f t="shared" si="6"/>
        <v>5.9394241077914689E-3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1619721</v>
      </c>
      <c r="E57" s="31">
        <v>1619721</v>
      </c>
      <c r="F57" s="31">
        <v>18768</v>
      </c>
      <c r="G57" s="36">
        <f t="shared" ref="G57:G85" si="7">IF(($D57      =0),0,($F57      /$D57      ))</f>
        <v>1.1587180755204138E-2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18768</v>
      </c>
      <c r="O57" s="36">
        <f t="shared" ref="O57:O85" si="11">IF(($D57      =0),0,($N57      /$D57      ))</f>
        <v>1.1587180755204138E-2</v>
      </c>
      <c r="P57" s="31">
        <v>15640</v>
      </c>
      <c r="Q57" s="31">
        <v>1572544</v>
      </c>
      <c r="R57" s="31">
        <v>1572544</v>
      </c>
      <c r="S57" s="31">
        <v>15640</v>
      </c>
      <c r="T57" s="36">
        <f t="shared" ref="T57:T85" si="12">IF(($Q57      =0),0,($S57      /$Q57      ))</f>
        <v>9.9456676569940165E-3</v>
      </c>
      <c r="U57" s="36">
        <f t="shared" ref="U57:U85" si="13">IF(($P57      =0),0,(($F57      /$P57      )-1))</f>
        <v>0.19999999999999996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1619721</v>
      </c>
      <c r="E58" s="32">
        <f>E57</f>
        <v>1619721</v>
      </c>
      <c r="F58" s="32">
        <f>F57</f>
        <v>18768</v>
      </c>
      <c r="G58" s="37">
        <f t="shared" si="7"/>
        <v>1.1587180755204138E-2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18768</v>
      </c>
      <c r="O58" s="37">
        <f t="shared" si="11"/>
        <v>1.1587180755204138E-2</v>
      </c>
      <c r="P58" s="32">
        <f>P57</f>
        <v>15640</v>
      </c>
      <c r="Q58" s="32">
        <f>Q57</f>
        <v>1572544</v>
      </c>
      <c r="R58" s="32">
        <f>R57</f>
        <v>1572544</v>
      </c>
      <c r="S58" s="32">
        <f>S57</f>
        <v>15640</v>
      </c>
      <c r="T58" s="37">
        <f t="shared" si="12"/>
        <v>9.9456676569940165E-3</v>
      </c>
      <c r="U58" s="37">
        <f t="shared" si="13"/>
        <v>0.19999999999999996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1272000</v>
      </c>
      <c r="E60" s="31">
        <v>1272000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1179971</v>
      </c>
      <c r="R60" s="31">
        <v>1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1272000</v>
      </c>
      <c r="E63" s="32">
        <f>SUM(E59:E62)</f>
        <v>1272000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1179971</v>
      </c>
      <c r="R63" s="32">
        <f>SUM(R59:R62)</f>
        <v>1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27064103</v>
      </c>
      <c r="E67" s="31">
        <v>27064103</v>
      </c>
      <c r="F67" s="31">
        <v>54573</v>
      </c>
      <c r="G67" s="36">
        <f t="shared" si="7"/>
        <v>2.0164348325159716E-3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54573</v>
      </c>
      <c r="O67" s="36">
        <f t="shared" si="11"/>
        <v>2.0164348325159716E-3</v>
      </c>
      <c r="P67" s="31">
        <v>67220</v>
      </c>
      <c r="Q67" s="31">
        <v>25405925</v>
      </c>
      <c r="R67" s="31">
        <v>25405925</v>
      </c>
      <c r="S67" s="31">
        <v>67220</v>
      </c>
      <c r="T67" s="36">
        <f t="shared" si="12"/>
        <v>2.6458395039739746E-3</v>
      </c>
      <c r="U67" s="36">
        <f t="shared" si="13"/>
        <v>-0.18814340969949417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27064103</v>
      </c>
      <c r="E70" s="32">
        <f>SUM(E64:E69)</f>
        <v>27064103</v>
      </c>
      <c r="F70" s="32">
        <f>SUM(F64:F69)</f>
        <v>54573</v>
      </c>
      <c r="G70" s="37">
        <f t="shared" si="7"/>
        <v>2.0164348325159716E-3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54573</v>
      </c>
      <c r="O70" s="37">
        <f t="shared" si="11"/>
        <v>2.0164348325159716E-3</v>
      </c>
      <c r="P70" s="32">
        <f>SUM(P64:P69)</f>
        <v>67220</v>
      </c>
      <c r="Q70" s="32">
        <f>SUM(Q64:Q69)</f>
        <v>25405925</v>
      </c>
      <c r="R70" s="32">
        <f>SUM(R64:R69)</f>
        <v>25405925</v>
      </c>
      <c r="S70" s="32">
        <f>SUM(S64:S69)</f>
        <v>67220</v>
      </c>
      <c r="T70" s="37">
        <f t="shared" si="12"/>
        <v>2.6458395039739746E-3</v>
      </c>
      <c r="U70" s="37">
        <f t="shared" si="13"/>
        <v>-0.18814340969949417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892279</v>
      </c>
      <c r="E72" s="31">
        <v>892279</v>
      </c>
      <c r="F72" s="31">
        <v>222972</v>
      </c>
      <c r="G72" s="36">
        <f t="shared" si="7"/>
        <v>0.24989044906357766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222972</v>
      </c>
      <c r="O72" s="36">
        <f t="shared" si="11"/>
        <v>0.24989044906357766</v>
      </c>
      <c r="P72" s="31">
        <v>204540</v>
      </c>
      <c r="Q72" s="31">
        <v>811162</v>
      </c>
      <c r="R72" s="31">
        <v>811162</v>
      </c>
      <c r="S72" s="31">
        <v>204540</v>
      </c>
      <c r="T72" s="36">
        <f t="shared" si="12"/>
        <v>0.25215678249227652</v>
      </c>
      <c r="U72" s="36">
        <f t="shared" si="13"/>
        <v>9.0114403050747915E-2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892279</v>
      </c>
      <c r="E78" s="32">
        <f>SUM(E71:E77)</f>
        <v>892279</v>
      </c>
      <c r="F78" s="32">
        <f>SUM(F71:F77)</f>
        <v>222972</v>
      </c>
      <c r="G78" s="37">
        <f t="shared" si="7"/>
        <v>0.24989044906357766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222972</v>
      </c>
      <c r="O78" s="37">
        <f t="shared" si="11"/>
        <v>0.24989044906357766</v>
      </c>
      <c r="P78" s="32">
        <f>SUM(P71:P77)</f>
        <v>204540</v>
      </c>
      <c r="Q78" s="32">
        <f>SUM(Q71:Q77)</f>
        <v>811162</v>
      </c>
      <c r="R78" s="32">
        <f>SUM(R71:R77)</f>
        <v>811162</v>
      </c>
      <c r="S78" s="32">
        <f>SUM(S71:S77)</f>
        <v>204540</v>
      </c>
      <c r="T78" s="37">
        <f t="shared" si="12"/>
        <v>0.25215678249227652</v>
      </c>
      <c r="U78" s="37">
        <f t="shared" si="13"/>
        <v>9.0114403050747915E-2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30848103</v>
      </c>
      <c r="E85" s="32">
        <f>SUM(E57,E59:E62,E64:E69,E71:E77,E79:E83)</f>
        <v>30848103</v>
      </c>
      <c r="F85" s="32">
        <f>SUM(F57,F59:F62,F64:F69,F71:F77,F79:F83)</f>
        <v>296313</v>
      </c>
      <c r="G85" s="37">
        <f t="shared" si="7"/>
        <v>9.6055501370700177E-3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296313</v>
      </c>
      <c r="O85" s="37">
        <f t="shared" si="11"/>
        <v>9.6055501370700177E-3</v>
      </c>
      <c r="P85" s="32">
        <f>SUM(P57,P59:P62,P64:P69,P71:P77,P79:P83)</f>
        <v>287400</v>
      </c>
      <c r="Q85" s="32">
        <f>SUM(Q57,Q59:Q62,Q64:Q69,Q71:Q77,Q79:Q83)</f>
        <v>28969602</v>
      </c>
      <c r="R85" s="32">
        <f>SUM(R57,R59:R62,R64:R69,R71:R77,R79:R83)</f>
        <v>27789632</v>
      </c>
      <c r="S85" s="32">
        <f>SUM(S57,S59:S62,S64:S69,S71:S77,S79:S83)</f>
        <v>287400</v>
      </c>
      <c r="T85" s="37">
        <f t="shared" si="12"/>
        <v>9.9207438196769158E-3</v>
      </c>
      <c r="U85" s="37">
        <f t="shared" si="13"/>
        <v>3.1012526096033444E-2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364200559</v>
      </c>
      <c r="E88" s="31">
        <v>364200559</v>
      </c>
      <c r="F88" s="31">
        <v>109346855</v>
      </c>
      <c r="G88" s="36">
        <f t="shared" ref="G88:G99" si="14">IF(($D88      =0),0,($F88      /$D88      ))</f>
        <v>0.30023802077689837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109346855</v>
      </c>
      <c r="O88" s="36">
        <f t="shared" ref="O88:O99" si="18">IF(($D88      =0),0,($N88      /$D88      ))</f>
        <v>0.30023802077689837</v>
      </c>
      <c r="P88" s="31">
        <v>105165649</v>
      </c>
      <c r="Q88" s="31">
        <v>356775596</v>
      </c>
      <c r="R88" s="31">
        <v>366775596</v>
      </c>
      <c r="S88" s="31">
        <v>105165649</v>
      </c>
      <c r="T88" s="36">
        <f t="shared" ref="T88:T99" si="19">IF(($Q88      =0),0,($S88      /$Q88      ))</f>
        <v>0.29476693523623182</v>
      </c>
      <c r="U88" s="36">
        <f t="shared" ref="U88:U99" si="20">IF(($P88      =0),0,(($F88      /$P88      )-1))</f>
        <v>3.975828647242019E-2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961342000</v>
      </c>
      <c r="E89" s="31">
        <v>961342000</v>
      </c>
      <c r="F89" s="31">
        <v>240377984</v>
      </c>
      <c r="G89" s="36">
        <f t="shared" si="14"/>
        <v>0.25004419238938902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240377984</v>
      </c>
      <c r="O89" s="36">
        <f t="shared" si="18"/>
        <v>0.25004419238938902</v>
      </c>
      <c r="P89" s="31">
        <v>228480990</v>
      </c>
      <c r="Q89" s="31">
        <v>896173000</v>
      </c>
      <c r="R89" s="31">
        <v>917313000</v>
      </c>
      <c r="S89" s="31">
        <v>228480990</v>
      </c>
      <c r="T89" s="36">
        <f t="shared" si="19"/>
        <v>0.25495187871091857</v>
      </c>
      <c r="U89" s="36">
        <f t="shared" si="20"/>
        <v>5.2069951202504905E-2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324056719</v>
      </c>
      <c r="E90" s="31">
        <v>324056719</v>
      </c>
      <c r="F90" s="31">
        <v>48221188</v>
      </c>
      <c r="G90" s="36">
        <f t="shared" si="14"/>
        <v>0.14880477759820804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48221188</v>
      </c>
      <c r="O90" s="36">
        <f t="shared" si="18"/>
        <v>0.14880477759820804</v>
      </c>
      <c r="P90" s="31">
        <v>1208</v>
      </c>
      <c r="Q90" s="31">
        <v>244653150</v>
      </c>
      <c r="R90" s="31">
        <v>307828564</v>
      </c>
      <c r="S90" s="31">
        <v>1208</v>
      </c>
      <c r="T90" s="36">
        <f t="shared" si="19"/>
        <v>4.9376024792650334E-6</v>
      </c>
      <c r="U90" s="36">
        <f t="shared" si="20"/>
        <v>39917.201986754968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1649599278</v>
      </c>
      <c r="E91" s="32">
        <f>SUM(E88:E90)</f>
        <v>1649599278</v>
      </c>
      <c r="F91" s="32">
        <f>SUM(F88:F90)</f>
        <v>397946027</v>
      </c>
      <c r="G91" s="37">
        <f t="shared" si="14"/>
        <v>0.24123799780179098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397946027</v>
      </c>
      <c r="O91" s="37">
        <f t="shared" si="18"/>
        <v>0.24123799780179098</v>
      </c>
      <c r="P91" s="32">
        <f>SUM(P88:P90)</f>
        <v>333647847</v>
      </c>
      <c r="Q91" s="32">
        <f>SUM(Q88:Q90)</f>
        <v>1497601746</v>
      </c>
      <c r="R91" s="32">
        <f>SUM(R88:R90)</f>
        <v>1591917160</v>
      </c>
      <c r="S91" s="32">
        <f>SUM(S88:S90)</f>
        <v>333647847</v>
      </c>
      <c r="T91" s="37">
        <f t="shared" si="19"/>
        <v>0.22278809963406654</v>
      </c>
      <c r="U91" s="37">
        <f t="shared" si="20"/>
        <v>0.19271270765910264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4076610</v>
      </c>
      <c r="E95" s="31">
        <v>4076610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3864461</v>
      </c>
      <c r="R95" s="31">
        <v>3864461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4076610</v>
      </c>
      <c r="E96" s="32">
        <f>SUM(E92:E95)</f>
        <v>4076610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3864461</v>
      </c>
      <c r="R96" s="32">
        <f>SUM(R92:R95)</f>
        <v>3864461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27500000</v>
      </c>
      <c r="E99" s="31">
        <v>27500000</v>
      </c>
      <c r="F99" s="31">
        <v>6211696</v>
      </c>
      <c r="G99" s="36">
        <f t="shared" si="14"/>
        <v>0.22587985454545453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6211696</v>
      </c>
      <c r="O99" s="36">
        <f t="shared" si="18"/>
        <v>0.22587985454545453</v>
      </c>
      <c r="P99" s="31">
        <v>10932278</v>
      </c>
      <c r="Q99" s="31">
        <v>33480200</v>
      </c>
      <c r="R99" s="31">
        <v>25000000</v>
      </c>
      <c r="S99" s="31">
        <v>10932278</v>
      </c>
      <c r="T99" s="36">
        <f t="shared" si="19"/>
        <v>0.32652965036051157</v>
      </c>
      <c r="U99" s="36">
        <f t="shared" si="20"/>
        <v>-0.43180222822727343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27500000</v>
      </c>
      <c r="E101" s="32">
        <f>SUM(E97:E100)</f>
        <v>27500000</v>
      </c>
      <c r="F101" s="32">
        <f>SUM(F97:F100)</f>
        <v>6211696</v>
      </c>
      <c r="G101" s="37">
        <f>IF(($D101     =0),0,($F101     /$D101     ))</f>
        <v>0.22587985454545453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6211696</v>
      </c>
      <c r="O101" s="37">
        <f>IF(($D101     =0),0,($N101     /$D101     ))</f>
        <v>0.22587985454545453</v>
      </c>
      <c r="P101" s="32">
        <f>SUM(P97:P100)</f>
        <v>10932278</v>
      </c>
      <c r="Q101" s="32">
        <f>SUM(Q97:Q100)</f>
        <v>33480200</v>
      </c>
      <c r="R101" s="32">
        <f>SUM(R97:R100)</f>
        <v>25000000</v>
      </c>
      <c r="S101" s="32">
        <f>SUM(S97:S100)</f>
        <v>10932278</v>
      </c>
      <c r="T101" s="37">
        <f>IF(($Q101     =0),0,($S101     /$Q101     ))</f>
        <v>0.32652965036051157</v>
      </c>
      <c r="U101" s="37">
        <f>IF(($P101     =0),0,(($F101     /$P101     )-1))</f>
        <v>-0.43180222822727343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1681175888</v>
      </c>
      <c r="E102" s="32">
        <f>SUM(E88:E90,E92:E95,E97:E100)</f>
        <v>1681175888</v>
      </c>
      <c r="F102" s="32">
        <f>SUM(F88:F90,F92:F95,F97:F100)</f>
        <v>404157723</v>
      </c>
      <c r="G102" s="37">
        <f>IF(($D102     =0),0,($F102     /$D102     ))</f>
        <v>0.24040180797549007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404157723</v>
      </c>
      <c r="O102" s="37">
        <f>IF(($D102     =0),0,($N102     /$D102     ))</f>
        <v>0.24040180797549007</v>
      </c>
      <c r="P102" s="32">
        <f>SUM(P88:P90,P92:P95,P97:P100)</f>
        <v>344580125</v>
      </c>
      <c r="Q102" s="32">
        <f>SUM(Q88:Q90,Q92:Q95,Q97:Q100)</f>
        <v>1534946407</v>
      </c>
      <c r="R102" s="32">
        <f>SUM(R88:R90,R92:R95,R97:R100)</f>
        <v>1620781621</v>
      </c>
      <c r="S102" s="32">
        <f>SUM(S88:S90,S92:S95,S97:S100)</f>
        <v>344580125</v>
      </c>
      <c r="T102" s="37">
        <f>IF(($Q102     =0),0,($S102     /$Q102     ))</f>
        <v>0.22449000396923957</v>
      </c>
      <c r="U102" s="37">
        <f>IF(($P102     =0),0,(($F102     /$P102     )-1))</f>
        <v>0.17289911308726813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173912140</v>
      </c>
      <c r="E105" s="31">
        <v>173912140</v>
      </c>
      <c r="F105" s="31">
        <v>43993128</v>
      </c>
      <c r="G105" s="36">
        <f t="shared" ref="G105:G136" si="21">IF(($D105     =0),0,($F105     /$D105     ))</f>
        <v>0.25296180013655173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43993128</v>
      </c>
      <c r="O105" s="36">
        <f t="shared" ref="O105:O136" si="25">IF(($D105     =0),0,($N105     /$D105     ))</f>
        <v>0.25296180013655173</v>
      </c>
      <c r="P105" s="31">
        <v>44694991</v>
      </c>
      <c r="Q105" s="31">
        <v>154404370</v>
      </c>
      <c r="R105" s="31">
        <v>160639370</v>
      </c>
      <c r="S105" s="31">
        <v>44694991</v>
      </c>
      <c r="T105" s="36">
        <f t="shared" ref="T105:T136" si="26">IF(($Q105     =0),0,($S105     /$Q105     ))</f>
        <v>0.28946713749099201</v>
      </c>
      <c r="U105" s="36">
        <f t="shared" ref="U105:U136" si="27">IF(($P105     =0),0,(($F105     /$P105     )-1))</f>
        <v>-1.570339280301003E-2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173912140</v>
      </c>
      <c r="E106" s="32">
        <f>E105</f>
        <v>173912140</v>
      </c>
      <c r="F106" s="32">
        <f>F105</f>
        <v>43993128</v>
      </c>
      <c r="G106" s="37">
        <f t="shared" si="21"/>
        <v>0.25296180013655173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43993128</v>
      </c>
      <c r="O106" s="37">
        <f t="shared" si="25"/>
        <v>0.25296180013655173</v>
      </c>
      <c r="P106" s="32">
        <f>P105</f>
        <v>44694991</v>
      </c>
      <c r="Q106" s="32">
        <f>Q105</f>
        <v>154404370</v>
      </c>
      <c r="R106" s="32">
        <f>R105</f>
        <v>160639370</v>
      </c>
      <c r="S106" s="32">
        <f>S105</f>
        <v>44694991</v>
      </c>
      <c r="T106" s="37">
        <f t="shared" si="26"/>
        <v>0.28946713749099201</v>
      </c>
      <c r="U106" s="37">
        <f t="shared" si="27"/>
        <v>-1.570339280301003E-2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632081</v>
      </c>
      <c r="E110" s="31">
        <v>632081</v>
      </c>
      <c r="F110" s="31">
        <v>160490</v>
      </c>
      <c r="G110" s="36">
        <f t="shared" si="21"/>
        <v>0.25390733149707079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160490</v>
      </c>
      <c r="O110" s="36">
        <f t="shared" si="25"/>
        <v>0.25390733149707079</v>
      </c>
      <c r="P110" s="31">
        <v>157502</v>
      </c>
      <c r="Q110" s="31">
        <v>579084</v>
      </c>
      <c r="R110" s="31">
        <v>653132</v>
      </c>
      <c r="S110" s="31">
        <v>157502</v>
      </c>
      <c r="T110" s="36">
        <f t="shared" si="26"/>
        <v>0.27198472069682467</v>
      </c>
      <c r="U110" s="36">
        <f t="shared" si="27"/>
        <v>1.8971187667458089E-2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632081</v>
      </c>
      <c r="E112" s="32">
        <f>SUM(E107:E111)</f>
        <v>632081</v>
      </c>
      <c r="F112" s="32">
        <f>SUM(F107:F111)</f>
        <v>160490</v>
      </c>
      <c r="G112" s="37">
        <f t="shared" si="21"/>
        <v>0.25390733149707079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160490</v>
      </c>
      <c r="O112" s="37">
        <f t="shared" si="25"/>
        <v>0.25390733149707079</v>
      </c>
      <c r="P112" s="32">
        <f>SUM(P107:P111)</f>
        <v>157502</v>
      </c>
      <c r="Q112" s="32">
        <f>SUM(Q107:Q111)</f>
        <v>579084</v>
      </c>
      <c r="R112" s="32">
        <f>SUM(R107:R111)</f>
        <v>653132</v>
      </c>
      <c r="S112" s="32">
        <f>SUM(S107:S111)</f>
        <v>157502</v>
      </c>
      <c r="T112" s="37">
        <f t="shared" si="26"/>
        <v>0.27198472069682467</v>
      </c>
      <c r="U112" s="37">
        <f t="shared" si="27"/>
        <v>1.8971187667458089E-2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31182</v>
      </c>
      <c r="E114" s="31">
        <v>31182</v>
      </c>
      <c r="F114" s="31">
        <v>5153</v>
      </c>
      <c r="G114" s="36">
        <f t="shared" si="21"/>
        <v>0.16525559617728178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5153</v>
      </c>
      <c r="O114" s="36">
        <f t="shared" si="25"/>
        <v>0.16525559617728178</v>
      </c>
      <c r="P114" s="31">
        <v>6758</v>
      </c>
      <c r="Q114" s="31">
        <v>27071</v>
      </c>
      <c r="R114" s="31">
        <v>29725</v>
      </c>
      <c r="S114" s="31">
        <v>6758</v>
      </c>
      <c r="T114" s="36">
        <f t="shared" si="26"/>
        <v>0.24963983598684938</v>
      </c>
      <c r="U114" s="36">
        <f t="shared" si="27"/>
        <v>-0.23749630068067473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60970</v>
      </c>
      <c r="E115" s="31">
        <v>60970</v>
      </c>
      <c r="F115" s="31">
        <v>22639</v>
      </c>
      <c r="G115" s="36">
        <f t="shared" si="21"/>
        <v>0.37131376086599965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22639</v>
      </c>
      <c r="O115" s="36">
        <f t="shared" si="25"/>
        <v>0.37131376086599965</v>
      </c>
      <c r="P115" s="31">
        <v>632</v>
      </c>
      <c r="Q115" s="31">
        <v>0</v>
      </c>
      <c r="R115" s="31">
        <v>53017</v>
      </c>
      <c r="S115" s="31">
        <v>632</v>
      </c>
      <c r="T115" s="36">
        <f t="shared" si="26"/>
        <v>0</v>
      </c>
      <c r="U115" s="36">
        <f t="shared" si="27"/>
        <v>34.821202531645568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122872642</v>
      </c>
      <c r="E117" s="31">
        <v>122872642</v>
      </c>
      <c r="F117" s="31">
        <v>10694801</v>
      </c>
      <c r="G117" s="36">
        <f t="shared" si="21"/>
        <v>8.7039725246568722E-2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10694801</v>
      </c>
      <c r="O117" s="36">
        <f t="shared" si="25"/>
        <v>8.7039725246568722E-2</v>
      </c>
      <c r="P117" s="31">
        <v>8118387</v>
      </c>
      <c r="Q117" s="31">
        <v>111187758</v>
      </c>
      <c r="R117" s="31">
        <v>111121679</v>
      </c>
      <c r="S117" s="31">
        <v>8118387</v>
      </c>
      <c r="T117" s="36">
        <f t="shared" si="26"/>
        <v>7.3015115566949382E-2</v>
      </c>
      <c r="U117" s="36">
        <f t="shared" si="27"/>
        <v>0.31735540569820087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8350855</v>
      </c>
      <c r="E118" s="31">
        <v>8350855</v>
      </c>
      <c r="F118" s="31">
        <v>1613483</v>
      </c>
      <c r="G118" s="36">
        <f t="shared" si="21"/>
        <v>0.19321171305213658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1613483</v>
      </c>
      <c r="O118" s="36">
        <f t="shared" si="25"/>
        <v>0.19321171305213658</v>
      </c>
      <c r="P118" s="31">
        <v>1765733</v>
      </c>
      <c r="Q118" s="31">
        <v>7960777</v>
      </c>
      <c r="R118" s="31">
        <v>7960777</v>
      </c>
      <c r="S118" s="31">
        <v>1765733</v>
      </c>
      <c r="T118" s="36">
        <f t="shared" si="26"/>
        <v>0.22180410279046883</v>
      </c>
      <c r="U118" s="36">
        <f t="shared" si="27"/>
        <v>-8.6224814283926254E-2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131315649</v>
      </c>
      <c r="E121" s="32">
        <f>SUM(E113:E120)</f>
        <v>131315649</v>
      </c>
      <c r="F121" s="32">
        <f>SUM(F113:F120)</f>
        <v>12336076</v>
      </c>
      <c r="G121" s="37">
        <f t="shared" si="21"/>
        <v>9.3942162217086553E-2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12336076</v>
      </c>
      <c r="O121" s="37">
        <f t="shared" si="25"/>
        <v>9.3942162217086553E-2</v>
      </c>
      <c r="P121" s="32">
        <f>SUM(P113:P120)</f>
        <v>9891510</v>
      </c>
      <c r="Q121" s="32">
        <f>SUM(Q113:Q120)</f>
        <v>119175606</v>
      </c>
      <c r="R121" s="32">
        <f>SUM(R113:R120)</f>
        <v>119165198</v>
      </c>
      <c r="S121" s="32">
        <f>SUM(S113:S120)</f>
        <v>9891510</v>
      </c>
      <c r="T121" s="37">
        <f t="shared" si="26"/>
        <v>8.2999452085857239E-2</v>
      </c>
      <c r="U121" s="37">
        <f t="shared" si="27"/>
        <v>0.24713779797017854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4305147</v>
      </c>
      <c r="E122" s="31">
        <v>4305147</v>
      </c>
      <c r="F122" s="31">
        <v>1118595</v>
      </c>
      <c r="G122" s="36">
        <f t="shared" si="21"/>
        <v>0.25982736477987861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1118595</v>
      </c>
      <c r="O122" s="36">
        <f t="shared" si="25"/>
        <v>0.25982736477987861</v>
      </c>
      <c r="P122" s="31">
        <v>1118816</v>
      </c>
      <c r="Q122" s="31">
        <v>4334784</v>
      </c>
      <c r="R122" s="31">
        <v>4104049</v>
      </c>
      <c r="S122" s="31">
        <v>1118816</v>
      </c>
      <c r="T122" s="36">
        <f t="shared" si="26"/>
        <v>0.25810190311674125</v>
      </c>
      <c r="U122" s="36">
        <f t="shared" si="27"/>
        <v>-1.9753024626034676E-4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94784</v>
      </c>
      <c r="E123" s="31">
        <v>94784</v>
      </c>
      <c r="F123" s="31">
        <v>7474</v>
      </c>
      <c r="G123" s="36">
        <f t="shared" si="21"/>
        <v>7.8852970965563804E-2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7474</v>
      </c>
      <c r="O123" s="36">
        <f t="shared" si="25"/>
        <v>7.8852970965563804E-2</v>
      </c>
      <c r="P123" s="31">
        <v>10421</v>
      </c>
      <c r="Q123" s="31">
        <v>34734</v>
      </c>
      <c r="R123" s="31">
        <v>90357</v>
      </c>
      <c r="S123" s="31">
        <v>10421</v>
      </c>
      <c r="T123" s="36">
        <f t="shared" si="26"/>
        <v>0.300023032187482</v>
      </c>
      <c r="U123" s="36">
        <f t="shared" si="27"/>
        <v>-0.28279435754726034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220616</v>
      </c>
      <c r="E124" s="31">
        <v>220616</v>
      </c>
      <c r="F124" s="31">
        <v>15388</v>
      </c>
      <c r="G124" s="36">
        <f t="shared" si="21"/>
        <v>6.9750154113935522E-2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15388</v>
      </c>
      <c r="O124" s="36">
        <f t="shared" si="25"/>
        <v>6.9750154113935522E-2</v>
      </c>
      <c r="P124" s="31">
        <v>9884</v>
      </c>
      <c r="Q124" s="31">
        <v>161892</v>
      </c>
      <c r="R124" s="31">
        <v>202633</v>
      </c>
      <c r="S124" s="31">
        <v>9884</v>
      </c>
      <c r="T124" s="36">
        <f t="shared" si="26"/>
        <v>6.1053047710819562E-2</v>
      </c>
      <c r="U124" s="36">
        <f t="shared" si="27"/>
        <v>0.55685957102387706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4620547</v>
      </c>
      <c r="E126" s="32">
        <f>SUM(E122:E125)</f>
        <v>4620547</v>
      </c>
      <c r="F126" s="32">
        <f>SUM(F122:F125)</f>
        <v>1141457</v>
      </c>
      <c r="G126" s="37">
        <f t="shared" si="21"/>
        <v>0.24703936568549134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1141457</v>
      </c>
      <c r="O126" s="37">
        <f t="shared" si="25"/>
        <v>0.24703936568549134</v>
      </c>
      <c r="P126" s="32">
        <f>SUM(P122:P125)</f>
        <v>1139121</v>
      </c>
      <c r="Q126" s="32">
        <f>SUM(Q122:Q125)</f>
        <v>4531410</v>
      </c>
      <c r="R126" s="32">
        <f>SUM(R122:R125)</f>
        <v>4397039</v>
      </c>
      <c r="S126" s="32">
        <f>SUM(S122:S125)</f>
        <v>1139121</v>
      </c>
      <c r="T126" s="37">
        <f t="shared" si="26"/>
        <v>0.25138334425708553</v>
      </c>
      <c r="U126" s="37">
        <f t="shared" si="27"/>
        <v>2.0507040077393235E-3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103500</v>
      </c>
      <c r="E127" s="31">
        <v>103500</v>
      </c>
      <c r="F127" s="31">
        <v>13573</v>
      </c>
      <c r="G127" s="36">
        <f t="shared" si="21"/>
        <v>0.13114009661835749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13573</v>
      </c>
      <c r="O127" s="36">
        <f t="shared" si="25"/>
        <v>0.13114009661835749</v>
      </c>
      <c r="P127" s="31">
        <v>1869</v>
      </c>
      <c r="Q127" s="31">
        <v>29396</v>
      </c>
      <c r="R127" s="31">
        <v>99396</v>
      </c>
      <c r="S127" s="31">
        <v>1869</v>
      </c>
      <c r="T127" s="36">
        <f t="shared" si="26"/>
        <v>6.3580078922302358E-2</v>
      </c>
      <c r="U127" s="36">
        <f t="shared" si="27"/>
        <v>6.262172284644195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103500</v>
      </c>
      <c r="E132" s="32">
        <f>SUM(E127:E131)</f>
        <v>103500</v>
      </c>
      <c r="F132" s="32">
        <f>SUM(F127:F131)</f>
        <v>13573</v>
      </c>
      <c r="G132" s="37">
        <f t="shared" si="21"/>
        <v>0.13114009661835749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13573</v>
      </c>
      <c r="O132" s="37">
        <f t="shared" si="25"/>
        <v>0.13114009661835749</v>
      </c>
      <c r="P132" s="32">
        <f>SUM(P127:P131)</f>
        <v>1869</v>
      </c>
      <c r="Q132" s="32">
        <f>SUM(Q127:Q131)</f>
        <v>29396</v>
      </c>
      <c r="R132" s="32">
        <f>SUM(R127:R131)</f>
        <v>99396</v>
      </c>
      <c r="S132" s="32">
        <f>SUM(S127:S131)</f>
        <v>1869</v>
      </c>
      <c r="T132" s="37">
        <f t="shared" si="26"/>
        <v>6.3580078922302358E-2</v>
      </c>
      <c r="U132" s="37">
        <f t="shared" si="27"/>
        <v>6.262172284644195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205045</v>
      </c>
      <c r="E133" s="31">
        <v>205045</v>
      </c>
      <c r="F133" s="31">
        <v>39183</v>
      </c>
      <c r="G133" s="36">
        <f t="shared" si="21"/>
        <v>0.1910946377624424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39183</v>
      </c>
      <c r="O133" s="36">
        <f t="shared" si="25"/>
        <v>0.1910946377624424</v>
      </c>
      <c r="P133" s="31">
        <v>41962</v>
      </c>
      <c r="Q133" s="31">
        <v>195467</v>
      </c>
      <c r="R133" s="31">
        <v>195467</v>
      </c>
      <c r="S133" s="31">
        <v>41962</v>
      </c>
      <c r="T133" s="36">
        <f t="shared" si="26"/>
        <v>0.21467562299518589</v>
      </c>
      <c r="U133" s="36">
        <f t="shared" si="27"/>
        <v>-6.6226585958724549E-2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725619</v>
      </c>
      <c r="E134" s="31">
        <v>725619</v>
      </c>
      <c r="F134" s="31">
        <v>219390</v>
      </c>
      <c r="G134" s="36">
        <f t="shared" si="21"/>
        <v>0.30234875327134486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219390</v>
      </c>
      <c r="O134" s="36">
        <f t="shared" si="25"/>
        <v>0.30234875327134486</v>
      </c>
      <c r="P134" s="31">
        <v>115195</v>
      </c>
      <c r="Q134" s="31">
        <v>3901280</v>
      </c>
      <c r="R134" s="31">
        <v>3601072</v>
      </c>
      <c r="S134" s="31">
        <v>115195</v>
      </c>
      <c r="T134" s="36">
        <f t="shared" si="26"/>
        <v>2.9527488414058976E-2</v>
      </c>
      <c r="U134" s="36">
        <f t="shared" si="27"/>
        <v>0.90450974434654285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930664</v>
      </c>
      <c r="E137" s="32">
        <f>SUM(E133:E136)</f>
        <v>930664</v>
      </c>
      <c r="F137" s="32">
        <f>SUM(F133:F136)</f>
        <v>258573</v>
      </c>
      <c r="G137" s="37">
        <f t="shared" ref="G137:G170" si="28">IF(($D137     =0),0,($F137     /$D137     ))</f>
        <v>0.2778371141464589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258573</v>
      </c>
      <c r="O137" s="37">
        <f t="shared" ref="O137:O170" si="32">IF(($D137     =0),0,($N137     /$D137     ))</f>
        <v>0.2778371141464589</v>
      </c>
      <c r="P137" s="32">
        <f>SUM(P133:P136)</f>
        <v>157157</v>
      </c>
      <c r="Q137" s="32">
        <f>SUM(Q133:Q136)</f>
        <v>4096747</v>
      </c>
      <c r="R137" s="32">
        <f>SUM(R133:R136)</f>
        <v>3796539</v>
      </c>
      <c r="S137" s="32">
        <f>SUM(S133:S136)</f>
        <v>157157</v>
      </c>
      <c r="T137" s="37">
        <f t="shared" ref="T137:T170" si="33">IF(($Q137     =0),0,($S137     /$Q137     ))</f>
        <v>3.8361412115515067E-2</v>
      </c>
      <c r="U137" s="37">
        <f t="shared" ref="U137:U170" si="34">IF(($P137     =0),0,(($F137     /$P137     )-1))</f>
        <v>0.64531646697251799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3282072</v>
      </c>
      <c r="E138" s="31">
        <v>3282072</v>
      </c>
      <c r="F138" s="31">
        <v>326400</v>
      </c>
      <c r="G138" s="36">
        <f t="shared" si="28"/>
        <v>9.9449372225837829E-2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326400</v>
      </c>
      <c r="O138" s="36">
        <f t="shared" si="32"/>
        <v>9.9449372225837829E-2</v>
      </c>
      <c r="P138" s="31">
        <v>303600</v>
      </c>
      <c r="Q138" s="31">
        <v>3123000</v>
      </c>
      <c r="R138" s="31">
        <v>3123000</v>
      </c>
      <c r="S138" s="31">
        <v>303600</v>
      </c>
      <c r="T138" s="36">
        <f t="shared" si="33"/>
        <v>9.7214217098943317E-2</v>
      </c>
      <c r="U138" s="36">
        <f t="shared" si="34"/>
        <v>7.5098814229249022E-2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1121886</v>
      </c>
      <c r="E139" s="31">
        <v>1121886</v>
      </c>
      <c r="F139" s="31">
        <v>467451</v>
      </c>
      <c r="G139" s="36">
        <f t="shared" si="28"/>
        <v>0.41666532963242253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467451</v>
      </c>
      <c r="O139" s="36">
        <f t="shared" si="32"/>
        <v>0.41666532963242253</v>
      </c>
      <c r="P139" s="31">
        <v>515034</v>
      </c>
      <c r="Q139" s="31">
        <v>1236074</v>
      </c>
      <c r="R139" s="31">
        <v>1064168</v>
      </c>
      <c r="S139" s="31">
        <v>515034</v>
      </c>
      <c r="T139" s="36">
        <f t="shared" si="33"/>
        <v>0.41666922854133326</v>
      </c>
      <c r="U139" s="36">
        <f t="shared" si="34"/>
        <v>-9.2388075350365195E-2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3545000</v>
      </c>
      <c r="E140" s="31">
        <v>3545000</v>
      </c>
      <c r="F140" s="31">
        <v>6452</v>
      </c>
      <c r="G140" s="36">
        <f t="shared" si="28"/>
        <v>1.8200282087447108E-3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6452</v>
      </c>
      <c r="O140" s="36">
        <f t="shared" si="32"/>
        <v>1.8200282087447108E-3</v>
      </c>
      <c r="P140" s="31">
        <v>5861</v>
      </c>
      <c r="Q140" s="31">
        <v>4854330</v>
      </c>
      <c r="R140" s="31">
        <v>4854330</v>
      </c>
      <c r="S140" s="31">
        <v>5861</v>
      </c>
      <c r="T140" s="36">
        <f t="shared" si="33"/>
        <v>1.207375683152979E-3</v>
      </c>
      <c r="U140" s="36">
        <f t="shared" si="34"/>
        <v>0.10083603480634706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889552</v>
      </c>
      <c r="E141" s="31">
        <v>889552</v>
      </c>
      <c r="F141" s="31">
        <v>202283</v>
      </c>
      <c r="G141" s="36">
        <f t="shared" si="28"/>
        <v>0.22739873554328471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202283</v>
      </c>
      <c r="O141" s="36">
        <f t="shared" si="32"/>
        <v>0.22739873554328471</v>
      </c>
      <c r="P141" s="31">
        <v>0</v>
      </c>
      <c r="Q141" s="31">
        <v>566957</v>
      </c>
      <c r="R141" s="31">
        <v>800000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57429</v>
      </c>
      <c r="E143" s="31">
        <v>57429</v>
      </c>
      <c r="F143" s="31">
        <v>6494</v>
      </c>
      <c r="G143" s="36">
        <f t="shared" si="28"/>
        <v>0.11307875811872051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6494</v>
      </c>
      <c r="O143" s="36">
        <f t="shared" si="32"/>
        <v>0.11307875811872051</v>
      </c>
      <c r="P143" s="31">
        <v>22212</v>
      </c>
      <c r="Q143" s="31">
        <v>2000000</v>
      </c>
      <c r="R143" s="31">
        <v>2054746</v>
      </c>
      <c r="S143" s="31">
        <v>22212</v>
      </c>
      <c r="T143" s="36">
        <f t="shared" si="33"/>
        <v>1.1106E-2</v>
      </c>
      <c r="U143" s="36">
        <f t="shared" si="34"/>
        <v>-0.70763551233567434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8895939</v>
      </c>
      <c r="E144" s="32">
        <f>SUM(E138:E143)</f>
        <v>8895939</v>
      </c>
      <c r="F144" s="32">
        <f>SUM(F138:F143)</f>
        <v>1009080</v>
      </c>
      <c r="G144" s="37">
        <f t="shared" si="28"/>
        <v>0.1134315331973387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1009080</v>
      </c>
      <c r="O144" s="37">
        <f t="shared" si="32"/>
        <v>0.1134315331973387</v>
      </c>
      <c r="P144" s="32">
        <f>SUM(P138:P143)</f>
        <v>846707</v>
      </c>
      <c r="Q144" s="32">
        <f>SUM(Q138:Q143)</f>
        <v>11780361</v>
      </c>
      <c r="R144" s="32">
        <f>SUM(R138:R143)</f>
        <v>11896244</v>
      </c>
      <c r="S144" s="32">
        <f>SUM(S138:S143)</f>
        <v>846707</v>
      </c>
      <c r="T144" s="37">
        <f t="shared" si="33"/>
        <v>7.1874452743850556E-2</v>
      </c>
      <c r="U144" s="37">
        <f t="shared" si="34"/>
        <v>0.19176999835834585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4642</v>
      </c>
      <c r="E145" s="31">
        <v>4642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4642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9762</v>
      </c>
      <c r="G146" s="36">
        <f t="shared" si="28"/>
        <v>0.32540000000000002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9762</v>
      </c>
      <c r="O146" s="36">
        <f t="shared" si="32"/>
        <v>0.32540000000000002</v>
      </c>
      <c r="P146" s="31">
        <v>9073</v>
      </c>
      <c r="Q146" s="31">
        <v>30000</v>
      </c>
      <c r="R146" s="31">
        <v>30000</v>
      </c>
      <c r="S146" s="31">
        <v>9073</v>
      </c>
      <c r="T146" s="36">
        <f t="shared" si="33"/>
        <v>0.30243333333333333</v>
      </c>
      <c r="U146" s="36">
        <f t="shared" si="34"/>
        <v>7.593960101399766E-2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102790</v>
      </c>
      <c r="R148" s="31">
        <v>52790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34642</v>
      </c>
      <c r="E150" s="32">
        <f>SUM(E145:E149)</f>
        <v>34642</v>
      </c>
      <c r="F150" s="32">
        <f>SUM(F145:F149)</f>
        <v>9762</v>
      </c>
      <c r="G150" s="37">
        <f t="shared" si="28"/>
        <v>0.28179666301021883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9762</v>
      </c>
      <c r="O150" s="37">
        <f t="shared" si="32"/>
        <v>0.28179666301021883</v>
      </c>
      <c r="P150" s="32">
        <f>SUM(P145:P149)</f>
        <v>9073</v>
      </c>
      <c r="Q150" s="32">
        <f>SUM(Q145:Q149)</f>
        <v>132790</v>
      </c>
      <c r="R150" s="32">
        <f>SUM(R145:R149)</f>
        <v>87432</v>
      </c>
      <c r="S150" s="32">
        <f>SUM(S145:S149)</f>
        <v>9073</v>
      </c>
      <c r="T150" s="37">
        <f t="shared" si="33"/>
        <v>6.8325928157240756E-2</v>
      </c>
      <c r="U150" s="37">
        <f t="shared" si="34"/>
        <v>7.593960101399766E-2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9403200</v>
      </c>
      <c r="E152" s="31">
        <v>9403200</v>
      </c>
      <c r="F152" s="31">
        <v>710476</v>
      </c>
      <c r="G152" s="36">
        <f t="shared" si="28"/>
        <v>7.5556831716862338E-2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710476</v>
      </c>
      <c r="O152" s="36">
        <f t="shared" si="32"/>
        <v>7.5556831716862338E-2</v>
      </c>
      <c r="P152" s="31">
        <v>39495</v>
      </c>
      <c r="Q152" s="31">
        <v>9622200</v>
      </c>
      <c r="R152" s="31">
        <v>3682200</v>
      </c>
      <c r="S152" s="31">
        <v>39495</v>
      </c>
      <c r="T152" s="36">
        <f t="shared" si="33"/>
        <v>4.104570680301802E-3</v>
      </c>
      <c r="U152" s="36">
        <f t="shared" si="34"/>
        <v>16.989011267249019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326430</v>
      </c>
      <c r="E155" s="31">
        <v>326430</v>
      </c>
      <c r="F155" s="31">
        <v>63130</v>
      </c>
      <c r="G155" s="36">
        <f t="shared" si="28"/>
        <v>0.19339521490059125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63130</v>
      </c>
      <c r="O155" s="36">
        <f t="shared" si="32"/>
        <v>0.19339521490059125</v>
      </c>
      <c r="P155" s="31">
        <v>55478</v>
      </c>
      <c r="Q155" s="31">
        <v>205224</v>
      </c>
      <c r="R155" s="31">
        <v>205224</v>
      </c>
      <c r="S155" s="31">
        <v>55478</v>
      </c>
      <c r="T155" s="36">
        <f t="shared" si="33"/>
        <v>0.27032900635403267</v>
      </c>
      <c r="U155" s="36">
        <f t="shared" si="34"/>
        <v>0.13792854825336165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9729630</v>
      </c>
      <c r="E157" s="32">
        <f>SUM(E151:E156)</f>
        <v>9729630</v>
      </c>
      <c r="F157" s="32">
        <f>SUM(F151:F156)</f>
        <v>773606</v>
      </c>
      <c r="G157" s="37">
        <f t="shared" si="28"/>
        <v>7.951032053634105E-2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773606</v>
      </c>
      <c r="O157" s="37">
        <f t="shared" si="32"/>
        <v>7.951032053634105E-2</v>
      </c>
      <c r="P157" s="32">
        <f>SUM(P151:P156)</f>
        <v>94973</v>
      </c>
      <c r="Q157" s="32">
        <f>SUM(Q151:Q156)</f>
        <v>9827424</v>
      </c>
      <c r="R157" s="32">
        <f>SUM(R151:R156)</f>
        <v>3887424</v>
      </c>
      <c r="S157" s="32">
        <f>SUM(S151:S156)</f>
        <v>94973</v>
      </c>
      <c r="T157" s="37">
        <f t="shared" si="33"/>
        <v>9.6640788064094926E-3</v>
      </c>
      <c r="U157" s="37">
        <f t="shared" si="34"/>
        <v>7.1455360997336079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28"/>
        <v>0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0</v>
      </c>
      <c r="O163" s="37">
        <f t="shared" si="32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3"/>
        <v>0</v>
      </c>
      <c r="U163" s="37">
        <f t="shared" si="34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350000</v>
      </c>
      <c r="E166" s="31">
        <v>350000</v>
      </c>
      <c r="F166" s="31">
        <v>42250</v>
      </c>
      <c r="G166" s="36">
        <f t="shared" si="28"/>
        <v>0.12071428571428572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42250</v>
      </c>
      <c r="O166" s="36">
        <f t="shared" si="32"/>
        <v>0.12071428571428572</v>
      </c>
      <c r="P166" s="31">
        <v>100650</v>
      </c>
      <c r="Q166" s="31">
        <v>250000</v>
      </c>
      <c r="R166" s="31">
        <v>337800</v>
      </c>
      <c r="S166" s="31">
        <v>100650</v>
      </c>
      <c r="T166" s="36">
        <f t="shared" si="33"/>
        <v>0.40260000000000001</v>
      </c>
      <c r="U166" s="36">
        <f t="shared" si="34"/>
        <v>-0.58022851465474412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380000</v>
      </c>
      <c r="E169" s="32">
        <f>SUM(E164:E168)</f>
        <v>380000</v>
      </c>
      <c r="F169" s="32">
        <f>SUM(F164:F168)</f>
        <v>42250</v>
      </c>
      <c r="G169" s="37">
        <f t="shared" si="28"/>
        <v>0.11118421052631579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42250</v>
      </c>
      <c r="O169" s="37">
        <f t="shared" si="32"/>
        <v>0.11118421052631579</v>
      </c>
      <c r="P169" s="32">
        <f>SUM(P164:P168)</f>
        <v>100650</v>
      </c>
      <c r="Q169" s="32">
        <f>SUM(Q164:Q168)</f>
        <v>250000</v>
      </c>
      <c r="R169" s="32">
        <f>SUM(R164:R168)</f>
        <v>337800</v>
      </c>
      <c r="S169" s="32">
        <f>SUM(S164:S168)</f>
        <v>100650</v>
      </c>
      <c r="T169" s="37">
        <f t="shared" si="33"/>
        <v>0.40260000000000001</v>
      </c>
      <c r="U169" s="37">
        <f t="shared" si="34"/>
        <v>-0.58022851465474412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330554792</v>
      </c>
      <c r="E170" s="32">
        <f>SUM(E105,E107:E111,E113:E120,E122:E125,E127:E131,E133:E136,E138:E143,E145:E149,E151:E156,E158:E162,E164:E168)</f>
        <v>330554792</v>
      </c>
      <c r="F170" s="32">
        <f>SUM(F105,F107:F111,F113:F120,F122:F125,F127:F131,F133:F136,F138:F143,F145:F149,F151:F156,F158:F162,F164:F168)</f>
        <v>59737995</v>
      </c>
      <c r="G170" s="37">
        <f t="shared" si="28"/>
        <v>0.18072040232289235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59737995</v>
      </c>
      <c r="O170" s="37">
        <f t="shared" si="32"/>
        <v>0.18072040232289235</v>
      </c>
      <c r="P170" s="32">
        <f>SUM(P105,P107:P111,P113:P120,P122:P125,P127:P131,P133:P136,P138:P143,P145:P149,P151:P156,P158:P162,P164:P168)</f>
        <v>57093553</v>
      </c>
      <c r="Q170" s="32">
        <f>SUM(Q105,Q107:Q111,Q113:Q120,Q122:Q125,Q127:Q131,Q133:Q136,Q138:Q143,Q145:Q149,Q151:Q156,Q158:Q162,Q164:Q168)</f>
        <v>304807188</v>
      </c>
      <c r="R170" s="32">
        <f>SUM(R105,R107:R111,R113:R120,R122:R125,R127:R131,R133:R136,R138:R143,R145:R149,R151:R156,R158:R162,R164:R168)</f>
        <v>304959574</v>
      </c>
      <c r="S170" s="32">
        <f>SUM(S105,S107:S111,S113:S120,S122:S125,S127:S131,S133:S136,S138:S143,S145:S149,S151:S156,S158:S162,S164:S168)</f>
        <v>57093553</v>
      </c>
      <c r="T170" s="37">
        <f t="shared" si="33"/>
        <v>0.18731038915000917</v>
      </c>
      <c r="U170" s="37">
        <f t="shared" si="34"/>
        <v>4.6317698952804687E-2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-127034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-127034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-127034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-127034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6623015</v>
      </c>
      <c r="E180" s="31">
        <v>6623015</v>
      </c>
      <c r="F180" s="31">
        <v>422000</v>
      </c>
      <c r="G180" s="36">
        <f t="shared" si="35"/>
        <v>6.3717204324616514E-2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422000</v>
      </c>
      <c r="O180" s="36">
        <f t="shared" si="39"/>
        <v>6.3717204324616514E-2</v>
      </c>
      <c r="P180" s="31">
        <v>129211</v>
      </c>
      <c r="Q180" s="31">
        <v>6313647</v>
      </c>
      <c r="R180" s="31">
        <v>6313647</v>
      </c>
      <c r="S180" s="31">
        <v>129211</v>
      </c>
      <c r="T180" s="36">
        <f t="shared" si="40"/>
        <v>2.0465350691921801E-2</v>
      </c>
      <c r="U180" s="36">
        <f t="shared" si="41"/>
        <v>2.2659758070133349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70399061</v>
      </c>
      <c r="E184" s="31">
        <v>70399061</v>
      </c>
      <c r="F184" s="31">
        <v>29282167</v>
      </c>
      <c r="G184" s="36">
        <f t="shared" si="35"/>
        <v>0.41594542006746371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29282167</v>
      </c>
      <c r="O184" s="36">
        <f t="shared" si="39"/>
        <v>0.41594542006746371</v>
      </c>
      <c r="P184" s="31">
        <v>19092</v>
      </c>
      <c r="Q184" s="31">
        <v>6358885</v>
      </c>
      <c r="R184" s="31">
        <v>380420</v>
      </c>
      <c r="S184" s="31">
        <v>19092</v>
      </c>
      <c r="T184" s="36">
        <f t="shared" si="40"/>
        <v>3.0024131589107212E-3</v>
      </c>
      <c r="U184" s="36">
        <f t="shared" si="41"/>
        <v>1532.7401529436413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77022076</v>
      </c>
      <c r="E185" s="32">
        <f>SUM(E180:E184)</f>
        <v>77022076</v>
      </c>
      <c r="F185" s="32">
        <f>SUM(F180:F184)</f>
        <v>29704167</v>
      </c>
      <c r="G185" s="37">
        <f t="shared" si="35"/>
        <v>0.38565783399554177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29704167</v>
      </c>
      <c r="O185" s="37">
        <f t="shared" si="39"/>
        <v>0.38565783399554177</v>
      </c>
      <c r="P185" s="32">
        <f>SUM(P180:P184)</f>
        <v>148303</v>
      </c>
      <c r="Q185" s="32">
        <f>SUM(Q180:Q184)</f>
        <v>12672532</v>
      </c>
      <c r="R185" s="32">
        <f>SUM(R180:R184)</f>
        <v>6694067</v>
      </c>
      <c r="S185" s="32">
        <f>SUM(S180:S184)</f>
        <v>148303</v>
      </c>
      <c r="T185" s="37">
        <f t="shared" si="40"/>
        <v>1.1702712607078048E-2</v>
      </c>
      <c r="U185" s="37">
        <f t="shared" si="41"/>
        <v>199.29377018671235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29125</v>
      </c>
      <c r="Q188" s="31">
        <v>0</v>
      </c>
      <c r="R188" s="31">
        <v>0</v>
      </c>
      <c r="S188" s="31">
        <v>29125</v>
      </c>
      <c r="T188" s="36">
        <f t="shared" si="40"/>
        <v>0</v>
      </c>
      <c r="U188" s="36">
        <f t="shared" si="41"/>
        <v>-1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35"/>
        <v>0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0</v>
      </c>
      <c r="O191" s="37">
        <f t="shared" si="39"/>
        <v>0</v>
      </c>
      <c r="P191" s="32">
        <f>SUM(P186:P190)</f>
        <v>29125</v>
      </c>
      <c r="Q191" s="32">
        <f>SUM(Q186:Q190)</f>
        <v>0</v>
      </c>
      <c r="R191" s="32">
        <f>SUM(R186:R190)</f>
        <v>0</v>
      </c>
      <c r="S191" s="32">
        <f>SUM(S186:S190)</f>
        <v>29125</v>
      </c>
      <c r="T191" s="37">
        <f t="shared" si="40"/>
        <v>0</v>
      </c>
      <c r="U191" s="37">
        <f t="shared" si="41"/>
        <v>-1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9622787</v>
      </c>
      <c r="E193" s="31">
        <v>9622787</v>
      </c>
      <c r="F193" s="31">
        <v>2800682</v>
      </c>
      <c r="G193" s="36">
        <f t="shared" si="35"/>
        <v>0.29104686615218645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2800682</v>
      </c>
      <c r="O193" s="36">
        <f t="shared" si="39"/>
        <v>0.29104686615218645</v>
      </c>
      <c r="P193" s="31">
        <v>3438982</v>
      </c>
      <c r="Q193" s="31">
        <v>9173295</v>
      </c>
      <c r="R193" s="31">
        <v>9173295</v>
      </c>
      <c r="S193" s="31">
        <v>3438982</v>
      </c>
      <c r="T193" s="36">
        <f t="shared" si="40"/>
        <v>0.3748905927477531</v>
      </c>
      <c r="U193" s="36">
        <f t="shared" si="41"/>
        <v>-0.1856072523787563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4283285</v>
      </c>
      <c r="E196" s="31">
        <v>4283285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4083208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1805056</v>
      </c>
      <c r="E197" s="31">
        <v>1805056</v>
      </c>
      <c r="F197" s="31">
        <v>355833</v>
      </c>
      <c r="G197" s="36">
        <f t="shared" si="35"/>
        <v>0.19713128013756914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355833</v>
      </c>
      <c r="O197" s="36">
        <f t="shared" si="39"/>
        <v>0.19713128013756914</v>
      </c>
      <c r="P197" s="31">
        <v>403232</v>
      </c>
      <c r="Q197" s="31">
        <v>1815492</v>
      </c>
      <c r="R197" s="31">
        <v>1388408</v>
      </c>
      <c r="S197" s="31">
        <v>403232</v>
      </c>
      <c r="T197" s="36">
        <f t="shared" si="40"/>
        <v>0.22210618388844455</v>
      </c>
      <c r="U197" s="36">
        <f t="shared" si="41"/>
        <v>-0.11754771446710577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15711128</v>
      </c>
      <c r="E198" s="32">
        <f>SUM(E192:E197)</f>
        <v>15711128</v>
      </c>
      <c r="F198" s="32">
        <f>SUM(F192:F197)</f>
        <v>3156515</v>
      </c>
      <c r="G198" s="37">
        <f t="shared" si="35"/>
        <v>0.20090950821608736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3156515</v>
      </c>
      <c r="O198" s="37">
        <f t="shared" si="39"/>
        <v>0.20090950821608736</v>
      </c>
      <c r="P198" s="32">
        <f>SUM(P192:P197)</f>
        <v>3842214</v>
      </c>
      <c r="Q198" s="32">
        <f>SUM(Q192:Q197)</f>
        <v>15071995</v>
      </c>
      <c r="R198" s="32">
        <f>SUM(R192:R197)</f>
        <v>10561703</v>
      </c>
      <c r="S198" s="32">
        <f>SUM(S192:S197)</f>
        <v>3842214</v>
      </c>
      <c r="T198" s="37">
        <f t="shared" si="40"/>
        <v>0.25492404953690601</v>
      </c>
      <c r="U198" s="37">
        <f t="shared" si="41"/>
        <v>-0.17846455194843391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6242098</v>
      </c>
      <c r="E199" s="31">
        <v>6242098</v>
      </c>
      <c r="F199" s="31">
        <v>18412</v>
      </c>
      <c r="G199" s="36">
        <f t="shared" si="35"/>
        <v>2.9496493006037393E-3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18412</v>
      </c>
      <c r="O199" s="36">
        <f t="shared" si="39"/>
        <v>2.9496493006037393E-3</v>
      </c>
      <c r="P199" s="31">
        <v>18231</v>
      </c>
      <c r="Q199" s="31">
        <v>6031690</v>
      </c>
      <c r="R199" s="31">
        <v>5950523</v>
      </c>
      <c r="S199" s="31">
        <v>18231</v>
      </c>
      <c r="T199" s="36">
        <f t="shared" si="40"/>
        <v>3.0225359725052181E-3</v>
      </c>
      <c r="U199" s="36">
        <f t="shared" si="41"/>
        <v>9.9281443694805294E-3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6242098</v>
      </c>
      <c r="E204" s="32">
        <f>SUM(E199:E203)</f>
        <v>6242098</v>
      </c>
      <c r="F204" s="32">
        <f>SUM(F199:F203)</f>
        <v>18412</v>
      </c>
      <c r="G204" s="37">
        <f t="shared" si="35"/>
        <v>2.9496493006037393E-3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18412</v>
      </c>
      <c r="O204" s="37">
        <f t="shared" si="39"/>
        <v>2.9496493006037393E-3</v>
      </c>
      <c r="P204" s="32">
        <f>SUM(P199:P203)</f>
        <v>18231</v>
      </c>
      <c r="Q204" s="32">
        <f>SUM(Q199:Q203)</f>
        <v>6031690</v>
      </c>
      <c r="R204" s="32">
        <f>SUM(R199:R203)</f>
        <v>5950523</v>
      </c>
      <c r="S204" s="32">
        <f>SUM(S199:S203)</f>
        <v>18231</v>
      </c>
      <c r="T204" s="37">
        <f t="shared" si="40"/>
        <v>3.0225359725052181E-3</v>
      </c>
      <c r="U204" s="37">
        <f t="shared" si="41"/>
        <v>9.9281443694805294E-3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98975302</v>
      </c>
      <c r="E205" s="32">
        <f>SUM(E173:E178,E180:E184,E186:E190,E192:E197,E199:E203)</f>
        <v>98975302</v>
      </c>
      <c r="F205" s="32">
        <f>SUM(F173:F178,F180:F184,F186:F190,F192:F197,F199:F203)</f>
        <v>32752060</v>
      </c>
      <c r="G205" s="37">
        <f t="shared" si="35"/>
        <v>0.33091144293755226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32752060</v>
      </c>
      <c r="O205" s="37">
        <f t="shared" si="39"/>
        <v>0.33091144293755226</v>
      </c>
      <c r="P205" s="32">
        <f>SUM(P173:P178,P180:P184,P186:P190,P192:P197,P199:P203)</f>
        <v>4037873</v>
      </c>
      <c r="Q205" s="32">
        <f>SUM(Q173:Q178,Q180:Q184,Q186:Q190,Q192:Q197,Q199:Q203)</f>
        <v>33776217</v>
      </c>
      <c r="R205" s="32">
        <f>SUM(R173:R178,R180:R184,R186:R190,R192:R197,R199:R203)</f>
        <v>23206293</v>
      </c>
      <c r="S205" s="32">
        <f>SUM(S173:S178,S180:S184,S186:S190,S192:S197,S199:S203)</f>
        <v>4037873</v>
      </c>
      <c r="T205" s="37">
        <f t="shared" si="40"/>
        <v>0.11954781673743983</v>
      </c>
      <c r="U205" s="37">
        <f t="shared" si="41"/>
        <v>7.1112159793039549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628</v>
      </c>
      <c r="Q208" s="31">
        <v>0</v>
      </c>
      <c r="R208" s="31">
        <v>1</v>
      </c>
      <c r="S208" s="31">
        <v>628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-1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165292</v>
      </c>
      <c r="E209" s="31">
        <v>165292</v>
      </c>
      <c r="F209" s="31">
        <v>41190</v>
      </c>
      <c r="G209" s="36">
        <f t="shared" si="42"/>
        <v>0.24919536335696826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41190</v>
      </c>
      <c r="O209" s="36">
        <f t="shared" si="46"/>
        <v>0.24919536335696826</v>
      </c>
      <c r="P209" s="31">
        <v>38493</v>
      </c>
      <c r="Q209" s="31">
        <v>0</v>
      </c>
      <c r="R209" s="31">
        <v>157571</v>
      </c>
      <c r="S209" s="31">
        <v>38493</v>
      </c>
      <c r="T209" s="36">
        <f t="shared" si="47"/>
        <v>0</v>
      </c>
      <c r="U209" s="36">
        <f t="shared" si="48"/>
        <v>7.0064687085963584E-2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151790</v>
      </c>
      <c r="E210" s="31">
        <v>151790</v>
      </c>
      <c r="F210" s="31">
        <v>591</v>
      </c>
      <c r="G210" s="36">
        <f t="shared" si="42"/>
        <v>3.8935371236576851E-3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591</v>
      </c>
      <c r="O210" s="36">
        <f t="shared" si="46"/>
        <v>3.8935371236576851E-3</v>
      </c>
      <c r="P210" s="31">
        <v>0</v>
      </c>
      <c r="Q210" s="31">
        <v>94175</v>
      </c>
      <c r="R210" s="31">
        <v>144699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317082</v>
      </c>
      <c r="E216" s="32">
        <f>SUM(E208:E215)</f>
        <v>317082</v>
      </c>
      <c r="F216" s="32">
        <f>SUM(F208:F215)</f>
        <v>41781</v>
      </c>
      <c r="G216" s="37">
        <f t="shared" si="42"/>
        <v>0.13176717694476509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41781</v>
      </c>
      <c r="O216" s="37">
        <f t="shared" si="46"/>
        <v>0.13176717694476509</v>
      </c>
      <c r="P216" s="32">
        <f>SUM(P208:P215)</f>
        <v>39121</v>
      </c>
      <c r="Q216" s="32">
        <f>SUM(Q208:Q215)</f>
        <v>94175</v>
      </c>
      <c r="R216" s="32">
        <f>SUM(R208:R215)</f>
        <v>302271</v>
      </c>
      <c r="S216" s="32">
        <f>SUM(S208:S215)</f>
        <v>39121</v>
      </c>
      <c r="T216" s="37">
        <f t="shared" si="47"/>
        <v>0.41540748606318023</v>
      </c>
      <c r="U216" s="37">
        <f t="shared" si="48"/>
        <v>6.7994171928120517E-2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49450946</v>
      </c>
      <c r="E218" s="31">
        <v>49450946</v>
      </c>
      <c r="F218" s="31">
        <v>-978882</v>
      </c>
      <c r="G218" s="36">
        <f t="shared" si="42"/>
        <v>-1.9795010594943926E-2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-978882</v>
      </c>
      <c r="O218" s="36">
        <f t="shared" si="46"/>
        <v>-1.9795010594943926E-2</v>
      </c>
      <c r="P218" s="31">
        <v>-306547</v>
      </c>
      <c r="Q218" s="31">
        <v>42744303</v>
      </c>
      <c r="R218" s="31">
        <v>54027676</v>
      </c>
      <c r="S218" s="31">
        <v>-306547</v>
      </c>
      <c r="T218" s="36">
        <f t="shared" si="47"/>
        <v>-7.1716457746427639E-3</v>
      </c>
      <c r="U218" s="36">
        <f t="shared" si="48"/>
        <v>2.1932525844324036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39778132</v>
      </c>
      <c r="E219" s="31">
        <v>39778132</v>
      </c>
      <c r="F219" s="31">
        <v>17120</v>
      </c>
      <c r="G219" s="36">
        <f t="shared" si="42"/>
        <v>4.3038722884221911E-4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17120</v>
      </c>
      <c r="O219" s="36">
        <f t="shared" si="46"/>
        <v>4.3038722884221911E-4</v>
      </c>
      <c r="P219" s="31">
        <v>1745264</v>
      </c>
      <c r="Q219" s="31">
        <v>39047592</v>
      </c>
      <c r="R219" s="31">
        <v>39047592</v>
      </c>
      <c r="S219" s="31">
        <v>1745264</v>
      </c>
      <c r="T219" s="36">
        <f t="shared" si="47"/>
        <v>4.4695816325882529E-2</v>
      </c>
      <c r="U219" s="36">
        <f t="shared" si="48"/>
        <v>-0.99019059580670887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19751</v>
      </c>
      <c r="E222" s="31">
        <v>19751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2664</v>
      </c>
      <c r="Q222" s="31">
        <v>18828</v>
      </c>
      <c r="R222" s="31">
        <v>18828</v>
      </c>
      <c r="S222" s="31">
        <v>2664</v>
      </c>
      <c r="T222" s="36">
        <f t="shared" si="47"/>
        <v>0.14149139579349904</v>
      </c>
      <c r="U222" s="36">
        <f t="shared" si="48"/>
        <v>-1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89248829</v>
      </c>
      <c r="E224" s="32">
        <f>SUM(E217:E223)</f>
        <v>89248829</v>
      </c>
      <c r="F224" s="32">
        <f>SUM(F217:F223)</f>
        <v>-961762</v>
      </c>
      <c r="G224" s="37">
        <f t="shared" si="42"/>
        <v>-1.0776186206319861E-2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-961762</v>
      </c>
      <c r="O224" s="37">
        <f t="shared" si="46"/>
        <v>-1.0776186206319861E-2</v>
      </c>
      <c r="P224" s="32">
        <f>SUM(P217:P223)</f>
        <v>1441381</v>
      </c>
      <c r="Q224" s="32">
        <f>SUM(Q217:Q223)</f>
        <v>81810723</v>
      </c>
      <c r="R224" s="32">
        <f>SUM(R217:R223)</f>
        <v>93094096</v>
      </c>
      <c r="S224" s="32">
        <f>SUM(S217:S223)</f>
        <v>1441381</v>
      </c>
      <c r="T224" s="37">
        <f t="shared" si="47"/>
        <v>1.7618485048714213E-2</v>
      </c>
      <c r="U224" s="37">
        <f t="shared" si="48"/>
        <v>-1.6672503661419151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500000</v>
      </c>
      <c r="R225" s="31">
        <v>500000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500000</v>
      </c>
      <c r="R230" s="32">
        <f>SUM(R225:R229)</f>
        <v>500000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89565911</v>
      </c>
      <c r="E231" s="32">
        <f>SUM(E208:E215,E217:E223,E225:E229)</f>
        <v>89565911</v>
      </c>
      <c r="F231" s="32">
        <f>SUM(F208:F215,F217:F223,F225:F229)</f>
        <v>-919981</v>
      </c>
      <c r="G231" s="37">
        <f t="shared" si="42"/>
        <v>-1.0271552979570543E-2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-919981</v>
      </c>
      <c r="O231" s="37">
        <f t="shared" si="46"/>
        <v>-1.0271552979570543E-2</v>
      </c>
      <c r="P231" s="32">
        <f>SUM(P208:P215,P217:P223,P225:P229)</f>
        <v>1480502</v>
      </c>
      <c r="Q231" s="32">
        <f>SUM(Q208:Q215,Q217:Q223,Q225:Q229)</f>
        <v>82404898</v>
      </c>
      <c r="R231" s="32">
        <f>SUM(R208:R215,R217:R223,R225:R229)</f>
        <v>93896367</v>
      </c>
      <c r="S231" s="32">
        <f>SUM(S208:S215,S217:S223,S225:S229)</f>
        <v>1480502</v>
      </c>
      <c r="T231" s="37">
        <f t="shared" si="47"/>
        <v>1.7966189339861813E-2</v>
      </c>
      <c r="U231" s="37">
        <f t="shared" si="48"/>
        <v>-1.6213980122958294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36720</v>
      </c>
      <c r="E235" s="31">
        <v>36720</v>
      </c>
      <c r="F235" s="31">
        <v>11192</v>
      </c>
      <c r="G235" s="36">
        <f t="shared" si="49"/>
        <v>0.3047930283224401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11192</v>
      </c>
      <c r="O235" s="36">
        <f t="shared" si="53"/>
        <v>0.3047930283224401</v>
      </c>
      <c r="P235" s="31">
        <v>6622</v>
      </c>
      <c r="Q235" s="31">
        <v>48099</v>
      </c>
      <c r="R235" s="31">
        <v>48099</v>
      </c>
      <c r="S235" s="31">
        <v>6622</v>
      </c>
      <c r="T235" s="36">
        <f t="shared" si="54"/>
        <v>0.13767437992473855</v>
      </c>
      <c r="U235" s="36">
        <f t="shared" si="55"/>
        <v>0.69012382965871333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36720</v>
      </c>
      <c r="E240" s="32">
        <f>SUM(E234:E239)</f>
        <v>36720</v>
      </c>
      <c r="F240" s="32">
        <f>SUM(F234:F239)</f>
        <v>11192</v>
      </c>
      <c r="G240" s="37">
        <f t="shared" si="49"/>
        <v>0.3047930283224401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11192</v>
      </c>
      <c r="O240" s="37">
        <f t="shared" si="53"/>
        <v>0.3047930283224401</v>
      </c>
      <c r="P240" s="32">
        <f>SUM(P234:P239)</f>
        <v>6622</v>
      </c>
      <c r="Q240" s="32">
        <f>SUM(Q234:Q239)</f>
        <v>48099</v>
      </c>
      <c r="R240" s="32">
        <f>SUM(R234:R239)</f>
        <v>48099</v>
      </c>
      <c r="S240" s="32">
        <f>SUM(S234:S239)</f>
        <v>6622</v>
      </c>
      <c r="T240" s="37">
        <f t="shared" si="54"/>
        <v>0.13767437992473855</v>
      </c>
      <c r="U240" s="37">
        <f t="shared" si="55"/>
        <v>0.69012382965871333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3894100</v>
      </c>
      <c r="E242" s="31">
        <v>3894100</v>
      </c>
      <c r="F242" s="31">
        <v>810379</v>
      </c>
      <c r="G242" s="36">
        <f t="shared" si="49"/>
        <v>0.20810431165095913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810379</v>
      </c>
      <c r="O242" s="36">
        <f t="shared" si="53"/>
        <v>0.20810431165095913</v>
      </c>
      <c r="P242" s="31">
        <v>786597</v>
      </c>
      <c r="Q242" s="31">
        <v>3669286</v>
      </c>
      <c r="R242" s="31">
        <v>2205644</v>
      </c>
      <c r="S242" s="31">
        <v>786597</v>
      </c>
      <c r="T242" s="36">
        <f t="shared" si="54"/>
        <v>0.21437331404529383</v>
      </c>
      <c r="U242" s="36">
        <f t="shared" si="55"/>
        <v>3.023403343770692E-2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606517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606517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3894100</v>
      </c>
      <c r="E247" s="32">
        <f>SUM(E241:E246)</f>
        <v>3894100</v>
      </c>
      <c r="F247" s="32">
        <f>SUM(F241:F246)</f>
        <v>1416896</v>
      </c>
      <c r="G247" s="37">
        <f t="shared" si="49"/>
        <v>0.36385711717726815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1416896</v>
      </c>
      <c r="O247" s="37">
        <f t="shared" si="53"/>
        <v>0.36385711717726815</v>
      </c>
      <c r="P247" s="32">
        <f>SUM(P241:P246)</f>
        <v>786597</v>
      </c>
      <c r="Q247" s="32">
        <f>SUM(Q241:Q246)</f>
        <v>3669286</v>
      </c>
      <c r="R247" s="32">
        <f>SUM(R241:R246)</f>
        <v>2205644</v>
      </c>
      <c r="S247" s="32">
        <f>SUM(S241:S246)</f>
        <v>786597</v>
      </c>
      <c r="T247" s="37">
        <f t="shared" si="54"/>
        <v>0.21437331404529383</v>
      </c>
      <c r="U247" s="37">
        <f t="shared" si="55"/>
        <v>0.80129850482521547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9811740</v>
      </c>
      <c r="E252" s="31">
        <v>9811740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7294356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9811740</v>
      </c>
      <c r="E254" s="32">
        <f>SUM(E248:E253)</f>
        <v>9811740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7294356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24963614</v>
      </c>
      <c r="E255" s="31">
        <v>24963614</v>
      </c>
      <c r="F255" s="31">
        <v>6534985</v>
      </c>
      <c r="G255" s="36">
        <f t="shared" si="49"/>
        <v>0.26178040567363364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6534985</v>
      </c>
      <c r="O255" s="36">
        <f t="shared" si="53"/>
        <v>0.26178040567363364</v>
      </c>
      <c r="P255" s="31">
        <v>8501355</v>
      </c>
      <c r="Q255" s="31">
        <v>22947297</v>
      </c>
      <c r="R255" s="31">
        <v>24384909</v>
      </c>
      <c r="S255" s="31">
        <v>8501355</v>
      </c>
      <c r="T255" s="36">
        <f t="shared" si="54"/>
        <v>0.37047304525670277</v>
      </c>
      <c r="U255" s="36">
        <f t="shared" si="55"/>
        <v>-0.23130077499410384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84040</v>
      </c>
      <c r="E257" s="31">
        <v>84040</v>
      </c>
      <c r="F257" s="31">
        <v>50698</v>
      </c>
      <c r="G257" s="36">
        <f t="shared" si="49"/>
        <v>0.60326035221323182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50698</v>
      </c>
      <c r="O257" s="36">
        <f t="shared" si="53"/>
        <v>0.60326035221323182</v>
      </c>
      <c r="P257" s="31">
        <v>46575</v>
      </c>
      <c r="Q257" s="31">
        <v>102000</v>
      </c>
      <c r="R257" s="31">
        <v>102000</v>
      </c>
      <c r="S257" s="31">
        <v>46575</v>
      </c>
      <c r="T257" s="36">
        <f t="shared" si="54"/>
        <v>0.45661764705882352</v>
      </c>
      <c r="U257" s="36">
        <f t="shared" si="55"/>
        <v>8.8523886205045699E-2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25047654</v>
      </c>
      <c r="E259" s="32">
        <f>SUM(E255:E258)</f>
        <v>25047654</v>
      </c>
      <c r="F259" s="32">
        <f>SUM(F255:F258)</f>
        <v>6585683</v>
      </c>
      <c r="G259" s="37">
        <f t="shared" si="49"/>
        <v>0.26292614070762876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6585683</v>
      </c>
      <c r="O259" s="37">
        <f t="shared" si="53"/>
        <v>0.26292614070762876</v>
      </c>
      <c r="P259" s="32">
        <f>SUM(P255:P258)</f>
        <v>8547930</v>
      </c>
      <c r="Q259" s="32">
        <f>SUM(Q255:Q258)</f>
        <v>23049297</v>
      </c>
      <c r="R259" s="32">
        <f>SUM(R255:R258)</f>
        <v>24486909</v>
      </c>
      <c r="S259" s="32">
        <f>SUM(S255:S258)</f>
        <v>8547930</v>
      </c>
      <c r="T259" s="37">
        <f t="shared" si="54"/>
        <v>0.37085426076118505</v>
      </c>
      <c r="U259" s="37">
        <f t="shared" si="55"/>
        <v>-0.22955815033581228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38790214</v>
      </c>
      <c r="E260" s="32">
        <f>SUM(E234:E239,E241:E246,E248:E253,E255:E258)</f>
        <v>38790214</v>
      </c>
      <c r="F260" s="32">
        <f>SUM(F234:F239,F241:F246,F248:F253,F255:F258)</f>
        <v>8013771</v>
      </c>
      <c r="G260" s="37">
        <f t="shared" si="49"/>
        <v>0.20659259575108299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8013771</v>
      </c>
      <c r="O260" s="37">
        <f t="shared" si="53"/>
        <v>0.20659259575108299</v>
      </c>
      <c r="P260" s="32">
        <f>SUM(P234:P239,P241:P246,P248:P253,P255:P258)</f>
        <v>9341149</v>
      </c>
      <c r="Q260" s="32">
        <f>SUM(Q234:Q239,Q241:Q246,Q248:Q253,Q255:Q258)</f>
        <v>26766682</v>
      </c>
      <c r="R260" s="32">
        <f>SUM(R234:R239,R241:R246,R248:R253,R255:R258)</f>
        <v>34035008</v>
      </c>
      <c r="S260" s="32">
        <f>SUM(S234:S239,S241:S246,S248:S253,S255:S258)</f>
        <v>9341149</v>
      </c>
      <c r="T260" s="37">
        <f t="shared" si="54"/>
        <v>0.34898419609871706</v>
      </c>
      <c r="U260" s="37">
        <f t="shared" si="55"/>
        <v>-0.14210007783839007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54756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56"/>
        <v>0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0</v>
      </c>
      <c r="O267" s="37">
        <f t="shared" si="60"/>
        <v>0</v>
      </c>
      <c r="P267" s="32">
        <f>SUM(P263:P266)</f>
        <v>0</v>
      </c>
      <c r="Q267" s="32">
        <f>SUM(Q263:Q266)</f>
        <v>54756</v>
      </c>
      <c r="R267" s="32">
        <f>SUM(R263:R266)</f>
        <v>0</v>
      </c>
      <c r="S267" s="32">
        <f>SUM(S263:S266)</f>
        <v>0</v>
      </c>
      <c r="T267" s="37">
        <f t="shared" si="61"/>
        <v>0</v>
      </c>
      <c r="U267" s="37">
        <f t="shared" si="62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150000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255929</v>
      </c>
      <c r="E269" s="31">
        <v>255929</v>
      </c>
      <c r="F269" s="31">
        <v>12584</v>
      </c>
      <c r="G269" s="36">
        <f t="shared" si="56"/>
        <v>4.9169886960836795E-2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12584</v>
      </c>
      <c r="O269" s="36">
        <f t="shared" si="60"/>
        <v>4.9169886960836795E-2</v>
      </c>
      <c r="P269" s="31">
        <v>38059</v>
      </c>
      <c r="Q269" s="31">
        <v>244266</v>
      </c>
      <c r="R269" s="31">
        <v>243974</v>
      </c>
      <c r="S269" s="31">
        <v>38059</v>
      </c>
      <c r="T269" s="36">
        <f t="shared" si="61"/>
        <v>0.15580965013550802</v>
      </c>
      <c r="U269" s="36">
        <f t="shared" si="62"/>
        <v>-0.6693554743950183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255929</v>
      </c>
      <c r="E275" s="32">
        <f>SUM(E268:E274)</f>
        <v>255929</v>
      </c>
      <c r="F275" s="32">
        <f>SUM(F268:F274)</f>
        <v>12584</v>
      </c>
      <c r="G275" s="37">
        <f t="shared" si="56"/>
        <v>4.9169886960836795E-2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12584</v>
      </c>
      <c r="O275" s="37">
        <f t="shared" si="60"/>
        <v>4.9169886960836795E-2</v>
      </c>
      <c r="P275" s="32">
        <f>SUM(P268:P274)</f>
        <v>38059</v>
      </c>
      <c r="Q275" s="32">
        <f>SUM(Q268:Q274)</f>
        <v>244266</v>
      </c>
      <c r="R275" s="32">
        <f>SUM(R268:R274)</f>
        <v>393974</v>
      </c>
      <c r="S275" s="32">
        <f>SUM(S268:S274)</f>
        <v>38059</v>
      </c>
      <c r="T275" s="37">
        <f t="shared" si="61"/>
        <v>0.15580965013550802</v>
      </c>
      <c r="U275" s="37">
        <f t="shared" si="62"/>
        <v>-0.6693554743950183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435</v>
      </c>
      <c r="E279" s="31">
        <v>435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582804</v>
      </c>
      <c r="E282" s="31">
        <v>582804</v>
      </c>
      <c r="F282" s="31">
        <v>171979</v>
      </c>
      <c r="G282" s="36">
        <f t="shared" si="56"/>
        <v>0.29508891496969819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171979</v>
      </c>
      <c r="O282" s="36">
        <f t="shared" si="60"/>
        <v>0.29508891496969819</v>
      </c>
      <c r="P282" s="31">
        <v>35380</v>
      </c>
      <c r="Q282" s="31">
        <v>555580</v>
      </c>
      <c r="R282" s="31">
        <v>555580</v>
      </c>
      <c r="S282" s="31">
        <v>35380</v>
      </c>
      <c r="T282" s="36">
        <f t="shared" si="61"/>
        <v>6.3681198027286806E-2</v>
      </c>
      <c r="U282" s="36">
        <f t="shared" si="62"/>
        <v>3.8609101187111365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583239</v>
      </c>
      <c r="E285" s="32">
        <f>SUM(E276:E284)</f>
        <v>583239</v>
      </c>
      <c r="F285" s="32">
        <f>SUM(F276:F284)</f>
        <v>171979</v>
      </c>
      <c r="G285" s="37">
        <f t="shared" si="56"/>
        <v>0.2948688273589386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171979</v>
      </c>
      <c r="O285" s="37">
        <f t="shared" si="60"/>
        <v>0.2948688273589386</v>
      </c>
      <c r="P285" s="32">
        <f>SUM(P276:P284)</f>
        <v>35380</v>
      </c>
      <c r="Q285" s="32">
        <f>SUM(Q276:Q284)</f>
        <v>555927</v>
      </c>
      <c r="R285" s="32">
        <f>SUM(R276:R284)</f>
        <v>555927</v>
      </c>
      <c r="S285" s="32">
        <f>SUM(S276:S284)</f>
        <v>35380</v>
      </c>
      <c r="T285" s="37">
        <f t="shared" si="61"/>
        <v>6.3641449326979987E-2</v>
      </c>
      <c r="U285" s="37">
        <f t="shared" si="62"/>
        <v>3.8609101187111365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3150</v>
      </c>
      <c r="E290" s="31">
        <v>3150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710</v>
      </c>
      <c r="Q290" s="31">
        <v>0</v>
      </c>
      <c r="R290" s="31">
        <v>39918</v>
      </c>
      <c r="S290" s="31">
        <v>710</v>
      </c>
      <c r="T290" s="36">
        <f t="shared" si="61"/>
        <v>0</v>
      </c>
      <c r="U290" s="36">
        <f t="shared" si="62"/>
        <v>-1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500000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3150</v>
      </c>
      <c r="E292" s="32">
        <f>SUM(E286:E291)</f>
        <v>3150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710</v>
      </c>
      <c r="Q292" s="32">
        <f>SUM(Q286:Q291)</f>
        <v>0</v>
      </c>
      <c r="R292" s="32">
        <f>SUM(R286:R291)</f>
        <v>539918</v>
      </c>
      <c r="S292" s="32">
        <f>SUM(S286:S291)</f>
        <v>710</v>
      </c>
      <c r="T292" s="37">
        <f t="shared" si="61"/>
        <v>0</v>
      </c>
      <c r="U292" s="37">
        <f t="shared" si="62"/>
        <v>-1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11092000</v>
      </c>
      <c r="E293" s="31">
        <v>11092000</v>
      </c>
      <c r="F293" s="31">
        <v>3677067</v>
      </c>
      <c r="G293" s="36">
        <f t="shared" si="56"/>
        <v>0.33150622069960334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3677067</v>
      </c>
      <c r="O293" s="36">
        <f t="shared" si="60"/>
        <v>0.33150622069960334</v>
      </c>
      <c r="P293" s="31">
        <v>3317645</v>
      </c>
      <c r="Q293" s="31">
        <v>9210000</v>
      </c>
      <c r="R293" s="31">
        <v>9210000</v>
      </c>
      <c r="S293" s="31">
        <v>3317645</v>
      </c>
      <c r="T293" s="36">
        <f t="shared" si="61"/>
        <v>0.36022204125950053</v>
      </c>
      <c r="U293" s="36">
        <f t="shared" si="62"/>
        <v>0.10833648566980503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11092000</v>
      </c>
      <c r="E298" s="32">
        <f>SUM(E293:E297)</f>
        <v>11092000</v>
      </c>
      <c r="F298" s="32">
        <f>SUM(F293:F297)</f>
        <v>3677067</v>
      </c>
      <c r="G298" s="37">
        <f t="shared" si="56"/>
        <v>0.33150622069960334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3677067</v>
      </c>
      <c r="O298" s="37">
        <f t="shared" si="60"/>
        <v>0.33150622069960334</v>
      </c>
      <c r="P298" s="32">
        <f>SUM(P293:P297)</f>
        <v>3317645</v>
      </c>
      <c r="Q298" s="32">
        <f>SUM(Q293:Q297)</f>
        <v>9210000</v>
      </c>
      <c r="R298" s="32">
        <f>SUM(R293:R297)</f>
        <v>9210000</v>
      </c>
      <c r="S298" s="32">
        <f>SUM(S293:S297)</f>
        <v>3317645</v>
      </c>
      <c r="T298" s="37">
        <f t="shared" si="61"/>
        <v>0.36022204125950053</v>
      </c>
      <c r="U298" s="37">
        <f t="shared" si="62"/>
        <v>0.10833648566980503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11934318</v>
      </c>
      <c r="E299" s="32">
        <f>SUM(E263:E266,E268:E274,E276:E284,E286:E291,E293:E297)</f>
        <v>11934318</v>
      </c>
      <c r="F299" s="32">
        <f>SUM(F263:F266,F268:F274,F276:F284,F286:F291,F293:F297)</f>
        <v>3861630</v>
      </c>
      <c r="G299" s="37">
        <f t="shared" si="56"/>
        <v>0.32357357999007569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3861630</v>
      </c>
      <c r="O299" s="37">
        <f t="shared" si="60"/>
        <v>0.32357357999007569</v>
      </c>
      <c r="P299" s="32">
        <f>SUM(P263:P266,P268:P274,P276:P284,P286:P291,P293:P297)</f>
        <v>3391794</v>
      </c>
      <c r="Q299" s="32">
        <f>SUM(Q263:Q266,Q268:Q274,Q276:Q284,Q286:Q291,Q293:Q297)</f>
        <v>10064949</v>
      </c>
      <c r="R299" s="32">
        <f>SUM(R263:R266,R268:R274,R276:R284,R286:R291,R293:R297)</f>
        <v>10699819</v>
      </c>
      <c r="S299" s="32">
        <f>SUM(S263:S266,S268:S274,S276:S284,S286:S291,S293:S297)</f>
        <v>3391794</v>
      </c>
      <c r="T299" s="37">
        <f t="shared" si="61"/>
        <v>0.33699067923742088</v>
      </c>
      <c r="U299" s="37">
        <f t="shared" si="62"/>
        <v>0.13852138425859595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363707208</v>
      </c>
      <c r="E302" s="31">
        <v>363707208</v>
      </c>
      <c r="F302" s="31">
        <v>112907720</v>
      </c>
      <c r="G302" s="36">
        <f t="shared" ref="G302:G339" si="63">IF(($D302     =0),0,($F302     /$D302     ))</f>
        <v>0.31043575028625775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112907720</v>
      </c>
      <c r="O302" s="36">
        <f t="shared" ref="O302:O339" si="67">IF(($D302     =0),0,($N302     /$D302     ))</f>
        <v>0.31043575028625775</v>
      </c>
      <c r="P302" s="31">
        <v>95669976</v>
      </c>
      <c r="Q302" s="31">
        <v>278969680</v>
      </c>
      <c r="R302" s="31">
        <v>339690130</v>
      </c>
      <c r="S302" s="31">
        <v>95669976</v>
      </c>
      <c r="T302" s="36">
        <f t="shared" ref="T302:T339" si="68">IF(($Q302     =0),0,($S302     /$Q302     ))</f>
        <v>0.34294040843435031</v>
      </c>
      <c r="U302" s="36">
        <f t="shared" ref="U302:U339" si="69">IF(($P302     =0),0,(($F302     /$P302     )-1))</f>
        <v>0.18017924453122047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363707208</v>
      </c>
      <c r="E303" s="32">
        <f>E302</f>
        <v>363707208</v>
      </c>
      <c r="F303" s="32">
        <f>F302</f>
        <v>112907720</v>
      </c>
      <c r="G303" s="37">
        <f t="shared" si="63"/>
        <v>0.31043575028625775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112907720</v>
      </c>
      <c r="O303" s="37">
        <f t="shared" si="67"/>
        <v>0.31043575028625775</v>
      </c>
      <c r="P303" s="32">
        <f>P302</f>
        <v>95669976</v>
      </c>
      <c r="Q303" s="32">
        <f>Q302</f>
        <v>278969680</v>
      </c>
      <c r="R303" s="32">
        <f>R302</f>
        <v>339690130</v>
      </c>
      <c r="S303" s="32">
        <f>S302</f>
        <v>95669976</v>
      </c>
      <c r="T303" s="37">
        <f t="shared" si="68"/>
        <v>0.34294040843435031</v>
      </c>
      <c r="U303" s="37">
        <f t="shared" si="69"/>
        <v>0.18017924453122047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37863</v>
      </c>
      <c r="E308" s="31">
        <v>37863</v>
      </c>
      <c r="F308" s="31">
        <v>9015</v>
      </c>
      <c r="G308" s="36">
        <f t="shared" si="63"/>
        <v>0.23809523809523808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9015</v>
      </c>
      <c r="O308" s="36">
        <f t="shared" si="67"/>
        <v>0.23809523809523808</v>
      </c>
      <c r="P308" s="31">
        <v>8505</v>
      </c>
      <c r="Q308" s="31">
        <v>34399</v>
      </c>
      <c r="R308" s="31">
        <v>34399</v>
      </c>
      <c r="S308" s="31">
        <v>8505</v>
      </c>
      <c r="T308" s="36">
        <f t="shared" si="68"/>
        <v>0.24724555946393789</v>
      </c>
      <c r="U308" s="36">
        <f t="shared" si="69"/>
        <v>5.9964726631393406E-2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37863</v>
      </c>
      <c r="E310" s="32">
        <f>SUM(E304:E309)</f>
        <v>37863</v>
      </c>
      <c r="F310" s="32">
        <f>SUM(F304:F309)</f>
        <v>9015</v>
      </c>
      <c r="G310" s="37">
        <f t="shared" si="63"/>
        <v>0.23809523809523808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9015</v>
      </c>
      <c r="O310" s="37">
        <f t="shared" si="67"/>
        <v>0.23809523809523808</v>
      </c>
      <c r="P310" s="32">
        <f>SUM(P304:P309)</f>
        <v>8505</v>
      </c>
      <c r="Q310" s="32">
        <f>SUM(Q304:Q309)</f>
        <v>34399</v>
      </c>
      <c r="R310" s="32">
        <f>SUM(R304:R309)</f>
        <v>34399</v>
      </c>
      <c r="S310" s="32">
        <f>SUM(S304:S309)</f>
        <v>8505</v>
      </c>
      <c r="T310" s="37">
        <f t="shared" si="68"/>
        <v>0.24724555946393789</v>
      </c>
      <c r="U310" s="37">
        <f t="shared" si="69"/>
        <v>5.9964726631393406E-2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139426</v>
      </c>
      <c r="E311" s="31">
        <v>139426</v>
      </c>
      <c r="F311" s="31">
        <v>93887</v>
      </c>
      <c r="G311" s="36">
        <f t="shared" si="63"/>
        <v>0.67338229598496691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93887</v>
      </c>
      <c r="O311" s="36">
        <f t="shared" si="67"/>
        <v>0.67338229598496691</v>
      </c>
      <c r="P311" s="31">
        <v>85841</v>
      </c>
      <c r="Q311" s="31">
        <v>282786</v>
      </c>
      <c r="R311" s="31">
        <v>282786</v>
      </c>
      <c r="S311" s="31">
        <v>85841</v>
      </c>
      <c r="T311" s="36">
        <f t="shared" si="68"/>
        <v>0.30355463141739691</v>
      </c>
      <c r="U311" s="36">
        <f t="shared" si="69"/>
        <v>9.3731433697184396E-2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17302</v>
      </c>
      <c r="E315" s="31">
        <v>17302</v>
      </c>
      <c r="F315" s="31">
        <v>-350</v>
      </c>
      <c r="G315" s="36">
        <f t="shared" si="63"/>
        <v>-2.0228875274534736E-2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-350</v>
      </c>
      <c r="O315" s="36">
        <f t="shared" si="67"/>
        <v>-2.0228875274534736E-2</v>
      </c>
      <c r="P315" s="31">
        <v>3392</v>
      </c>
      <c r="Q315" s="31">
        <v>2318</v>
      </c>
      <c r="R315" s="31">
        <v>19044</v>
      </c>
      <c r="S315" s="31">
        <v>3392</v>
      </c>
      <c r="T315" s="36">
        <f t="shared" si="68"/>
        <v>1.4633304572907679</v>
      </c>
      <c r="U315" s="36">
        <f t="shared" si="69"/>
        <v>-1.1031839622641511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156728</v>
      </c>
      <c r="E317" s="32">
        <f>SUM(E311:E316)</f>
        <v>156728</v>
      </c>
      <c r="F317" s="32">
        <f>SUM(F311:F316)</f>
        <v>93537</v>
      </c>
      <c r="G317" s="37">
        <f t="shared" si="63"/>
        <v>0.59681103567964877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93537</v>
      </c>
      <c r="O317" s="37">
        <f t="shared" si="67"/>
        <v>0.59681103567964877</v>
      </c>
      <c r="P317" s="32">
        <f>SUM(P311:P316)</f>
        <v>89233</v>
      </c>
      <c r="Q317" s="32">
        <f>SUM(Q311:Q316)</f>
        <v>285104</v>
      </c>
      <c r="R317" s="32">
        <f>SUM(R311:R316)</f>
        <v>301830</v>
      </c>
      <c r="S317" s="32">
        <f>SUM(S311:S316)</f>
        <v>89233</v>
      </c>
      <c r="T317" s="37">
        <f t="shared" si="68"/>
        <v>0.31298403389640272</v>
      </c>
      <c r="U317" s="37">
        <f t="shared" si="69"/>
        <v>4.8233276926697544E-2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7</v>
      </c>
      <c r="Q319" s="31">
        <v>0</v>
      </c>
      <c r="R319" s="31">
        <v>0</v>
      </c>
      <c r="S319" s="31">
        <v>7</v>
      </c>
      <c r="T319" s="36">
        <f t="shared" si="68"/>
        <v>0</v>
      </c>
      <c r="U319" s="36">
        <f t="shared" si="69"/>
        <v>-1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31800</v>
      </c>
      <c r="E321" s="31">
        <v>31800</v>
      </c>
      <c r="F321" s="31">
        <v>16088</v>
      </c>
      <c r="G321" s="36">
        <f t="shared" si="63"/>
        <v>0.50591194968553455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16088</v>
      </c>
      <c r="O321" s="36">
        <f t="shared" si="67"/>
        <v>0.50591194968553455</v>
      </c>
      <c r="P321" s="31">
        <v>13273</v>
      </c>
      <c r="Q321" s="31">
        <v>65000</v>
      </c>
      <c r="R321" s="31">
        <v>32842</v>
      </c>
      <c r="S321" s="31">
        <v>13273</v>
      </c>
      <c r="T321" s="36">
        <f t="shared" si="68"/>
        <v>0.20419999999999999</v>
      </c>
      <c r="U321" s="36">
        <f t="shared" si="69"/>
        <v>0.21208468319144136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31800</v>
      </c>
      <c r="E323" s="32">
        <f>SUM(E318:E322)</f>
        <v>31800</v>
      </c>
      <c r="F323" s="32">
        <f>SUM(F318:F322)</f>
        <v>16088</v>
      </c>
      <c r="G323" s="37">
        <f t="shared" si="63"/>
        <v>0.50591194968553455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16088</v>
      </c>
      <c r="O323" s="37">
        <f t="shared" si="67"/>
        <v>0.50591194968553455</v>
      </c>
      <c r="P323" s="32">
        <f>SUM(P318:P322)</f>
        <v>13280</v>
      </c>
      <c r="Q323" s="32">
        <f>SUM(Q318:Q322)</f>
        <v>65000</v>
      </c>
      <c r="R323" s="32">
        <f>SUM(R318:R322)</f>
        <v>32842</v>
      </c>
      <c r="S323" s="32">
        <f>SUM(S318:S322)</f>
        <v>13280</v>
      </c>
      <c r="T323" s="37">
        <f t="shared" si="68"/>
        <v>0.2043076923076923</v>
      </c>
      <c r="U323" s="37">
        <f t="shared" si="69"/>
        <v>0.21144578313253004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312790</v>
      </c>
      <c r="E327" s="31">
        <v>312790</v>
      </c>
      <c r="F327" s="31">
        <v>209670</v>
      </c>
      <c r="G327" s="36">
        <f t="shared" si="63"/>
        <v>0.67032194123853062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209670</v>
      </c>
      <c r="O327" s="36">
        <f t="shared" si="67"/>
        <v>0.67032194123853062</v>
      </c>
      <c r="P327" s="31">
        <v>28430</v>
      </c>
      <c r="Q327" s="31">
        <v>606040</v>
      </c>
      <c r="R327" s="31">
        <v>383460</v>
      </c>
      <c r="S327" s="31">
        <v>28430</v>
      </c>
      <c r="T327" s="36">
        <f t="shared" si="68"/>
        <v>4.6911094977229228E-2</v>
      </c>
      <c r="U327" s="36">
        <f t="shared" si="69"/>
        <v>6.374956032360183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1085682</v>
      </c>
      <c r="E329" s="31">
        <v>1085682</v>
      </c>
      <c r="F329" s="31">
        <v>63887</v>
      </c>
      <c r="G329" s="36">
        <f t="shared" si="63"/>
        <v>5.884503933932772E-2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63887</v>
      </c>
      <c r="O329" s="36">
        <f t="shared" si="67"/>
        <v>5.884503933932772E-2</v>
      </c>
      <c r="P329" s="31">
        <v>81489</v>
      </c>
      <c r="Q329" s="31">
        <v>527409</v>
      </c>
      <c r="R329" s="31">
        <v>1189623</v>
      </c>
      <c r="S329" s="31">
        <v>81489</v>
      </c>
      <c r="T329" s="36">
        <f t="shared" si="68"/>
        <v>0.1545081710778542</v>
      </c>
      <c r="U329" s="36">
        <f t="shared" si="69"/>
        <v>-0.21600461411969718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1398472</v>
      </c>
      <c r="E332" s="32">
        <f>SUM(E324:E331)</f>
        <v>1398472</v>
      </c>
      <c r="F332" s="32">
        <f>SUM(F324:F331)</f>
        <v>273557</v>
      </c>
      <c r="G332" s="37">
        <f t="shared" si="63"/>
        <v>0.19561135296237608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273557</v>
      </c>
      <c r="O332" s="37">
        <f t="shared" si="67"/>
        <v>0.19561135296237608</v>
      </c>
      <c r="P332" s="32">
        <f>SUM(P324:P331)</f>
        <v>109919</v>
      </c>
      <c r="Q332" s="32">
        <f>SUM(Q324:Q331)</f>
        <v>1133449</v>
      </c>
      <c r="R332" s="32">
        <f>SUM(R324:R331)</f>
        <v>1573083</v>
      </c>
      <c r="S332" s="32">
        <f>SUM(S324:S331)</f>
        <v>109919</v>
      </c>
      <c r="T332" s="37">
        <f t="shared" si="68"/>
        <v>9.6977455536155568E-2</v>
      </c>
      <c r="U332" s="37">
        <f t="shared" si="69"/>
        <v>1.4887144169797759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365332071</v>
      </c>
      <c r="E338" s="32">
        <f>SUM(E302,E304:E309,E311:E316,E318:E322,E324:E331,E333:E336)</f>
        <v>365332071</v>
      </c>
      <c r="F338" s="32">
        <f>SUM(F302,F304:F309,F311:F316,F318:F322,F324:F331,F333:F336)</f>
        <v>113299917</v>
      </c>
      <c r="G338" s="37">
        <f t="shared" si="63"/>
        <v>0.31012858162129436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113299917</v>
      </c>
      <c r="O338" s="37">
        <f t="shared" si="67"/>
        <v>0.31012858162129436</v>
      </c>
      <c r="P338" s="32">
        <f>SUM(P302,P304:P309,P311:P316,P318:P322,P324:P331,P333:P336)</f>
        <v>95890913</v>
      </c>
      <c r="Q338" s="32">
        <f>SUM(Q302,Q304:Q309,Q311:Q316,Q318:Q322,Q324:Q331,Q333:Q336)</f>
        <v>280487632</v>
      </c>
      <c r="R338" s="32">
        <f>SUM(R302,R304:R309,R311:R316,R318:R322,R324:R331,R333:R336)</f>
        <v>341632284</v>
      </c>
      <c r="S338" s="32">
        <f>SUM(S302,S304:S309,S311:S316,S318:S322,S324:S331,S333:S336)</f>
        <v>95890913</v>
      </c>
      <c r="T338" s="37">
        <f t="shared" si="68"/>
        <v>0.34187216140781568</v>
      </c>
      <c r="U338" s="37">
        <f t="shared" si="69"/>
        <v>0.18155009119581544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2838252222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2837907222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643145938</v>
      </c>
      <c r="G339" s="39">
        <f t="shared" si="63"/>
        <v>0.22659928987805086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643145938</v>
      </c>
      <c r="O339" s="39">
        <f t="shared" si="67"/>
        <v>0.22659928987805086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537920239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2438882149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2610634252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537920239</v>
      </c>
      <c r="T339" s="39">
        <f t="shared" si="68"/>
        <v>0.22056016081816834</v>
      </c>
      <c r="U339" s="39">
        <f t="shared" si="69"/>
        <v>0.19561580206689344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3923131039</v>
      </c>
      <c r="E8" s="31">
        <v>3923241039</v>
      </c>
      <c r="F8" s="31">
        <v>1201440175</v>
      </c>
      <c r="G8" s="36">
        <f>IF(($D8       =0),0,($F8       /$D8       ))</f>
        <v>0.30624523194775705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1201440175</v>
      </c>
      <c r="O8" s="36">
        <f>IF(($D8       =0),0,($N8       /$D8       ))</f>
        <v>0.30624523194775705</v>
      </c>
      <c r="P8" s="31">
        <v>1232412796</v>
      </c>
      <c r="Q8" s="31">
        <v>3774793869</v>
      </c>
      <c r="R8" s="31">
        <v>3788597553</v>
      </c>
      <c r="S8" s="31">
        <v>1232412796</v>
      </c>
      <c r="T8" s="36">
        <f>IF(($Q8       =0),0,($S8       /$Q8       ))</f>
        <v>0.32648479328130431</v>
      </c>
      <c r="U8" s="36">
        <f>IF(($P8       =0),0,(($F8       /$P8       )-1))</f>
        <v>-2.5131693780303777E-2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4709559410</v>
      </c>
      <c r="E9" s="31">
        <v>4709559410</v>
      </c>
      <c r="F9" s="31">
        <v>3447036356</v>
      </c>
      <c r="G9" s="36">
        <f>IF(($D9       =0),0,($F9       /$D9       ))</f>
        <v>0.73192331934082133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3447036356</v>
      </c>
      <c r="O9" s="36">
        <f>IF(($D9       =0),0,($N9       /$D9       ))</f>
        <v>0.73192331934082133</v>
      </c>
      <c r="P9" s="31">
        <v>10160134687</v>
      </c>
      <c r="Q9" s="31">
        <v>4023928450</v>
      </c>
      <c r="R9" s="31">
        <v>4059578080</v>
      </c>
      <c r="S9" s="31">
        <v>10160134687</v>
      </c>
      <c r="T9" s="36">
        <f>IF(($Q9       =0),0,($S9       /$Q9       ))</f>
        <v>2.5249292608570113</v>
      </c>
      <c r="U9" s="36">
        <f>IF(($P9       =0),0,(($F9       /$P9       )-1))</f>
        <v>-0.66072926568478274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8632690449</v>
      </c>
      <c r="E10" s="32">
        <f>SUM(E8:E9)</f>
        <v>8632800449</v>
      </c>
      <c r="F10" s="32">
        <f>SUM(F8:F9)</f>
        <v>4648476531</v>
      </c>
      <c r="G10" s="37">
        <f t="shared" ref="G10:G54" si="0">IF(($D10      =0),0,($F10      /$D10      ))</f>
        <v>0.53847367265884916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4648476531</v>
      </c>
      <c r="O10" s="37">
        <f t="shared" ref="O10:O54" si="4">IF(($D10      =0),0,($N10      /$D10      ))</f>
        <v>0.53847367265884916</v>
      </c>
      <c r="P10" s="32">
        <f>SUM(P8:P9)</f>
        <v>11392547483</v>
      </c>
      <c r="Q10" s="32">
        <f>SUM(Q8:Q9)</f>
        <v>7798722319</v>
      </c>
      <c r="R10" s="32">
        <f>SUM(R8:R9)</f>
        <v>7848175633</v>
      </c>
      <c r="S10" s="32">
        <f>SUM(S8:S9)</f>
        <v>11392547483</v>
      </c>
      <c r="T10" s="37">
        <f t="shared" ref="T10:T54" si="5">IF(($Q10      =0),0,($S10      /$Q10      ))</f>
        <v>1.4608223010126129</v>
      </c>
      <c r="U10" s="37">
        <f t="shared" ref="U10:U54" si="6">IF(($P10      =0),0,(($F10      /$P10      )-1))</f>
        <v>-0.59197216092919747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183617689</v>
      </c>
      <c r="E11" s="31">
        <v>183617689</v>
      </c>
      <c r="F11" s="31">
        <v>97005438</v>
      </c>
      <c r="G11" s="36">
        <f t="shared" si="0"/>
        <v>0.52830115948142664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97005438</v>
      </c>
      <c r="O11" s="36">
        <f t="shared" si="4"/>
        <v>0.52830115948142664</v>
      </c>
      <c r="P11" s="31">
        <v>110017378</v>
      </c>
      <c r="Q11" s="31">
        <v>142820799</v>
      </c>
      <c r="R11" s="31">
        <v>176528689</v>
      </c>
      <c r="S11" s="31">
        <v>110017378</v>
      </c>
      <c r="T11" s="36">
        <f t="shared" si="5"/>
        <v>0.77031762019480088</v>
      </c>
      <c r="U11" s="36">
        <f t="shared" si="6"/>
        <v>-0.1182716788614977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44908877</v>
      </c>
      <c r="E12" s="31">
        <v>44908877</v>
      </c>
      <c r="F12" s="31">
        <v>28769699</v>
      </c>
      <c r="G12" s="36">
        <f t="shared" si="0"/>
        <v>0.64062387932791109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28769699</v>
      </c>
      <c r="O12" s="36">
        <f t="shared" si="4"/>
        <v>0.64062387932791109</v>
      </c>
      <c r="P12" s="31">
        <v>28684646</v>
      </c>
      <c r="Q12" s="31">
        <v>38741001</v>
      </c>
      <c r="R12" s="31">
        <v>43177021</v>
      </c>
      <c r="S12" s="31">
        <v>28684646</v>
      </c>
      <c r="T12" s="36">
        <f t="shared" si="5"/>
        <v>0.74042087864482387</v>
      </c>
      <c r="U12" s="36">
        <f t="shared" si="6"/>
        <v>2.9651054435184676E-3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80084576</v>
      </c>
      <c r="E13" s="31">
        <v>80084576</v>
      </c>
      <c r="F13" s="31">
        <v>64062197</v>
      </c>
      <c r="G13" s="36">
        <f t="shared" si="0"/>
        <v>0.79993177462786347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64062197</v>
      </c>
      <c r="O13" s="36">
        <f t="shared" si="4"/>
        <v>0.79993177462786347</v>
      </c>
      <c r="P13" s="31">
        <v>47038684</v>
      </c>
      <c r="Q13" s="31">
        <v>176763830</v>
      </c>
      <c r="R13" s="31">
        <v>172362066</v>
      </c>
      <c r="S13" s="31">
        <v>47038684</v>
      </c>
      <c r="T13" s="36">
        <f t="shared" si="5"/>
        <v>0.26611034621732288</v>
      </c>
      <c r="U13" s="36">
        <f t="shared" si="6"/>
        <v>0.36190453372377518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286237302</v>
      </c>
      <c r="E14" s="31">
        <v>286237302</v>
      </c>
      <c r="F14" s="31">
        <v>87994556</v>
      </c>
      <c r="G14" s="36">
        <f t="shared" si="0"/>
        <v>0.30741819946304555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87994556</v>
      </c>
      <c r="O14" s="36">
        <f t="shared" si="4"/>
        <v>0.30741819946304555</v>
      </c>
      <c r="P14" s="31">
        <v>64927792</v>
      </c>
      <c r="Q14" s="31">
        <v>227484867</v>
      </c>
      <c r="R14" s="31">
        <v>227499398</v>
      </c>
      <c r="S14" s="31">
        <v>64927792</v>
      </c>
      <c r="T14" s="36">
        <f t="shared" si="5"/>
        <v>0.28541587339961388</v>
      </c>
      <c r="U14" s="36">
        <f t="shared" si="6"/>
        <v>0.35526795674801326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90939143</v>
      </c>
      <c r="E15" s="31">
        <v>90939143</v>
      </c>
      <c r="F15" s="31">
        <v>37669034</v>
      </c>
      <c r="G15" s="36">
        <f t="shared" si="0"/>
        <v>0.41422244324426943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37669034</v>
      </c>
      <c r="O15" s="36">
        <f t="shared" si="4"/>
        <v>0.41422244324426943</v>
      </c>
      <c r="P15" s="31">
        <v>13279597</v>
      </c>
      <c r="Q15" s="31">
        <v>90826889</v>
      </c>
      <c r="R15" s="31">
        <v>86748368</v>
      </c>
      <c r="S15" s="31">
        <v>13279597</v>
      </c>
      <c r="T15" s="36">
        <f t="shared" si="5"/>
        <v>0.14620777113702529</v>
      </c>
      <c r="U15" s="36">
        <f t="shared" si="6"/>
        <v>1.8366097254306739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590607848</v>
      </c>
      <c r="E16" s="31">
        <v>590607844</v>
      </c>
      <c r="F16" s="31">
        <v>163181139</v>
      </c>
      <c r="G16" s="36">
        <f t="shared" si="0"/>
        <v>0.27629355003084888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163181139</v>
      </c>
      <c r="O16" s="36">
        <f t="shared" si="4"/>
        <v>0.27629355003084888</v>
      </c>
      <c r="P16" s="31">
        <v>200954718</v>
      </c>
      <c r="Q16" s="31">
        <v>422532862</v>
      </c>
      <c r="R16" s="31">
        <v>557739987</v>
      </c>
      <c r="S16" s="31">
        <v>200954718</v>
      </c>
      <c r="T16" s="36">
        <f t="shared" si="5"/>
        <v>0.47559547687914511</v>
      </c>
      <c r="U16" s="36">
        <f t="shared" si="6"/>
        <v>-0.1879706004215338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48009965</v>
      </c>
      <c r="E17" s="31">
        <v>48009965</v>
      </c>
      <c r="F17" s="31">
        <v>35375626</v>
      </c>
      <c r="G17" s="36">
        <f t="shared" si="0"/>
        <v>0.73683923743747781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35375626</v>
      </c>
      <c r="O17" s="36">
        <f t="shared" si="4"/>
        <v>0.73683923743747781</v>
      </c>
      <c r="P17" s="31">
        <v>33107533</v>
      </c>
      <c r="Q17" s="31">
        <v>44362219</v>
      </c>
      <c r="R17" s="31">
        <v>45650923</v>
      </c>
      <c r="S17" s="31">
        <v>33107533</v>
      </c>
      <c r="T17" s="36">
        <f t="shared" si="5"/>
        <v>0.74630020198042846</v>
      </c>
      <c r="U17" s="36">
        <f t="shared" si="6"/>
        <v>6.8506856128482951E-2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94291500</v>
      </c>
      <c r="E18" s="31">
        <v>94291500</v>
      </c>
      <c r="F18" s="31">
        <v>50341332</v>
      </c>
      <c r="G18" s="36">
        <f t="shared" si="0"/>
        <v>0.53389045672197388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50341332</v>
      </c>
      <c r="O18" s="36">
        <f t="shared" si="4"/>
        <v>0.53389045672197388</v>
      </c>
      <c r="P18" s="31">
        <v>48847305</v>
      </c>
      <c r="Q18" s="31">
        <v>87439000</v>
      </c>
      <c r="R18" s="31">
        <v>87720500</v>
      </c>
      <c r="S18" s="31">
        <v>48847305</v>
      </c>
      <c r="T18" s="36">
        <f t="shared" si="5"/>
        <v>0.55864436921739724</v>
      </c>
      <c r="U18" s="36">
        <f t="shared" si="6"/>
        <v>3.0585658717507513E-2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1418696900</v>
      </c>
      <c r="E19" s="32">
        <f>SUM(E11:E18)</f>
        <v>1418696896</v>
      </c>
      <c r="F19" s="32">
        <f>SUM(F11:F18)</f>
        <v>564399021</v>
      </c>
      <c r="G19" s="37">
        <f t="shared" si="0"/>
        <v>0.39782917760657688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564399021</v>
      </c>
      <c r="O19" s="37">
        <f t="shared" si="4"/>
        <v>0.39782917760657688</v>
      </c>
      <c r="P19" s="32">
        <f>SUM(P11:P18)</f>
        <v>546857653</v>
      </c>
      <c r="Q19" s="32">
        <f>SUM(Q11:Q18)</f>
        <v>1230971467</v>
      </c>
      <c r="R19" s="32">
        <f>SUM(R11:R18)</f>
        <v>1397426952</v>
      </c>
      <c r="S19" s="32">
        <f>SUM(S11:S18)</f>
        <v>546857653</v>
      </c>
      <c r="T19" s="37">
        <f t="shared" si="5"/>
        <v>0.4442488454527273</v>
      </c>
      <c r="U19" s="37">
        <f t="shared" si="6"/>
        <v>3.2076661821901942E-2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384214826</v>
      </c>
      <c r="E20" s="31">
        <v>384214826</v>
      </c>
      <c r="F20" s="31">
        <v>149737008</v>
      </c>
      <c r="G20" s="36">
        <f t="shared" si="0"/>
        <v>0.38972209781410155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149737008</v>
      </c>
      <c r="O20" s="36">
        <f t="shared" si="4"/>
        <v>0.38972209781410155</v>
      </c>
      <c r="P20" s="31">
        <v>21820891</v>
      </c>
      <c r="Q20" s="31">
        <v>350904000</v>
      </c>
      <c r="R20" s="31">
        <v>375904000</v>
      </c>
      <c r="S20" s="31">
        <v>21820891</v>
      </c>
      <c r="T20" s="36">
        <f t="shared" si="5"/>
        <v>6.2184788432163782E-2</v>
      </c>
      <c r="U20" s="36">
        <f t="shared" si="6"/>
        <v>5.862094128053708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467128047</v>
      </c>
      <c r="E21" s="31">
        <v>467298782</v>
      </c>
      <c r="F21" s="31">
        <v>208237092</v>
      </c>
      <c r="G21" s="36">
        <f t="shared" si="0"/>
        <v>0.44578160814223172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208237092</v>
      </c>
      <c r="O21" s="36">
        <f t="shared" si="4"/>
        <v>0.44578160814223172</v>
      </c>
      <c r="P21" s="31">
        <v>193231409</v>
      </c>
      <c r="Q21" s="31">
        <v>419373644</v>
      </c>
      <c r="R21" s="31">
        <v>422775072</v>
      </c>
      <c r="S21" s="31">
        <v>193231409</v>
      </c>
      <c r="T21" s="36">
        <f t="shared" si="5"/>
        <v>0.4607619285679288</v>
      </c>
      <c r="U21" s="36">
        <f t="shared" si="6"/>
        <v>7.7656541851330196E-2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121502193</v>
      </c>
      <c r="E22" s="31">
        <v>121502193</v>
      </c>
      <c r="F22" s="31">
        <v>34728333</v>
      </c>
      <c r="G22" s="36">
        <f t="shared" si="0"/>
        <v>0.28582474227440485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34728333</v>
      </c>
      <c r="O22" s="36">
        <f t="shared" si="4"/>
        <v>0.28582474227440485</v>
      </c>
      <c r="P22" s="31">
        <v>37150560</v>
      </c>
      <c r="Q22" s="31">
        <v>112657723</v>
      </c>
      <c r="R22" s="31">
        <v>112657724</v>
      </c>
      <c r="S22" s="31">
        <v>37150560</v>
      </c>
      <c r="T22" s="36">
        <f t="shared" si="5"/>
        <v>0.32976487550702582</v>
      </c>
      <c r="U22" s="36">
        <f t="shared" si="6"/>
        <v>-6.5200282310683866E-2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30279204</v>
      </c>
      <c r="E23" s="31">
        <v>30279204</v>
      </c>
      <c r="F23" s="31">
        <v>8779124</v>
      </c>
      <c r="G23" s="36">
        <f t="shared" si="0"/>
        <v>0.28993906180624829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8779124</v>
      </c>
      <c r="O23" s="36">
        <f t="shared" si="4"/>
        <v>0.28993906180624829</v>
      </c>
      <c r="P23" s="31">
        <v>12201162</v>
      </c>
      <c r="Q23" s="31">
        <v>23335584</v>
      </c>
      <c r="R23" s="31">
        <v>28422695</v>
      </c>
      <c r="S23" s="31">
        <v>12201162</v>
      </c>
      <c r="T23" s="36">
        <f t="shared" si="5"/>
        <v>0.52285650961210139</v>
      </c>
      <c r="U23" s="36">
        <f t="shared" si="6"/>
        <v>-0.28046820458575994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191845783</v>
      </c>
      <c r="E24" s="31">
        <v>205016364</v>
      </c>
      <c r="F24" s="31">
        <v>82301953</v>
      </c>
      <c r="G24" s="36">
        <f t="shared" si="0"/>
        <v>0.4290005842870156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82301953</v>
      </c>
      <c r="O24" s="36">
        <f t="shared" si="4"/>
        <v>0.4290005842870156</v>
      </c>
      <c r="P24" s="31">
        <v>64349069</v>
      </c>
      <c r="Q24" s="31">
        <v>168213217</v>
      </c>
      <c r="R24" s="31">
        <v>168125717</v>
      </c>
      <c r="S24" s="31">
        <v>64349069</v>
      </c>
      <c r="T24" s="36">
        <f t="shared" si="5"/>
        <v>0.38254466651095553</v>
      </c>
      <c r="U24" s="36">
        <f t="shared" si="6"/>
        <v>0.27899213273777113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175985045</v>
      </c>
      <c r="E25" s="31">
        <v>175985045</v>
      </c>
      <c r="F25" s="31">
        <v>101627541</v>
      </c>
      <c r="G25" s="36">
        <f t="shared" si="0"/>
        <v>0.57747827947539521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101627541</v>
      </c>
      <c r="O25" s="36">
        <f t="shared" si="4"/>
        <v>0.57747827947539521</v>
      </c>
      <c r="P25" s="31">
        <v>93909284</v>
      </c>
      <c r="Q25" s="31">
        <v>165260670</v>
      </c>
      <c r="R25" s="31">
        <v>173760670</v>
      </c>
      <c r="S25" s="31">
        <v>93909284</v>
      </c>
      <c r="T25" s="36">
        <f t="shared" si="5"/>
        <v>0.56824944495263152</v>
      </c>
      <c r="U25" s="36">
        <f t="shared" si="6"/>
        <v>8.2188434106259312E-2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424675584</v>
      </c>
      <c r="E26" s="31">
        <v>424675584</v>
      </c>
      <c r="F26" s="31">
        <v>8742179</v>
      </c>
      <c r="G26" s="36">
        <f t="shared" si="0"/>
        <v>2.0585546542746379E-2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8742179</v>
      </c>
      <c r="O26" s="36">
        <f t="shared" si="4"/>
        <v>2.0585546542746379E-2</v>
      </c>
      <c r="P26" s="31">
        <v>13230991</v>
      </c>
      <c r="Q26" s="31">
        <v>365621959</v>
      </c>
      <c r="R26" s="31">
        <v>374031828</v>
      </c>
      <c r="S26" s="31">
        <v>13230991</v>
      </c>
      <c r="T26" s="36">
        <f t="shared" si="5"/>
        <v>3.6187626794046031E-2</v>
      </c>
      <c r="U26" s="36">
        <f t="shared" si="6"/>
        <v>-0.33926498778511749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1795630682</v>
      </c>
      <c r="E27" s="32">
        <f>SUM(E20:E26)</f>
        <v>1808971998</v>
      </c>
      <c r="F27" s="32">
        <f>SUM(F20:F26)</f>
        <v>594153230</v>
      </c>
      <c r="G27" s="37">
        <f t="shared" si="0"/>
        <v>0.33088832573200594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594153230</v>
      </c>
      <c r="O27" s="37">
        <f t="shared" si="4"/>
        <v>0.33088832573200594</v>
      </c>
      <c r="P27" s="32">
        <f>SUM(P20:P26)</f>
        <v>435893366</v>
      </c>
      <c r="Q27" s="32">
        <f>SUM(Q20:Q26)</f>
        <v>1605366797</v>
      </c>
      <c r="R27" s="32">
        <f>SUM(R20:R26)</f>
        <v>1655677706</v>
      </c>
      <c r="S27" s="32">
        <f>SUM(S20:S26)</f>
        <v>435893366</v>
      </c>
      <c r="T27" s="37">
        <f t="shared" si="5"/>
        <v>0.27152259957946545</v>
      </c>
      <c r="U27" s="37">
        <f t="shared" si="6"/>
        <v>0.36307013674532507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176685504</v>
      </c>
      <c r="E28" s="31">
        <v>176685504</v>
      </c>
      <c r="F28" s="31">
        <v>127915848</v>
      </c>
      <c r="G28" s="36">
        <f t="shared" si="0"/>
        <v>0.72397477497644624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127915848</v>
      </c>
      <c r="O28" s="36">
        <f t="shared" si="4"/>
        <v>0.72397477497644624</v>
      </c>
      <c r="P28" s="31">
        <v>70820099</v>
      </c>
      <c r="Q28" s="31">
        <v>162891224</v>
      </c>
      <c r="R28" s="31">
        <v>167921434</v>
      </c>
      <c r="S28" s="31">
        <v>70820099</v>
      </c>
      <c r="T28" s="36">
        <f t="shared" si="5"/>
        <v>0.43476927277555483</v>
      </c>
      <c r="U28" s="36">
        <f t="shared" si="6"/>
        <v>0.80620826299607407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265196455</v>
      </c>
      <c r="E29" s="31">
        <v>265196455</v>
      </c>
      <c r="F29" s="31">
        <v>94041478</v>
      </c>
      <c r="G29" s="36">
        <f t="shared" si="0"/>
        <v>0.35461061498729313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94041478</v>
      </c>
      <c r="O29" s="36">
        <f t="shared" si="4"/>
        <v>0.35461061498729313</v>
      </c>
      <c r="P29" s="31">
        <v>96344851</v>
      </c>
      <c r="Q29" s="31">
        <v>229029167</v>
      </c>
      <c r="R29" s="31">
        <v>233016167</v>
      </c>
      <c r="S29" s="31">
        <v>96344851</v>
      </c>
      <c r="T29" s="36">
        <f t="shared" si="5"/>
        <v>0.42066629443751152</v>
      </c>
      <c r="U29" s="36">
        <f t="shared" si="6"/>
        <v>-2.3907587962329169E-2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185298000</v>
      </c>
      <c r="E30" s="31">
        <v>185298000</v>
      </c>
      <c r="F30" s="31">
        <v>78559472</v>
      </c>
      <c r="G30" s="36">
        <f t="shared" si="0"/>
        <v>0.42396287061921878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78559472</v>
      </c>
      <c r="O30" s="36">
        <f t="shared" si="4"/>
        <v>0.42396287061921878</v>
      </c>
      <c r="P30" s="31">
        <v>70621319</v>
      </c>
      <c r="Q30" s="31">
        <v>182264681</v>
      </c>
      <c r="R30" s="31">
        <v>231003681</v>
      </c>
      <c r="S30" s="31">
        <v>70621319</v>
      </c>
      <c r="T30" s="36">
        <f t="shared" si="5"/>
        <v>0.38746573725932126</v>
      </c>
      <c r="U30" s="36">
        <f t="shared" si="6"/>
        <v>0.11240448511022572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88117125</v>
      </c>
      <c r="E31" s="31">
        <v>88117125</v>
      </c>
      <c r="F31" s="31">
        <v>17482591</v>
      </c>
      <c r="G31" s="36">
        <f t="shared" si="0"/>
        <v>0.19840174086478649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17482591</v>
      </c>
      <c r="O31" s="36">
        <f t="shared" si="4"/>
        <v>0.19840174086478649</v>
      </c>
      <c r="P31" s="31">
        <v>11685592</v>
      </c>
      <c r="Q31" s="31">
        <v>98310688</v>
      </c>
      <c r="R31" s="31">
        <v>124297482</v>
      </c>
      <c r="S31" s="31">
        <v>11685592</v>
      </c>
      <c r="T31" s="36">
        <f t="shared" si="5"/>
        <v>0.11886390216290624</v>
      </c>
      <c r="U31" s="36">
        <f t="shared" si="6"/>
        <v>0.4960809003086879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115344405</v>
      </c>
      <c r="E32" s="31">
        <v>115344405</v>
      </c>
      <c r="F32" s="31">
        <v>43904877</v>
      </c>
      <c r="G32" s="36">
        <f t="shared" si="0"/>
        <v>0.38064158378553342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43904877</v>
      </c>
      <c r="O32" s="36">
        <f t="shared" si="4"/>
        <v>0.38064158378553342</v>
      </c>
      <c r="P32" s="31">
        <v>41731472</v>
      </c>
      <c r="Q32" s="31">
        <v>101317370</v>
      </c>
      <c r="R32" s="31">
        <v>102456734</v>
      </c>
      <c r="S32" s="31">
        <v>41731472</v>
      </c>
      <c r="T32" s="36">
        <f t="shared" si="5"/>
        <v>0.41188862284917188</v>
      </c>
      <c r="U32" s="36">
        <f t="shared" si="6"/>
        <v>5.2080717401964627E-2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215465212</v>
      </c>
      <c r="E33" s="31">
        <v>215465212</v>
      </c>
      <c r="F33" s="31">
        <v>193258823</v>
      </c>
      <c r="G33" s="36">
        <f t="shared" si="0"/>
        <v>0.89693747406425872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193258823</v>
      </c>
      <c r="O33" s="36">
        <f t="shared" si="4"/>
        <v>0.89693747406425872</v>
      </c>
      <c r="P33" s="31">
        <v>179921330</v>
      </c>
      <c r="Q33" s="31">
        <v>239322414</v>
      </c>
      <c r="R33" s="31">
        <v>244763625</v>
      </c>
      <c r="S33" s="31">
        <v>179921330</v>
      </c>
      <c r="T33" s="36">
        <f t="shared" si="5"/>
        <v>0.75179473160420318</v>
      </c>
      <c r="U33" s="36">
        <f t="shared" si="6"/>
        <v>7.4129582079011991E-2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1111453444</v>
      </c>
      <c r="E34" s="31">
        <v>1111453444</v>
      </c>
      <c r="F34" s="31">
        <v>364183268</v>
      </c>
      <c r="G34" s="36">
        <f t="shared" si="0"/>
        <v>0.32766398805634545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364183268</v>
      </c>
      <c r="O34" s="36">
        <f t="shared" si="4"/>
        <v>0.32766398805634545</v>
      </c>
      <c r="P34" s="31">
        <v>362388122</v>
      </c>
      <c r="Q34" s="31">
        <v>1124026031</v>
      </c>
      <c r="R34" s="31">
        <v>1154116705</v>
      </c>
      <c r="S34" s="31">
        <v>362388122</v>
      </c>
      <c r="T34" s="36">
        <f t="shared" si="5"/>
        <v>0.32240189462302588</v>
      </c>
      <c r="U34" s="36">
        <f t="shared" si="6"/>
        <v>4.9536557381977264E-3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2157560145</v>
      </c>
      <c r="E35" s="32">
        <f>SUM(E28:E34)</f>
        <v>2157560145</v>
      </c>
      <c r="F35" s="32">
        <f>SUM(F28:F34)</f>
        <v>919346357</v>
      </c>
      <c r="G35" s="37">
        <f t="shared" si="0"/>
        <v>0.42610462523166415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919346357</v>
      </c>
      <c r="O35" s="37">
        <f t="shared" si="4"/>
        <v>0.42610462523166415</v>
      </c>
      <c r="P35" s="32">
        <f>SUM(P28:P34)</f>
        <v>833512785</v>
      </c>
      <c r="Q35" s="32">
        <f>SUM(Q28:Q34)</f>
        <v>2137161575</v>
      </c>
      <c r="R35" s="32">
        <f>SUM(R28:R34)</f>
        <v>2257575828</v>
      </c>
      <c r="S35" s="32">
        <f>SUM(S28:S34)</f>
        <v>833512785</v>
      </c>
      <c r="T35" s="37">
        <f t="shared" si="5"/>
        <v>0.39000925093836203</v>
      </c>
      <c r="U35" s="37">
        <f t="shared" si="6"/>
        <v>0.1029781108876453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246585386</v>
      </c>
      <c r="E36" s="31">
        <v>246585386</v>
      </c>
      <c r="F36" s="31">
        <v>98498690</v>
      </c>
      <c r="G36" s="36">
        <f t="shared" si="0"/>
        <v>0.39945063897663424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98498690</v>
      </c>
      <c r="O36" s="36">
        <f t="shared" si="4"/>
        <v>0.39945063897663424</v>
      </c>
      <c r="P36" s="31">
        <v>92568741</v>
      </c>
      <c r="Q36" s="31">
        <v>315271496</v>
      </c>
      <c r="R36" s="31">
        <v>305828011</v>
      </c>
      <c r="S36" s="31">
        <v>92568741</v>
      </c>
      <c r="T36" s="36">
        <f t="shared" si="5"/>
        <v>0.29361595378733507</v>
      </c>
      <c r="U36" s="36">
        <f t="shared" si="6"/>
        <v>6.4059950863974757E-2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168381066</v>
      </c>
      <c r="E37" s="31">
        <v>168381066</v>
      </c>
      <c r="F37" s="31">
        <v>46960186</v>
      </c>
      <c r="G37" s="36">
        <f t="shared" si="0"/>
        <v>0.27889231916372353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46960186</v>
      </c>
      <c r="O37" s="36">
        <f t="shared" si="4"/>
        <v>0.27889231916372353</v>
      </c>
      <c r="P37" s="31">
        <v>102417336</v>
      </c>
      <c r="Q37" s="31">
        <v>154020544</v>
      </c>
      <c r="R37" s="31">
        <v>163259665</v>
      </c>
      <c r="S37" s="31">
        <v>102417336</v>
      </c>
      <c r="T37" s="36">
        <f t="shared" si="5"/>
        <v>0.66495892911532628</v>
      </c>
      <c r="U37" s="36">
        <f t="shared" si="6"/>
        <v>-0.54148205924825077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142392828</v>
      </c>
      <c r="E38" s="31">
        <v>142392828</v>
      </c>
      <c r="F38" s="31">
        <v>92752620</v>
      </c>
      <c r="G38" s="36">
        <f t="shared" si="0"/>
        <v>0.65138547567859251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92752620</v>
      </c>
      <c r="O38" s="36">
        <f t="shared" si="4"/>
        <v>0.65138547567859251</v>
      </c>
      <c r="P38" s="31">
        <v>17976277</v>
      </c>
      <c r="Q38" s="31">
        <v>236184427</v>
      </c>
      <c r="R38" s="31">
        <v>249308427</v>
      </c>
      <c r="S38" s="31">
        <v>17976277</v>
      </c>
      <c r="T38" s="36">
        <f t="shared" si="5"/>
        <v>7.6111186619429394E-2</v>
      </c>
      <c r="U38" s="36">
        <f t="shared" si="6"/>
        <v>4.1597235623371844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458938280</v>
      </c>
      <c r="E39" s="31">
        <v>458938280</v>
      </c>
      <c r="F39" s="31">
        <v>165404691</v>
      </c>
      <c r="G39" s="36">
        <f t="shared" si="0"/>
        <v>0.36040726652830091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165404691</v>
      </c>
      <c r="O39" s="36">
        <f t="shared" si="4"/>
        <v>0.36040726652830091</v>
      </c>
      <c r="P39" s="31">
        <v>149465963</v>
      </c>
      <c r="Q39" s="31">
        <v>383613905</v>
      </c>
      <c r="R39" s="31">
        <v>375774263</v>
      </c>
      <c r="S39" s="31">
        <v>149465963</v>
      </c>
      <c r="T39" s="36">
        <f t="shared" si="5"/>
        <v>0.38962603037030163</v>
      </c>
      <c r="U39" s="36">
        <f t="shared" si="6"/>
        <v>0.10663784369421947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1016297560</v>
      </c>
      <c r="E40" s="32">
        <f>SUM(E36:E39)</f>
        <v>1016297560</v>
      </c>
      <c r="F40" s="32">
        <f>SUM(F36:F39)</f>
        <v>403616187</v>
      </c>
      <c r="G40" s="37">
        <f t="shared" si="0"/>
        <v>0.39714371350060113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403616187</v>
      </c>
      <c r="O40" s="37">
        <f t="shared" si="4"/>
        <v>0.39714371350060113</v>
      </c>
      <c r="P40" s="32">
        <f>SUM(P36:P39)</f>
        <v>362428317</v>
      </c>
      <c r="Q40" s="32">
        <f>SUM(Q36:Q39)</f>
        <v>1089090372</v>
      </c>
      <c r="R40" s="32">
        <f>SUM(R36:R39)</f>
        <v>1094170366</v>
      </c>
      <c r="S40" s="32">
        <f>SUM(S36:S39)</f>
        <v>362428317</v>
      </c>
      <c r="T40" s="37">
        <f t="shared" si="5"/>
        <v>0.33278075568186183</v>
      </c>
      <c r="U40" s="37">
        <f t="shared" si="6"/>
        <v>0.1136441830509618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416923328</v>
      </c>
      <c r="E41" s="31">
        <v>416923328</v>
      </c>
      <c r="F41" s="31">
        <v>175914107</v>
      </c>
      <c r="G41" s="36">
        <f t="shared" si="0"/>
        <v>0.42193395088700819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175914107</v>
      </c>
      <c r="O41" s="36">
        <f t="shared" si="4"/>
        <v>0.42193395088700819</v>
      </c>
      <c r="P41" s="31">
        <v>162716399</v>
      </c>
      <c r="Q41" s="31">
        <v>391978440</v>
      </c>
      <c r="R41" s="31">
        <v>402778440</v>
      </c>
      <c r="S41" s="31">
        <v>162716399</v>
      </c>
      <c r="T41" s="36">
        <f t="shared" si="5"/>
        <v>0.41511568595456422</v>
      </c>
      <c r="U41" s="36">
        <f t="shared" si="6"/>
        <v>8.1108653344768245E-2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336837483</v>
      </c>
      <c r="E42" s="31">
        <v>336837483</v>
      </c>
      <c r="F42" s="31">
        <v>40537329</v>
      </c>
      <c r="G42" s="36">
        <f t="shared" si="0"/>
        <v>0.12034684690955252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40537329</v>
      </c>
      <c r="O42" s="36">
        <f t="shared" si="4"/>
        <v>0.12034684690955252</v>
      </c>
      <c r="P42" s="31">
        <v>40281077</v>
      </c>
      <c r="Q42" s="31">
        <v>111270078</v>
      </c>
      <c r="R42" s="31">
        <v>133919110</v>
      </c>
      <c r="S42" s="31">
        <v>40281077</v>
      </c>
      <c r="T42" s="36">
        <f t="shared" si="5"/>
        <v>0.36201176204801438</v>
      </c>
      <c r="U42" s="36">
        <f t="shared" si="6"/>
        <v>6.3615975312676376E-3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405286546</v>
      </c>
      <c r="E43" s="31">
        <v>405286546</v>
      </c>
      <c r="F43" s="31">
        <v>152108302</v>
      </c>
      <c r="G43" s="36">
        <f t="shared" si="0"/>
        <v>0.37531051425526474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152108302</v>
      </c>
      <c r="O43" s="36">
        <f t="shared" si="4"/>
        <v>0.37531051425526474</v>
      </c>
      <c r="P43" s="31">
        <v>171144853</v>
      </c>
      <c r="Q43" s="31">
        <v>373620226</v>
      </c>
      <c r="R43" s="31">
        <v>394097455</v>
      </c>
      <c r="S43" s="31">
        <v>171144853</v>
      </c>
      <c r="T43" s="36">
        <f t="shared" si="5"/>
        <v>0.45807170246719991</v>
      </c>
      <c r="U43" s="36">
        <f t="shared" si="6"/>
        <v>-0.1112306368921302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132679176</v>
      </c>
      <c r="E44" s="31">
        <v>132679176</v>
      </c>
      <c r="F44" s="31">
        <v>85540710</v>
      </c>
      <c r="G44" s="36">
        <f t="shared" si="0"/>
        <v>0.64471842966525506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85540710</v>
      </c>
      <c r="O44" s="36">
        <f t="shared" si="4"/>
        <v>0.64471842966525506</v>
      </c>
      <c r="P44" s="31">
        <v>68533025</v>
      </c>
      <c r="Q44" s="31">
        <v>115052329</v>
      </c>
      <c r="R44" s="31">
        <v>120552329</v>
      </c>
      <c r="S44" s="31">
        <v>68533025</v>
      </c>
      <c r="T44" s="36">
        <f t="shared" si="5"/>
        <v>0.59566829803158527</v>
      </c>
      <c r="U44" s="36">
        <f t="shared" si="6"/>
        <v>0.24816772643553975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933773705</v>
      </c>
      <c r="E45" s="31">
        <v>933773705</v>
      </c>
      <c r="F45" s="31">
        <v>550092929</v>
      </c>
      <c r="G45" s="36">
        <f t="shared" si="0"/>
        <v>0.58910732445608971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550092929</v>
      </c>
      <c r="O45" s="36">
        <f t="shared" si="4"/>
        <v>0.58910732445608971</v>
      </c>
      <c r="P45" s="31">
        <v>510110851</v>
      </c>
      <c r="Q45" s="31">
        <v>839939562</v>
      </c>
      <c r="R45" s="31">
        <v>867152674</v>
      </c>
      <c r="S45" s="31">
        <v>510110851</v>
      </c>
      <c r="T45" s="36">
        <f t="shared" si="5"/>
        <v>0.60731851918650304</v>
      </c>
      <c r="U45" s="36">
        <f t="shared" si="6"/>
        <v>7.8379195270245283E-2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487416678</v>
      </c>
      <c r="E46" s="31">
        <v>487416678</v>
      </c>
      <c r="F46" s="31">
        <v>519047032</v>
      </c>
      <c r="G46" s="36">
        <f t="shared" si="0"/>
        <v>1.0648938688962957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519047032</v>
      </c>
      <c r="O46" s="36">
        <f t="shared" si="4"/>
        <v>1.0648938688962957</v>
      </c>
      <c r="P46" s="31">
        <v>474637254</v>
      </c>
      <c r="Q46" s="31">
        <v>459638643</v>
      </c>
      <c r="R46" s="31">
        <v>489538643</v>
      </c>
      <c r="S46" s="31">
        <v>474637254</v>
      </c>
      <c r="T46" s="36">
        <f t="shared" si="5"/>
        <v>1.0326313098961959</v>
      </c>
      <c r="U46" s="36">
        <f t="shared" si="6"/>
        <v>9.3565723351332286E-2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2712916916</v>
      </c>
      <c r="E47" s="32">
        <f>SUM(E41:E46)</f>
        <v>2712916916</v>
      </c>
      <c r="F47" s="32">
        <f>SUM(F41:F46)</f>
        <v>1523240409</v>
      </c>
      <c r="G47" s="37">
        <f t="shared" si="0"/>
        <v>0.56147698442822491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1523240409</v>
      </c>
      <c r="O47" s="37">
        <f t="shared" si="4"/>
        <v>0.56147698442822491</v>
      </c>
      <c r="P47" s="32">
        <f>SUM(P41:P46)</f>
        <v>1427423459</v>
      </c>
      <c r="Q47" s="32">
        <f>SUM(Q41:Q46)</f>
        <v>2291499278</v>
      </c>
      <c r="R47" s="32">
        <f>SUM(R41:R46)</f>
        <v>2408038651</v>
      </c>
      <c r="S47" s="32">
        <f>SUM(S41:S46)</f>
        <v>1427423459</v>
      </c>
      <c r="T47" s="37">
        <f t="shared" si="5"/>
        <v>0.62292119081348452</v>
      </c>
      <c r="U47" s="37">
        <f t="shared" si="6"/>
        <v>6.7125805867815691E-2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438117060</v>
      </c>
      <c r="E48" s="31">
        <v>438117060</v>
      </c>
      <c r="F48" s="31">
        <v>184815973</v>
      </c>
      <c r="G48" s="36">
        <f t="shared" si="0"/>
        <v>0.42184153477155167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184815973</v>
      </c>
      <c r="O48" s="36">
        <f t="shared" si="4"/>
        <v>0.42184153477155167</v>
      </c>
      <c r="P48" s="31">
        <v>178052265</v>
      </c>
      <c r="Q48" s="31">
        <v>403019376</v>
      </c>
      <c r="R48" s="31">
        <v>414662390</v>
      </c>
      <c r="S48" s="31">
        <v>178052265</v>
      </c>
      <c r="T48" s="36">
        <f t="shared" si="5"/>
        <v>0.44179579346080872</v>
      </c>
      <c r="U48" s="36">
        <f t="shared" si="6"/>
        <v>3.7987205610667152E-2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360135850</v>
      </c>
      <c r="E49" s="31">
        <v>360135850</v>
      </c>
      <c r="F49" s="31">
        <v>183088437</v>
      </c>
      <c r="G49" s="36">
        <f t="shared" si="0"/>
        <v>0.50838714612832903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183088437</v>
      </c>
      <c r="O49" s="36">
        <f t="shared" si="4"/>
        <v>0.50838714612832903</v>
      </c>
      <c r="P49" s="31">
        <v>158311015</v>
      </c>
      <c r="Q49" s="31">
        <v>368347836</v>
      </c>
      <c r="R49" s="31">
        <v>374774436</v>
      </c>
      <c r="S49" s="31">
        <v>158311015</v>
      </c>
      <c r="T49" s="36">
        <f t="shared" si="5"/>
        <v>0.42978673831546549</v>
      </c>
      <c r="U49" s="36">
        <f t="shared" si="6"/>
        <v>0.15651104251968828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420864992</v>
      </c>
      <c r="E50" s="31">
        <v>420864992</v>
      </c>
      <c r="F50" s="31">
        <v>180799309</v>
      </c>
      <c r="G50" s="36">
        <f t="shared" si="0"/>
        <v>0.42958980299316507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180799309</v>
      </c>
      <c r="O50" s="36">
        <f t="shared" si="4"/>
        <v>0.42958980299316507</v>
      </c>
      <c r="P50" s="31">
        <v>170942720</v>
      </c>
      <c r="Q50" s="31">
        <v>391308036</v>
      </c>
      <c r="R50" s="31">
        <v>411363460</v>
      </c>
      <c r="S50" s="31">
        <v>170942720</v>
      </c>
      <c r="T50" s="36">
        <f t="shared" si="5"/>
        <v>0.4368495003256207</v>
      </c>
      <c r="U50" s="36">
        <f t="shared" si="6"/>
        <v>5.7660185821309051E-2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211880179</v>
      </c>
      <c r="E51" s="31">
        <v>211865179</v>
      </c>
      <c r="F51" s="31">
        <v>76567261</v>
      </c>
      <c r="G51" s="36">
        <f t="shared" si="0"/>
        <v>0.36137056973130083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76567261</v>
      </c>
      <c r="O51" s="36">
        <f t="shared" si="4"/>
        <v>0.36137056973130083</v>
      </c>
      <c r="P51" s="31">
        <v>70661977</v>
      </c>
      <c r="Q51" s="31">
        <v>272637395</v>
      </c>
      <c r="R51" s="31">
        <v>217664568</v>
      </c>
      <c r="S51" s="31">
        <v>70661977</v>
      </c>
      <c r="T51" s="36">
        <f t="shared" si="5"/>
        <v>0.25917932864638765</v>
      </c>
      <c r="U51" s="36">
        <f t="shared" si="6"/>
        <v>8.3570885654671079E-2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1013485974</v>
      </c>
      <c r="E52" s="31">
        <v>1013485974</v>
      </c>
      <c r="F52" s="31">
        <v>355760727</v>
      </c>
      <c r="G52" s="36">
        <f t="shared" si="0"/>
        <v>0.35102678885223526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355760727</v>
      </c>
      <c r="O52" s="36">
        <f t="shared" si="4"/>
        <v>0.35102678885223526</v>
      </c>
      <c r="P52" s="31">
        <v>334916402</v>
      </c>
      <c r="Q52" s="31">
        <v>963154430</v>
      </c>
      <c r="R52" s="31">
        <v>1017344074</v>
      </c>
      <c r="S52" s="31">
        <v>334916402</v>
      </c>
      <c r="T52" s="36">
        <f t="shared" si="5"/>
        <v>0.34772866278567605</v>
      </c>
      <c r="U52" s="36">
        <f t="shared" si="6"/>
        <v>6.223739678177953E-2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2444484055</v>
      </c>
      <c r="E53" s="32">
        <f>SUM(E48:E52)</f>
        <v>2444469055</v>
      </c>
      <c r="F53" s="32">
        <f>SUM(F48:F52)</f>
        <v>981031707</v>
      </c>
      <c r="G53" s="37">
        <f t="shared" si="0"/>
        <v>0.40132464967131887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981031707</v>
      </c>
      <c r="O53" s="37">
        <f t="shared" si="4"/>
        <v>0.40132464967131887</v>
      </c>
      <c r="P53" s="32">
        <f>SUM(P48:P52)</f>
        <v>912884379</v>
      </c>
      <c r="Q53" s="32">
        <f>SUM(Q48:Q52)</f>
        <v>2398467073</v>
      </c>
      <c r="R53" s="32">
        <f>SUM(R48:R52)</f>
        <v>2435808928</v>
      </c>
      <c r="S53" s="32">
        <f>SUM(S48:S52)</f>
        <v>912884379</v>
      </c>
      <c r="T53" s="37">
        <f t="shared" si="5"/>
        <v>0.38061159532958072</v>
      </c>
      <c r="U53" s="37">
        <f t="shared" si="6"/>
        <v>7.4650557691271491E-2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20178276707</v>
      </c>
      <c r="E54" s="32">
        <f>SUM(E8:E9,E11:E18,E20:E26,E28:E34,E36:E39,E41:E46,E48:E52)</f>
        <v>20191713019</v>
      </c>
      <c r="F54" s="32">
        <f>SUM(F8:F9,F11:F18,F20:F26,F28:F34,F36:F39,F41:F46,F48:F52)</f>
        <v>9634263442</v>
      </c>
      <c r="G54" s="37">
        <f t="shared" si="0"/>
        <v>0.47745719725697883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9634263442</v>
      </c>
      <c r="O54" s="37">
        <f t="shared" si="4"/>
        <v>0.47745719725697883</v>
      </c>
      <c r="P54" s="32">
        <f>SUM(P8:P9,P11:P18,P20:P26,P28:P34,P36:P39,P41:P46,P48:P52)</f>
        <v>15911547442</v>
      </c>
      <c r="Q54" s="32">
        <f>SUM(Q8:Q9,Q11:Q18,Q20:Q26,Q28:Q34,Q36:Q39,Q41:Q46,Q48:Q52)</f>
        <v>18551278881</v>
      </c>
      <c r="R54" s="32">
        <f>SUM(R8:R9,R11:R18,R20:R26,R28:R34,R36:R39,R41:R46,R48:R52)</f>
        <v>19096874064</v>
      </c>
      <c r="S54" s="32">
        <f>SUM(S8:S9,S11:S18,S20:S26,S28:S34,S36:S39,S41:S46,S48:S52)</f>
        <v>15911547442</v>
      </c>
      <c r="T54" s="37">
        <f t="shared" si="5"/>
        <v>0.85770622845287603</v>
      </c>
      <c r="U54" s="37">
        <f t="shared" si="6"/>
        <v>-0.39451122041282605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2816132969</v>
      </c>
      <c r="E57" s="31">
        <v>2816132969</v>
      </c>
      <c r="F57" s="31">
        <v>619744413</v>
      </c>
      <c r="G57" s="36">
        <f t="shared" ref="G57:G85" si="7">IF(($D57      =0),0,($F57      /$D57      ))</f>
        <v>0.22006930064103802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619744413</v>
      </c>
      <c r="O57" s="36">
        <f t="shared" ref="O57:O85" si="11">IF(($D57      =0),0,($N57      /$D57      ))</f>
        <v>0.22006930064103802</v>
      </c>
      <c r="P57" s="31">
        <v>727570089</v>
      </c>
      <c r="Q57" s="31">
        <v>2526577397</v>
      </c>
      <c r="R57" s="31">
        <v>2462406122</v>
      </c>
      <c r="S57" s="31">
        <v>727570089</v>
      </c>
      <c r="T57" s="36">
        <f t="shared" ref="T57:T85" si="12">IF(($Q57      =0),0,($S57      /$Q57      ))</f>
        <v>0.28796667375553192</v>
      </c>
      <c r="U57" s="36">
        <f t="shared" ref="U57:U85" si="13">IF(($P57      =0),0,(($F57      /$P57      )-1))</f>
        <v>-0.14819970973270724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2816132969</v>
      </c>
      <c r="E58" s="32">
        <f>E57</f>
        <v>2816132969</v>
      </c>
      <c r="F58" s="32">
        <f>F57</f>
        <v>619744413</v>
      </c>
      <c r="G58" s="37">
        <f t="shared" si="7"/>
        <v>0.22006930064103802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619744413</v>
      </c>
      <c r="O58" s="37">
        <f t="shared" si="11"/>
        <v>0.22006930064103802</v>
      </c>
      <c r="P58" s="32">
        <f>P57</f>
        <v>727570089</v>
      </c>
      <c r="Q58" s="32">
        <f>Q57</f>
        <v>2526577397</v>
      </c>
      <c r="R58" s="32">
        <f>R57</f>
        <v>2462406122</v>
      </c>
      <c r="S58" s="32">
        <f>S57</f>
        <v>727570089</v>
      </c>
      <c r="T58" s="37">
        <f t="shared" si="12"/>
        <v>0.28796667375553192</v>
      </c>
      <c r="U58" s="37">
        <f t="shared" si="13"/>
        <v>-0.14819970973270724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153737366</v>
      </c>
      <c r="E59" s="31">
        <v>153737366</v>
      </c>
      <c r="F59" s="31">
        <v>63903422</v>
      </c>
      <c r="G59" s="36">
        <f t="shared" si="7"/>
        <v>0.4156661692772855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63903422</v>
      </c>
      <c r="O59" s="36">
        <f t="shared" si="11"/>
        <v>0.4156661692772855</v>
      </c>
      <c r="P59" s="31">
        <v>35262895</v>
      </c>
      <c r="Q59" s="31">
        <v>202790396</v>
      </c>
      <c r="R59" s="31">
        <v>201595455</v>
      </c>
      <c r="S59" s="31">
        <v>35262895</v>
      </c>
      <c r="T59" s="36">
        <f t="shared" si="12"/>
        <v>0.1738883876926795</v>
      </c>
      <c r="U59" s="36">
        <f t="shared" si="13"/>
        <v>0.81220010438734547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190719240</v>
      </c>
      <c r="E60" s="31">
        <v>190719240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41497</v>
      </c>
      <c r="Q60" s="31">
        <v>176187587</v>
      </c>
      <c r="R60" s="31">
        <v>170678587</v>
      </c>
      <c r="S60" s="31">
        <v>41497</v>
      </c>
      <c r="T60" s="36">
        <f t="shared" si="12"/>
        <v>2.3552737571688295E-4</v>
      </c>
      <c r="U60" s="36">
        <f t="shared" si="13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118682172</v>
      </c>
      <c r="E61" s="31">
        <v>118682172</v>
      </c>
      <c r="F61" s="31">
        <v>39974845</v>
      </c>
      <c r="G61" s="36">
        <f t="shared" si="7"/>
        <v>0.33682266111543696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39974845</v>
      </c>
      <c r="O61" s="36">
        <f t="shared" si="11"/>
        <v>0.33682266111543696</v>
      </c>
      <c r="P61" s="31">
        <v>23756972</v>
      </c>
      <c r="Q61" s="31">
        <v>113209720</v>
      </c>
      <c r="R61" s="31">
        <v>141711366</v>
      </c>
      <c r="S61" s="31">
        <v>23756972</v>
      </c>
      <c r="T61" s="36">
        <f t="shared" si="12"/>
        <v>0.20984922496054226</v>
      </c>
      <c r="U61" s="36">
        <f t="shared" si="13"/>
        <v>0.68265741105390032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36616334</v>
      </c>
      <c r="E62" s="31">
        <v>36616334</v>
      </c>
      <c r="F62" s="31">
        <v>15725501</v>
      </c>
      <c r="G62" s="36">
        <f t="shared" si="7"/>
        <v>0.42946683302593863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15725501</v>
      </c>
      <c r="O62" s="36">
        <f t="shared" si="11"/>
        <v>0.42946683302593863</v>
      </c>
      <c r="P62" s="31">
        <v>1071748</v>
      </c>
      <c r="Q62" s="31">
        <v>38670619</v>
      </c>
      <c r="R62" s="31">
        <v>40206619</v>
      </c>
      <c r="S62" s="31">
        <v>1071748</v>
      </c>
      <c r="T62" s="36">
        <f t="shared" si="12"/>
        <v>2.7714787808284114E-2</v>
      </c>
      <c r="U62" s="36">
        <f t="shared" si="13"/>
        <v>13.672759827869985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499755112</v>
      </c>
      <c r="E63" s="32">
        <f>SUM(E59:E62)</f>
        <v>499755112</v>
      </c>
      <c r="F63" s="32">
        <f>SUM(F59:F62)</f>
        <v>119603768</v>
      </c>
      <c r="G63" s="37">
        <f t="shared" si="7"/>
        <v>0.23932475151950022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119603768</v>
      </c>
      <c r="O63" s="37">
        <f t="shared" si="11"/>
        <v>0.23932475151950022</v>
      </c>
      <c r="P63" s="32">
        <f>SUM(P59:P62)</f>
        <v>60133112</v>
      </c>
      <c r="Q63" s="32">
        <f>SUM(Q59:Q62)</f>
        <v>530858322</v>
      </c>
      <c r="R63" s="32">
        <f>SUM(R59:R62)</f>
        <v>554192027</v>
      </c>
      <c r="S63" s="32">
        <f>SUM(S59:S62)</f>
        <v>60133112</v>
      </c>
      <c r="T63" s="37">
        <f t="shared" si="12"/>
        <v>0.11327525538913941</v>
      </c>
      <c r="U63" s="37">
        <f t="shared" si="13"/>
        <v>0.98898350712332994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271418382</v>
      </c>
      <c r="E64" s="31">
        <v>271418382</v>
      </c>
      <c r="F64" s="31">
        <v>-490285</v>
      </c>
      <c r="G64" s="36">
        <f t="shared" si="7"/>
        <v>-1.8063809694363294E-3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-490285</v>
      </c>
      <c r="O64" s="36">
        <f t="shared" si="11"/>
        <v>-1.8063809694363294E-3</v>
      </c>
      <c r="P64" s="31">
        <v>20516829</v>
      </c>
      <c r="Q64" s="31">
        <v>84586802</v>
      </c>
      <c r="R64" s="31">
        <v>84865001</v>
      </c>
      <c r="S64" s="31">
        <v>20516829</v>
      </c>
      <c r="T64" s="36">
        <f t="shared" si="12"/>
        <v>0.24255354872028381</v>
      </c>
      <c r="U64" s="36">
        <f t="shared" si="13"/>
        <v>-1.0238967240015502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67588511</v>
      </c>
      <c r="E65" s="31">
        <v>67588511</v>
      </c>
      <c r="F65" s="31">
        <v>11383986</v>
      </c>
      <c r="G65" s="36">
        <f t="shared" si="7"/>
        <v>0.16843078552211338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11383986</v>
      </c>
      <c r="O65" s="36">
        <f t="shared" si="11"/>
        <v>0.16843078552211338</v>
      </c>
      <c r="P65" s="31">
        <v>3648152</v>
      </c>
      <c r="Q65" s="31">
        <v>57048401</v>
      </c>
      <c r="R65" s="31">
        <v>59935860</v>
      </c>
      <c r="S65" s="31">
        <v>3648152</v>
      </c>
      <c r="T65" s="36">
        <f t="shared" si="12"/>
        <v>6.3948365529123238E-2</v>
      </c>
      <c r="U65" s="36">
        <f t="shared" si="13"/>
        <v>2.1204801773610309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63474342</v>
      </c>
      <c r="E66" s="31">
        <v>63474342</v>
      </c>
      <c r="F66" s="31">
        <v>25209023</v>
      </c>
      <c r="G66" s="36">
        <f t="shared" si="7"/>
        <v>0.39715296300353931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25209023</v>
      </c>
      <c r="O66" s="36">
        <f t="shared" si="11"/>
        <v>0.39715296300353931</v>
      </c>
      <c r="P66" s="31">
        <v>29100962</v>
      </c>
      <c r="Q66" s="31">
        <v>34547329</v>
      </c>
      <c r="R66" s="31">
        <v>35542329</v>
      </c>
      <c r="S66" s="31">
        <v>29100962</v>
      </c>
      <c r="T66" s="36">
        <f t="shared" si="12"/>
        <v>0.84235056203621417</v>
      </c>
      <c r="U66" s="36">
        <f t="shared" si="13"/>
        <v>-0.13373918704130816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1158761499</v>
      </c>
      <c r="E67" s="31">
        <v>1158761499</v>
      </c>
      <c r="F67" s="31">
        <v>162143797</v>
      </c>
      <c r="G67" s="36">
        <f t="shared" si="7"/>
        <v>0.13992853330036295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162143797</v>
      </c>
      <c r="O67" s="36">
        <f t="shared" si="11"/>
        <v>0.13992853330036295</v>
      </c>
      <c r="P67" s="31">
        <v>151704850</v>
      </c>
      <c r="Q67" s="31">
        <v>1012499312</v>
      </c>
      <c r="R67" s="31">
        <v>1012499312</v>
      </c>
      <c r="S67" s="31">
        <v>151704850</v>
      </c>
      <c r="T67" s="36">
        <f t="shared" si="12"/>
        <v>0.14983205242908845</v>
      </c>
      <c r="U67" s="36">
        <f t="shared" si="13"/>
        <v>6.881089826726039E-2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59045204</v>
      </c>
      <c r="E68" s="31">
        <v>59045204</v>
      </c>
      <c r="F68" s="31">
        <v>33429097</v>
      </c>
      <c r="G68" s="36">
        <f t="shared" si="7"/>
        <v>0.5661610890530584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33429097</v>
      </c>
      <c r="O68" s="36">
        <f t="shared" si="11"/>
        <v>0.5661610890530584</v>
      </c>
      <c r="P68" s="31">
        <v>8992138</v>
      </c>
      <c r="Q68" s="31">
        <v>197581492</v>
      </c>
      <c r="R68" s="31">
        <v>196517633</v>
      </c>
      <c r="S68" s="31">
        <v>8992138</v>
      </c>
      <c r="T68" s="36">
        <f t="shared" si="12"/>
        <v>4.5511033999075176E-2</v>
      </c>
      <c r="U68" s="36">
        <f t="shared" si="13"/>
        <v>2.7175916339362232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6562000</v>
      </c>
      <c r="E69" s="31">
        <v>6562000</v>
      </c>
      <c r="F69" s="31">
        <v>855454</v>
      </c>
      <c r="G69" s="36">
        <f t="shared" si="7"/>
        <v>0.13036482779640354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855454</v>
      </c>
      <c r="O69" s="36">
        <f t="shared" si="11"/>
        <v>0.13036482779640354</v>
      </c>
      <c r="P69" s="31">
        <v>1153142</v>
      </c>
      <c r="Q69" s="31">
        <v>6652000</v>
      </c>
      <c r="R69" s="31">
        <v>8602000</v>
      </c>
      <c r="S69" s="31">
        <v>1153142</v>
      </c>
      <c r="T69" s="36">
        <f t="shared" si="12"/>
        <v>0.1733526758869513</v>
      </c>
      <c r="U69" s="36">
        <f t="shared" si="13"/>
        <v>-0.25815380933137466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1626849938</v>
      </c>
      <c r="E70" s="32">
        <f>SUM(E64:E69)</f>
        <v>1626849938</v>
      </c>
      <c r="F70" s="32">
        <f>SUM(F64:F69)</f>
        <v>232531072</v>
      </c>
      <c r="G70" s="37">
        <f t="shared" si="7"/>
        <v>0.14293332566731179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232531072</v>
      </c>
      <c r="O70" s="37">
        <f t="shared" si="11"/>
        <v>0.14293332566731179</v>
      </c>
      <c r="P70" s="32">
        <f>SUM(P64:P69)</f>
        <v>215116073</v>
      </c>
      <c r="Q70" s="32">
        <f>SUM(Q64:Q69)</f>
        <v>1392915336</v>
      </c>
      <c r="R70" s="32">
        <f>SUM(R64:R69)</f>
        <v>1397962135</v>
      </c>
      <c r="S70" s="32">
        <f>SUM(S64:S69)</f>
        <v>215116073</v>
      </c>
      <c r="T70" s="37">
        <f t="shared" si="12"/>
        <v>0.15443585653794539</v>
      </c>
      <c r="U70" s="37">
        <f t="shared" si="13"/>
        <v>8.0956289119316516E-2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117207746</v>
      </c>
      <c r="E71" s="31">
        <v>117207746</v>
      </c>
      <c r="F71" s="31">
        <v>28755624</v>
      </c>
      <c r="G71" s="36">
        <f t="shared" si="7"/>
        <v>0.24533893860564471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28755624</v>
      </c>
      <c r="O71" s="36">
        <f t="shared" si="11"/>
        <v>0.24533893860564471</v>
      </c>
      <c r="P71" s="31">
        <v>38206045</v>
      </c>
      <c r="Q71" s="31">
        <v>124673640</v>
      </c>
      <c r="R71" s="31">
        <v>153282650</v>
      </c>
      <c r="S71" s="31">
        <v>38206045</v>
      </c>
      <c r="T71" s="36">
        <f t="shared" si="12"/>
        <v>0.30644846015565119</v>
      </c>
      <c r="U71" s="36">
        <f t="shared" si="13"/>
        <v>-0.24735407708387502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498570260</v>
      </c>
      <c r="E72" s="31">
        <v>498570260</v>
      </c>
      <c r="F72" s="31">
        <v>101906632</v>
      </c>
      <c r="G72" s="36">
        <f t="shared" si="7"/>
        <v>0.2043977352359525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101906632</v>
      </c>
      <c r="O72" s="36">
        <f t="shared" si="11"/>
        <v>0.2043977352359525</v>
      </c>
      <c r="P72" s="31">
        <v>55763235</v>
      </c>
      <c r="Q72" s="31">
        <v>260610271</v>
      </c>
      <c r="R72" s="31">
        <v>214516071</v>
      </c>
      <c r="S72" s="31">
        <v>55763235</v>
      </c>
      <c r="T72" s="36">
        <f t="shared" si="12"/>
        <v>0.21397174710738856</v>
      </c>
      <c r="U72" s="36">
        <f t="shared" si="13"/>
        <v>0.82748780625801222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164567461</v>
      </c>
      <c r="E73" s="31">
        <v>164567461</v>
      </c>
      <c r="F73" s="31">
        <v>52661619</v>
      </c>
      <c r="G73" s="36">
        <f t="shared" si="7"/>
        <v>0.32000019128933394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52661619</v>
      </c>
      <c r="O73" s="36">
        <f t="shared" si="11"/>
        <v>0.32000019128933394</v>
      </c>
      <c r="P73" s="31">
        <v>100881782</v>
      </c>
      <c r="Q73" s="31">
        <v>156073478</v>
      </c>
      <c r="R73" s="31">
        <v>156073478</v>
      </c>
      <c r="S73" s="31">
        <v>100881782</v>
      </c>
      <c r="T73" s="36">
        <f t="shared" si="12"/>
        <v>0.64637363947255666</v>
      </c>
      <c r="U73" s="36">
        <f t="shared" si="13"/>
        <v>-0.47798682818667892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966650418</v>
      </c>
      <c r="E74" s="31">
        <v>966650418</v>
      </c>
      <c r="F74" s="31">
        <v>416904805</v>
      </c>
      <c r="G74" s="36">
        <f t="shared" si="7"/>
        <v>0.4312880822651235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416904805</v>
      </c>
      <c r="O74" s="36">
        <f t="shared" si="11"/>
        <v>0.4312880822651235</v>
      </c>
      <c r="P74" s="31">
        <v>358864324</v>
      </c>
      <c r="Q74" s="31">
        <v>938148884</v>
      </c>
      <c r="R74" s="31">
        <v>913700987</v>
      </c>
      <c r="S74" s="31">
        <v>358864324</v>
      </c>
      <c r="T74" s="36">
        <f t="shared" si="12"/>
        <v>0.38252385108630582</v>
      </c>
      <c r="U74" s="36">
        <f t="shared" si="13"/>
        <v>0.16173377267783251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118837540</v>
      </c>
      <c r="E75" s="31">
        <v>118837540</v>
      </c>
      <c r="F75" s="31">
        <v>52139382</v>
      </c>
      <c r="G75" s="36">
        <f t="shared" si="7"/>
        <v>0.43874504638854017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52139382</v>
      </c>
      <c r="O75" s="36">
        <f t="shared" si="11"/>
        <v>0.43874504638854017</v>
      </c>
      <c r="P75" s="31">
        <v>44774195</v>
      </c>
      <c r="Q75" s="31">
        <v>112505150</v>
      </c>
      <c r="R75" s="31">
        <v>111952932</v>
      </c>
      <c r="S75" s="31">
        <v>44774195</v>
      </c>
      <c r="T75" s="36">
        <f t="shared" si="12"/>
        <v>0.39797462605045192</v>
      </c>
      <c r="U75" s="36">
        <f t="shared" si="13"/>
        <v>0.16449624610783053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170958996</v>
      </c>
      <c r="E76" s="31">
        <v>170958996</v>
      </c>
      <c r="F76" s="31">
        <v>53434107</v>
      </c>
      <c r="G76" s="36">
        <f t="shared" si="7"/>
        <v>0.3125551053189386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53434107</v>
      </c>
      <c r="O76" s="36">
        <f t="shared" si="11"/>
        <v>0.3125551053189386</v>
      </c>
      <c r="P76" s="31">
        <v>15918</v>
      </c>
      <c r="Q76" s="31">
        <v>177847036</v>
      </c>
      <c r="R76" s="31">
        <v>157254036</v>
      </c>
      <c r="S76" s="31">
        <v>15918</v>
      </c>
      <c r="T76" s="36">
        <f t="shared" si="12"/>
        <v>8.9503881301682199E-5</v>
      </c>
      <c r="U76" s="36">
        <f t="shared" si="13"/>
        <v>3355.8354692800604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41031528</v>
      </c>
      <c r="E77" s="31">
        <v>41031528</v>
      </c>
      <c r="F77" s="31">
        <v>61465745</v>
      </c>
      <c r="G77" s="36">
        <f t="shared" si="7"/>
        <v>1.4980125770602548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61465745</v>
      </c>
      <c r="O77" s="36">
        <f t="shared" si="11"/>
        <v>1.4980125770602548</v>
      </c>
      <c r="P77" s="31">
        <v>58133006</v>
      </c>
      <c r="Q77" s="31">
        <v>152227896</v>
      </c>
      <c r="R77" s="31">
        <v>149453568</v>
      </c>
      <c r="S77" s="31">
        <v>58133006</v>
      </c>
      <c r="T77" s="36">
        <f t="shared" si="12"/>
        <v>0.38188142599041114</v>
      </c>
      <c r="U77" s="36">
        <f t="shared" si="13"/>
        <v>5.7329548724867285E-2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2077823949</v>
      </c>
      <c r="E78" s="32">
        <f>SUM(E71:E77)</f>
        <v>2077823949</v>
      </c>
      <c r="F78" s="32">
        <f>SUM(F71:F77)</f>
        <v>767267914</v>
      </c>
      <c r="G78" s="37">
        <f t="shared" si="7"/>
        <v>0.36926512198940875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767267914</v>
      </c>
      <c r="O78" s="37">
        <f t="shared" si="11"/>
        <v>0.36926512198940875</v>
      </c>
      <c r="P78" s="32">
        <f>SUM(P71:P77)</f>
        <v>656638505</v>
      </c>
      <c r="Q78" s="32">
        <f>SUM(Q71:Q77)</f>
        <v>1922086355</v>
      </c>
      <c r="R78" s="32">
        <f>SUM(R71:R77)</f>
        <v>1856233722</v>
      </c>
      <c r="S78" s="32">
        <f>SUM(S71:S77)</f>
        <v>656638505</v>
      </c>
      <c r="T78" s="37">
        <f t="shared" si="12"/>
        <v>0.34162799360801871</v>
      </c>
      <c r="U78" s="37">
        <f t="shared" si="13"/>
        <v>0.16847840654729795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103107775</v>
      </c>
      <c r="E79" s="31">
        <v>103107775</v>
      </c>
      <c r="F79" s="31">
        <v>26311399</v>
      </c>
      <c r="G79" s="36">
        <f t="shared" si="7"/>
        <v>0.25518346215889148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26311399</v>
      </c>
      <c r="O79" s="36">
        <f t="shared" si="11"/>
        <v>0.25518346215889148</v>
      </c>
      <c r="P79" s="31">
        <v>0</v>
      </c>
      <c r="Q79" s="31">
        <v>96836106</v>
      </c>
      <c r="R79" s="31">
        <v>98609911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369684677</v>
      </c>
      <c r="E80" s="31">
        <v>369684677</v>
      </c>
      <c r="F80" s="31">
        <v>123927243</v>
      </c>
      <c r="G80" s="36">
        <f t="shared" si="7"/>
        <v>0.33522418079557026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123927243</v>
      </c>
      <c r="O80" s="36">
        <f t="shared" si="11"/>
        <v>0.33522418079557026</v>
      </c>
      <c r="P80" s="31">
        <v>113351747</v>
      </c>
      <c r="Q80" s="31">
        <v>405598993</v>
      </c>
      <c r="R80" s="31">
        <v>405989850</v>
      </c>
      <c r="S80" s="31">
        <v>113351747</v>
      </c>
      <c r="T80" s="36">
        <f t="shared" si="12"/>
        <v>0.27946752569970013</v>
      </c>
      <c r="U80" s="36">
        <f t="shared" si="13"/>
        <v>9.3298041537904108E-2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288688520</v>
      </c>
      <c r="E81" s="31">
        <v>288688520</v>
      </c>
      <c r="F81" s="31">
        <v>148238135</v>
      </c>
      <c r="G81" s="36">
        <f t="shared" si="7"/>
        <v>0.51348815325250896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148238135</v>
      </c>
      <c r="O81" s="36">
        <f t="shared" si="11"/>
        <v>0.51348815325250896</v>
      </c>
      <c r="P81" s="31">
        <v>124020815</v>
      </c>
      <c r="Q81" s="31">
        <v>248531780</v>
      </c>
      <c r="R81" s="31">
        <v>259623210</v>
      </c>
      <c r="S81" s="31">
        <v>124020815</v>
      </c>
      <c r="T81" s="36">
        <f t="shared" si="12"/>
        <v>0.49901390880474117</v>
      </c>
      <c r="U81" s="36">
        <f t="shared" si="13"/>
        <v>0.19526818945674562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245995840</v>
      </c>
      <c r="E82" s="31">
        <v>245995840</v>
      </c>
      <c r="F82" s="31">
        <v>113418029</v>
      </c>
      <c r="G82" s="36">
        <f t="shared" si="7"/>
        <v>0.46105669510508795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113418029</v>
      </c>
      <c r="O82" s="36">
        <f t="shared" si="11"/>
        <v>0.46105669510508795</v>
      </c>
      <c r="P82" s="31">
        <v>57639248</v>
      </c>
      <c r="Q82" s="31">
        <v>211590454</v>
      </c>
      <c r="R82" s="31">
        <v>226942554</v>
      </c>
      <c r="S82" s="31">
        <v>57639248</v>
      </c>
      <c r="T82" s="36">
        <f t="shared" si="12"/>
        <v>0.27240949159265948</v>
      </c>
      <c r="U82" s="36">
        <f t="shared" si="13"/>
        <v>0.96772221941549263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189321000</v>
      </c>
      <c r="E83" s="31">
        <v>189321000</v>
      </c>
      <c r="F83" s="31">
        <v>77460445</v>
      </c>
      <c r="G83" s="36">
        <f t="shared" si="7"/>
        <v>0.40914872095541432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77460445</v>
      </c>
      <c r="O83" s="36">
        <f t="shared" si="11"/>
        <v>0.40914872095541432</v>
      </c>
      <c r="P83" s="31">
        <v>74565735</v>
      </c>
      <c r="Q83" s="31">
        <v>185016000</v>
      </c>
      <c r="R83" s="31">
        <v>186893000</v>
      </c>
      <c r="S83" s="31">
        <v>74565735</v>
      </c>
      <c r="T83" s="36">
        <f t="shared" si="12"/>
        <v>0.40302317096899726</v>
      </c>
      <c r="U83" s="36">
        <f t="shared" si="13"/>
        <v>3.8820914190680123E-2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1196797812</v>
      </c>
      <c r="E84" s="32">
        <f>SUM(E79:E83)</f>
        <v>1196797812</v>
      </c>
      <c r="F84" s="32">
        <f>SUM(F79:F83)</f>
        <v>489355251</v>
      </c>
      <c r="G84" s="37">
        <f t="shared" si="7"/>
        <v>0.40888715378099305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489355251</v>
      </c>
      <c r="O84" s="37">
        <f t="shared" si="11"/>
        <v>0.40888715378099305</v>
      </c>
      <c r="P84" s="32">
        <f>SUM(P79:P83)</f>
        <v>369577545</v>
      </c>
      <c r="Q84" s="32">
        <f>SUM(Q79:Q83)</f>
        <v>1147573333</v>
      </c>
      <c r="R84" s="32">
        <f>SUM(R79:R83)</f>
        <v>1178058525</v>
      </c>
      <c r="S84" s="32">
        <f>SUM(S79:S83)</f>
        <v>369577545</v>
      </c>
      <c r="T84" s="37">
        <f t="shared" si="12"/>
        <v>0.32205135338396712</v>
      </c>
      <c r="U84" s="37">
        <f t="shared" si="13"/>
        <v>0.3240935701328933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8217359780</v>
      </c>
      <c r="E85" s="32">
        <f>SUM(E57,E59:E62,E64:E69,E71:E77,E79:E83)</f>
        <v>8217359780</v>
      </c>
      <c r="F85" s="32">
        <f>SUM(F57,F59:F62,F64:F69,F71:F77,F79:F83)</f>
        <v>2228502418</v>
      </c>
      <c r="G85" s="37">
        <f t="shared" si="7"/>
        <v>0.27119445632937833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2228502418</v>
      </c>
      <c r="O85" s="37">
        <f t="shared" si="11"/>
        <v>0.27119445632937833</v>
      </c>
      <c r="P85" s="32">
        <f>SUM(P57,P59:P62,P64:P69,P71:P77,P79:P83)</f>
        <v>2029035324</v>
      </c>
      <c r="Q85" s="32">
        <f>SUM(Q57,Q59:Q62,Q64:Q69,Q71:Q77,Q79:Q83)</f>
        <v>7520010743</v>
      </c>
      <c r="R85" s="32">
        <f>SUM(R57,R59:R62,R64:R69,R71:R77,R79:R83)</f>
        <v>7448852531</v>
      </c>
      <c r="S85" s="32">
        <f>SUM(S57,S59:S62,S64:S69,S71:S77,S79:S83)</f>
        <v>2029035324</v>
      </c>
      <c r="T85" s="37">
        <f t="shared" si="12"/>
        <v>0.26981814166804574</v>
      </c>
      <c r="U85" s="37">
        <f t="shared" si="13"/>
        <v>9.8306368371534614E-2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12310388120</v>
      </c>
      <c r="E88" s="31">
        <v>12310388120</v>
      </c>
      <c r="F88" s="31">
        <v>3503155970</v>
      </c>
      <c r="G88" s="36">
        <f t="shared" ref="G88:G99" si="14">IF(($D88      =0),0,($F88      /$D88      ))</f>
        <v>0.28456909204256675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3503155970</v>
      </c>
      <c r="O88" s="36">
        <f t="shared" ref="O88:O99" si="18">IF(($D88      =0),0,($N88      /$D88      ))</f>
        <v>0.28456909204256675</v>
      </c>
      <c r="P88" s="31">
        <v>3221297058</v>
      </c>
      <c r="Q88" s="31">
        <v>11304660119</v>
      </c>
      <c r="R88" s="31">
        <v>11181132715</v>
      </c>
      <c r="S88" s="31">
        <v>3221297058</v>
      </c>
      <c r="T88" s="36">
        <f t="shared" ref="T88:T99" si="19">IF(($Q88      =0),0,($S88      /$Q88      ))</f>
        <v>0.28495302150534296</v>
      </c>
      <c r="U88" s="36">
        <f t="shared" ref="U88:U99" si="20">IF(($P88      =0),0,(($F88      /$P88      )-1))</f>
        <v>8.7498578033966545E-2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30589719404</v>
      </c>
      <c r="E89" s="31">
        <v>30589719404</v>
      </c>
      <c r="F89" s="31">
        <v>10727514071</v>
      </c>
      <c r="G89" s="36">
        <f t="shared" si="14"/>
        <v>0.35069017565415261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10727514071</v>
      </c>
      <c r="O89" s="36">
        <f t="shared" si="18"/>
        <v>0.35069017565415261</v>
      </c>
      <c r="P89" s="31">
        <v>9627280954</v>
      </c>
      <c r="Q89" s="31">
        <v>29112113999</v>
      </c>
      <c r="R89" s="31">
        <v>29010298996</v>
      </c>
      <c r="S89" s="31">
        <v>9627280954</v>
      </c>
      <c r="T89" s="36">
        <f t="shared" si="19"/>
        <v>0.33069673175677644</v>
      </c>
      <c r="U89" s="36">
        <f t="shared" si="20"/>
        <v>0.11428285122840087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16955530580</v>
      </c>
      <c r="E90" s="31">
        <v>16955530580</v>
      </c>
      <c r="F90" s="31">
        <v>3588723855</v>
      </c>
      <c r="G90" s="36">
        <f t="shared" si="14"/>
        <v>0.21165506075245449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3588723855</v>
      </c>
      <c r="O90" s="36">
        <f t="shared" si="18"/>
        <v>0.21165506075245449</v>
      </c>
      <c r="P90" s="31">
        <v>5259274985</v>
      </c>
      <c r="Q90" s="31">
        <v>15877603258</v>
      </c>
      <c r="R90" s="31">
        <v>16094853260</v>
      </c>
      <c r="S90" s="31">
        <v>5259274985</v>
      </c>
      <c r="T90" s="36">
        <f t="shared" si="19"/>
        <v>0.33123859436090214</v>
      </c>
      <c r="U90" s="36">
        <f t="shared" si="20"/>
        <v>-0.31763905381722501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59855638104</v>
      </c>
      <c r="E91" s="32">
        <f>SUM(E88:E90)</f>
        <v>59855638104</v>
      </c>
      <c r="F91" s="32">
        <f>SUM(F88:F90)</f>
        <v>17819393896</v>
      </c>
      <c r="G91" s="37">
        <f t="shared" si="14"/>
        <v>0.29770618876434923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17819393896</v>
      </c>
      <c r="O91" s="37">
        <f t="shared" si="18"/>
        <v>0.29770618876434923</v>
      </c>
      <c r="P91" s="32">
        <f>SUM(P88:P90)</f>
        <v>18107852997</v>
      </c>
      <c r="Q91" s="32">
        <f>SUM(Q88:Q90)</f>
        <v>56294377376</v>
      </c>
      <c r="R91" s="32">
        <f>SUM(R88:R90)</f>
        <v>56286284971</v>
      </c>
      <c r="S91" s="32">
        <f>SUM(S88:S90)</f>
        <v>18107852997</v>
      </c>
      <c r="T91" s="37">
        <f t="shared" si="19"/>
        <v>0.32166361617350309</v>
      </c>
      <c r="U91" s="37">
        <f t="shared" si="20"/>
        <v>-1.5930055376956576E-2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1302741620</v>
      </c>
      <c r="E92" s="31">
        <v>1302741620</v>
      </c>
      <c r="F92" s="31">
        <v>336992922</v>
      </c>
      <c r="G92" s="36">
        <f t="shared" si="14"/>
        <v>0.25867978486785431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336992922</v>
      </c>
      <c r="O92" s="36">
        <f t="shared" si="18"/>
        <v>0.25867978486785431</v>
      </c>
      <c r="P92" s="31">
        <v>304017454</v>
      </c>
      <c r="Q92" s="31">
        <v>1248226581</v>
      </c>
      <c r="R92" s="31">
        <v>1248226581</v>
      </c>
      <c r="S92" s="31">
        <v>304017454</v>
      </c>
      <c r="T92" s="36">
        <f t="shared" si="19"/>
        <v>0.24355950964963469</v>
      </c>
      <c r="U92" s="36">
        <f t="shared" si="20"/>
        <v>0.10846570670906286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517458319</v>
      </c>
      <c r="E93" s="31">
        <v>517458319</v>
      </c>
      <c r="F93" s="31">
        <v>139670383</v>
      </c>
      <c r="G93" s="36">
        <f t="shared" si="14"/>
        <v>0.26991619976255515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139670383</v>
      </c>
      <c r="O93" s="36">
        <f t="shared" si="18"/>
        <v>0.26991619976255515</v>
      </c>
      <c r="P93" s="31">
        <v>132596571</v>
      </c>
      <c r="Q93" s="31">
        <v>453303668</v>
      </c>
      <c r="R93" s="31">
        <v>495916520</v>
      </c>
      <c r="S93" s="31">
        <v>132596571</v>
      </c>
      <c r="T93" s="36">
        <f t="shared" si="19"/>
        <v>0.29251157747084455</v>
      </c>
      <c r="U93" s="36">
        <f t="shared" si="20"/>
        <v>5.3348378066277347E-2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406014242</v>
      </c>
      <c r="E94" s="31">
        <v>406014242</v>
      </c>
      <c r="F94" s="31">
        <v>151376239</v>
      </c>
      <c r="G94" s="36">
        <f t="shared" si="14"/>
        <v>0.37283480070632596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151376239</v>
      </c>
      <c r="O94" s="36">
        <f t="shared" si="18"/>
        <v>0.37283480070632596</v>
      </c>
      <c r="P94" s="31">
        <v>127613652</v>
      </c>
      <c r="Q94" s="31">
        <v>382889029</v>
      </c>
      <c r="R94" s="31">
        <v>385766574</v>
      </c>
      <c r="S94" s="31">
        <v>127613652</v>
      </c>
      <c r="T94" s="36">
        <f t="shared" si="19"/>
        <v>0.33329148221690102</v>
      </c>
      <c r="U94" s="36">
        <f t="shared" si="20"/>
        <v>0.18620724842197922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330739037</v>
      </c>
      <c r="E95" s="31">
        <v>330739037</v>
      </c>
      <c r="F95" s="31">
        <v>134004237</v>
      </c>
      <c r="G95" s="36">
        <f t="shared" si="14"/>
        <v>0.40516607357721729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134004237</v>
      </c>
      <c r="O95" s="36">
        <f t="shared" si="18"/>
        <v>0.40516607357721729</v>
      </c>
      <c r="P95" s="31">
        <v>130391200</v>
      </c>
      <c r="Q95" s="31">
        <v>321959762</v>
      </c>
      <c r="R95" s="31">
        <v>323260537</v>
      </c>
      <c r="S95" s="31">
        <v>130391200</v>
      </c>
      <c r="T95" s="36">
        <f t="shared" si="19"/>
        <v>0.40499222384193462</v>
      </c>
      <c r="U95" s="36">
        <f t="shared" si="20"/>
        <v>2.7709208903668348E-2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2556953218</v>
      </c>
      <c r="E96" s="32">
        <f>SUM(E92:E95)</f>
        <v>2556953218</v>
      </c>
      <c r="F96" s="32">
        <f>SUM(F92:F95)</f>
        <v>762043781</v>
      </c>
      <c r="G96" s="37">
        <f t="shared" si="14"/>
        <v>0.29802804980376452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762043781</v>
      </c>
      <c r="O96" s="37">
        <f t="shared" si="18"/>
        <v>0.29802804980376452</v>
      </c>
      <c r="P96" s="32">
        <f>SUM(P92:P95)</f>
        <v>694618877</v>
      </c>
      <c r="Q96" s="32">
        <f>SUM(Q92:Q95)</f>
        <v>2406379040</v>
      </c>
      <c r="R96" s="32">
        <f>SUM(R92:R95)</f>
        <v>2453170212</v>
      </c>
      <c r="S96" s="32">
        <f>SUM(S92:S95)</f>
        <v>694618877</v>
      </c>
      <c r="T96" s="37">
        <f t="shared" si="19"/>
        <v>0.28865730022316016</v>
      </c>
      <c r="U96" s="37">
        <f t="shared" si="20"/>
        <v>9.7067480070801571E-2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834942989</v>
      </c>
      <c r="E97" s="31">
        <v>834942989</v>
      </c>
      <c r="F97" s="31">
        <v>536320017</v>
      </c>
      <c r="G97" s="36">
        <f t="shared" si="14"/>
        <v>0.6423432786019837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536320017</v>
      </c>
      <c r="O97" s="36">
        <f t="shared" si="18"/>
        <v>0.6423432786019837</v>
      </c>
      <c r="P97" s="31">
        <v>211468425</v>
      </c>
      <c r="Q97" s="31">
        <v>767607355</v>
      </c>
      <c r="R97" s="31">
        <v>780072684</v>
      </c>
      <c r="S97" s="31">
        <v>211468425</v>
      </c>
      <c r="T97" s="36">
        <f t="shared" si="19"/>
        <v>0.27549035795781296</v>
      </c>
      <c r="U97" s="36">
        <f t="shared" si="20"/>
        <v>1.5361706694510069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1513377977</v>
      </c>
      <c r="E98" s="31">
        <v>1513377977</v>
      </c>
      <c r="F98" s="31">
        <v>347583378</v>
      </c>
      <c r="G98" s="36">
        <f t="shared" si="14"/>
        <v>0.22967387082572829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347583378</v>
      </c>
      <c r="O98" s="36">
        <f t="shared" si="18"/>
        <v>0.22967387082572829</v>
      </c>
      <c r="P98" s="31">
        <v>408357316</v>
      </c>
      <c r="Q98" s="31">
        <v>1058771218</v>
      </c>
      <c r="R98" s="31">
        <v>1460137505</v>
      </c>
      <c r="S98" s="31">
        <v>408357316</v>
      </c>
      <c r="T98" s="36">
        <f t="shared" si="19"/>
        <v>0.38568985353736729</v>
      </c>
      <c r="U98" s="36">
        <f t="shared" si="20"/>
        <v>-0.14882539290663765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698253126</v>
      </c>
      <c r="E99" s="31">
        <v>698253126</v>
      </c>
      <c r="F99" s="31">
        <v>260390086</v>
      </c>
      <c r="G99" s="36">
        <f t="shared" si="14"/>
        <v>0.37291646296188585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260390086</v>
      </c>
      <c r="O99" s="36">
        <f t="shared" si="18"/>
        <v>0.37291646296188585</v>
      </c>
      <c r="P99" s="31">
        <v>231848415</v>
      </c>
      <c r="Q99" s="31">
        <v>677348967</v>
      </c>
      <c r="R99" s="31">
        <v>659051201</v>
      </c>
      <c r="S99" s="31">
        <v>231848415</v>
      </c>
      <c r="T99" s="36">
        <f t="shared" si="19"/>
        <v>0.34228798786962644</v>
      </c>
      <c r="U99" s="36">
        <f t="shared" si="20"/>
        <v>0.12310487867687159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84398748</v>
      </c>
      <c r="E100" s="31">
        <v>84398748</v>
      </c>
      <c r="F100" s="31">
        <v>19862025</v>
      </c>
      <c r="G100" s="36">
        <f>IF(($D100     =0),0,($F100     /$D100     ))</f>
        <v>0.23533554075944349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19862025</v>
      </c>
      <c r="O100" s="36">
        <f>IF(($D100     =0),0,($N100     /$D100     ))</f>
        <v>0.23533554075944349</v>
      </c>
      <c r="P100" s="31">
        <v>19975307</v>
      </c>
      <c r="Q100" s="31">
        <v>76051208</v>
      </c>
      <c r="R100" s="31">
        <v>86512412</v>
      </c>
      <c r="S100" s="31">
        <v>19975307</v>
      </c>
      <c r="T100" s="36">
        <f>IF(($Q100     =0),0,($S100     /$Q100     ))</f>
        <v>0.26265601198602923</v>
      </c>
      <c r="U100" s="36">
        <f>IF(($P100     =0),0,(($F100     /$P100     )-1))</f>
        <v>-5.6711018258692736E-3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3130972840</v>
      </c>
      <c r="E101" s="32">
        <f>SUM(E97:E100)</f>
        <v>3130972840</v>
      </c>
      <c r="F101" s="32">
        <f>SUM(F97:F100)</f>
        <v>1164155506</v>
      </c>
      <c r="G101" s="37">
        <f>IF(($D101     =0),0,($F101     /$D101     ))</f>
        <v>0.37181910080063169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1164155506</v>
      </c>
      <c r="O101" s="37">
        <f>IF(($D101     =0),0,($N101     /$D101     ))</f>
        <v>0.37181910080063169</v>
      </c>
      <c r="P101" s="32">
        <f>SUM(P97:P100)</f>
        <v>871649463</v>
      </c>
      <c r="Q101" s="32">
        <f>SUM(Q97:Q100)</f>
        <v>2579778748</v>
      </c>
      <c r="R101" s="32">
        <f>SUM(R97:R100)</f>
        <v>2985773802</v>
      </c>
      <c r="S101" s="32">
        <f>SUM(S97:S100)</f>
        <v>871649463</v>
      </c>
      <c r="T101" s="37">
        <f>IF(($Q101     =0),0,($S101     /$Q101     ))</f>
        <v>0.33787760430066155</v>
      </c>
      <c r="U101" s="37">
        <f>IF(($P101     =0),0,(($F101     /$P101     )-1))</f>
        <v>0.33557760936749403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65543564162</v>
      </c>
      <c r="E102" s="32">
        <f>SUM(E88:E90,E92:E95,E97:E100)</f>
        <v>65543564162</v>
      </c>
      <c r="F102" s="32">
        <f>SUM(F88:F90,F92:F95,F97:F100)</f>
        <v>19745593183</v>
      </c>
      <c r="G102" s="37">
        <f>IF(($D102     =0),0,($F102     /$D102     ))</f>
        <v>0.30125906998581936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19745593183</v>
      </c>
      <c r="O102" s="37">
        <f>IF(($D102     =0),0,($N102     /$D102     ))</f>
        <v>0.30125906998581936</v>
      </c>
      <c r="P102" s="32">
        <f>SUM(P88:P90,P92:P95,P97:P100)</f>
        <v>19674121337</v>
      </c>
      <c r="Q102" s="32">
        <f>SUM(Q88:Q90,Q92:Q95,Q97:Q100)</f>
        <v>61280535164</v>
      </c>
      <c r="R102" s="32">
        <f>SUM(R88:R90,R92:R95,R97:R100)</f>
        <v>61725228985</v>
      </c>
      <c r="S102" s="32">
        <f>SUM(S88:S90,S92:S95,S97:S100)</f>
        <v>19674121337</v>
      </c>
      <c r="T102" s="37">
        <f>IF(($Q102     =0),0,($S102     /$Q102     ))</f>
        <v>0.32105009011993424</v>
      </c>
      <c r="U102" s="37">
        <f>IF(($P102     =0),0,(($F102     /$P102     )-1))</f>
        <v>3.6327846502393069E-3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19037984550</v>
      </c>
      <c r="E105" s="31">
        <v>19037984550</v>
      </c>
      <c r="F105" s="31">
        <v>6404035475</v>
      </c>
      <c r="G105" s="36">
        <f t="shared" ref="G105:G136" si="21">IF(($D105     =0),0,($F105     /$D105     ))</f>
        <v>0.33638200819949715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6404035475</v>
      </c>
      <c r="O105" s="36">
        <f t="shared" ref="O105:O136" si="25">IF(($D105     =0),0,($N105     /$D105     ))</f>
        <v>0.33638200819949715</v>
      </c>
      <c r="P105" s="31">
        <v>5926148831</v>
      </c>
      <c r="Q105" s="31">
        <v>17692611570</v>
      </c>
      <c r="R105" s="31">
        <v>18052418479</v>
      </c>
      <c r="S105" s="31">
        <v>5926148831</v>
      </c>
      <c r="T105" s="36">
        <f t="shared" ref="T105:T136" si="26">IF(($Q105     =0),0,($S105     /$Q105     ))</f>
        <v>0.33495048526631954</v>
      </c>
      <c r="U105" s="36">
        <f t="shared" ref="U105:U136" si="27">IF(($P105     =0),0,(($F105     /$P105     )-1))</f>
        <v>8.0640337870042877E-2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19037984550</v>
      </c>
      <c r="E106" s="32">
        <f>E105</f>
        <v>19037984550</v>
      </c>
      <c r="F106" s="32">
        <f>F105</f>
        <v>6404035475</v>
      </c>
      <c r="G106" s="37">
        <f t="shared" si="21"/>
        <v>0.33638200819949715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6404035475</v>
      </c>
      <c r="O106" s="37">
        <f t="shared" si="25"/>
        <v>0.33638200819949715</v>
      </c>
      <c r="P106" s="32">
        <f>P105</f>
        <v>5926148831</v>
      </c>
      <c r="Q106" s="32">
        <f>Q105</f>
        <v>17692611570</v>
      </c>
      <c r="R106" s="32">
        <f>R105</f>
        <v>18052418479</v>
      </c>
      <c r="S106" s="32">
        <f>S105</f>
        <v>5926148831</v>
      </c>
      <c r="T106" s="37">
        <f t="shared" si="26"/>
        <v>0.33495048526631954</v>
      </c>
      <c r="U106" s="37">
        <f t="shared" si="27"/>
        <v>8.0640337870042877E-2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163656457</v>
      </c>
      <c r="E107" s="31">
        <v>163656457</v>
      </c>
      <c r="F107" s="31">
        <v>43060222</v>
      </c>
      <c r="G107" s="36">
        <f t="shared" si="21"/>
        <v>0.26311349267447481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43060222</v>
      </c>
      <c r="O107" s="36">
        <f t="shared" si="25"/>
        <v>0.26311349267447481</v>
      </c>
      <c r="P107" s="31">
        <v>60354202</v>
      </c>
      <c r="Q107" s="31">
        <v>153342435</v>
      </c>
      <c r="R107" s="31">
        <v>156551848</v>
      </c>
      <c r="S107" s="31">
        <v>60354202</v>
      </c>
      <c r="T107" s="36">
        <f t="shared" si="26"/>
        <v>0.39359099782131413</v>
      </c>
      <c r="U107" s="36">
        <f t="shared" si="27"/>
        <v>-0.28654144080970534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150792693</v>
      </c>
      <c r="E108" s="31">
        <v>150792693</v>
      </c>
      <c r="F108" s="31">
        <v>76479850</v>
      </c>
      <c r="G108" s="36">
        <f t="shared" si="21"/>
        <v>0.50718538463929419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76479850</v>
      </c>
      <c r="O108" s="36">
        <f t="shared" si="25"/>
        <v>0.50718538463929419</v>
      </c>
      <c r="P108" s="31">
        <v>84048263</v>
      </c>
      <c r="Q108" s="31">
        <v>169338249</v>
      </c>
      <c r="R108" s="31">
        <v>163259027</v>
      </c>
      <c r="S108" s="31">
        <v>84048263</v>
      </c>
      <c r="T108" s="36">
        <f t="shared" si="26"/>
        <v>0.49633360151255607</v>
      </c>
      <c r="U108" s="36">
        <f t="shared" si="27"/>
        <v>-9.0048416586550939E-2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75230172</v>
      </c>
      <c r="E109" s="31">
        <v>75230172</v>
      </c>
      <c r="F109" s="31">
        <v>15851380</v>
      </c>
      <c r="G109" s="36">
        <f t="shared" si="21"/>
        <v>0.21070508784693459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15851380</v>
      </c>
      <c r="O109" s="36">
        <f t="shared" si="25"/>
        <v>0.21070508784693459</v>
      </c>
      <c r="P109" s="31">
        <v>23623293</v>
      </c>
      <c r="Q109" s="31">
        <v>65009963</v>
      </c>
      <c r="R109" s="31">
        <v>70289309</v>
      </c>
      <c r="S109" s="31">
        <v>23623293</v>
      </c>
      <c r="T109" s="36">
        <f t="shared" si="26"/>
        <v>0.36337957921926523</v>
      </c>
      <c r="U109" s="36">
        <f t="shared" si="27"/>
        <v>-0.32899363352941524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588678951</v>
      </c>
      <c r="E110" s="31">
        <v>588678951</v>
      </c>
      <c r="F110" s="31">
        <v>214775354</v>
      </c>
      <c r="G110" s="36">
        <f t="shared" si="21"/>
        <v>0.3648429311684358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214775354</v>
      </c>
      <c r="O110" s="36">
        <f t="shared" si="25"/>
        <v>0.3648429311684358</v>
      </c>
      <c r="P110" s="31">
        <v>202124167</v>
      </c>
      <c r="Q110" s="31">
        <v>555706386</v>
      </c>
      <c r="R110" s="31">
        <v>569812458</v>
      </c>
      <c r="S110" s="31">
        <v>202124167</v>
      </c>
      <c r="T110" s="36">
        <f t="shared" si="26"/>
        <v>0.36372475122141207</v>
      </c>
      <c r="U110" s="36">
        <f t="shared" si="27"/>
        <v>6.2591164568658542E-2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674573986</v>
      </c>
      <c r="E111" s="31">
        <v>674573986</v>
      </c>
      <c r="F111" s="31">
        <v>327754546</v>
      </c>
      <c r="G111" s="36">
        <f t="shared" si="21"/>
        <v>0.48586893773279899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327754546</v>
      </c>
      <c r="O111" s="36">
        <f t="shared" si="25"/>
        <v>0.48586893773279899</v>
      </c>
      <c r="P111" s="31">
        <v>309359645</v>
      </c>
      <c r="Q111" s="31">
        <v>685105182</v>
      </c>
      <c r="R111" s="31">
        <v>728475807</v>
      </c>
      <c r="S111" s="31">
        <v>309359645</v>
      </c>
      <c r="T111" s="36">
        <f t="shared" si="26"/>
        <v>0.45155058395106401</v>
      </c>
      <c r="U111" s="36">
        <f t="shared" si="27"/>
        <v>5.9461217056930638E-2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1652932259</v>
      </c>
      <c r="E112" s="32">
        <f>SUM(E107:E111)</f>
        <v>1652932259</v>
      </c>
      <c r="F112" s="32">
        <f>SUM(F107:F111)</f>
        <v>677921352</v>
      </c>
      <c r="G112" s="37">
        <f t="shared" si="21"/>
        <v>0.41013256793120645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677921352</v>
      </c>
      <c r="O112" s="37">
        <f t="shared" si="25"/>
        <v>0.41013256793120645</v>
      </c>
      <c r="P112" s="32">
        <f>SUM(P107:P111)</f>
        <v>679509570</v>
      </c>
      <c r="Q112" s="32">
        <f>SUM(Q107:Q111)</f>
        <v>1628502215</v>
      </c>
      <c r="R112" s="32">
        <f>SUM(R107:R111)</f>
        <v>1688388449</v>
      </c>
      <c r="S112" s="32">
        <f>SUM(S107:S111)</f>
        <v>679509570</v>
      </c>
      <c r="T112" s="37">
        <f t="shared" si="26"/>
        <v>0.41726045180724547</v>
      </c>
      <c r="U112" s="37">
        <f t="shared" si="27"/>
        <v>-2.3373004150626375E-3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226177087</v>
      </c>
      <c r="E113" s="31">
        <v>226177087</v>
      </c>
      <c r="F113" s="31">
        <v>78068553</v>
      </c>
      <c r="G113" s="36">
        <f t="shared" si="21"/>
        <v>0.3451656135265373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78068553</v>
      </c>
      <c r="O113" s="36">
        <f t="shared" si="25"/>
        <v>0.3451656135265373</v>
      </c>
      <c r="P113" s="31">
        <v>76364589</v>
      </c>
      <c r="Q113" s="31">
        <v>214378550</v>
      </c>
      <c r="R113" s="31">
        <v>231386349</v>
      </c>
      <c r="S113" s="31">
        <v>76364589</v>
      </c>
      <c r="T113" s="36">
        <f t="shared" si="26"/>
        <v>0.35621375832610119</v>
      </c>
      <c r="U113" s="36">
        <f t="shared" si="27"/>
        <v>2.2313535924353589E-2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299538148</v>
      </c>
      <c r="E114" s="31">
        <v>299538148</v>
      </c>
      <c r="F114" s="31">
        <v>74133437</v>
      </c>
      <c r="G114" s="36">
        <f t="shared" si="21"/>
        <v>0.24749247297876731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74133437</v>
      </c>
      <c r="O114" s="36">
        <f t="shared" si="25"/>
        <v>0.24749247297876731</v>
      </c>
      <c r="P114" s="31">
        <v>72913422</v>
      </c>
      <c r="Q114" s="31">
        <v>282595665</v>
      </c>
      <c r="R114" s="31">
        <v>283370682</v>
      </c>
      <c r="S114" s="31">
        <v>72913422</v>
      </c>
      <c r="T114" s="36">
        <f t="shared" si="26"/>
        <v>0.25801323597798287</v>
      </c>
      <c r="U114" s="36">
        <f t="shared" si="27"/>
        <v>1.6732378847889029E-2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105154201</v>
      </c>
      <c r="E115" s="31">
        <v>105154201</v>
      </c>
      <c r="F115" s="31">
        <v>2748439</v>
      </c>
      <c r="G115" s="36">
        <f t="shared" si="21"/>
        <v>2.6137224893183299E-2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2748439</v>
      </c>
      <c r="O115" s="36">
        <f t="shared" si="25"/>
        <v>2.6137224893183299E-2</v>
      </c>
      <c r="P115" s="31">
        <v>25919324</v>
      </c>
      <c r="Q115" s="31">
        <v>65602740</v>
      </c>
      <c r="R115" s="31">
        <v>100068860</v>
      </c>
      <c r="S115" s="31">
        <v>25919324</v>
      </c>
      <c r="T115" s="36">
        <f t="shared" si="26"/>
        <v>0.39509514389185574</v>
      </c>
      <c r="U115" s="36">
        <f t="shared" si="27"/>
        <v>-0.893961779250107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30918655</v>
      </c>
      <c r="E116" s="31">
        <v>30918655</v>
      </c>
      <c r="F116" s="31">
        <v>12070052</v>
      </c>
      <c r="G116" s="36">
        <f t="shared" si="21"/>
        <v>0.39038088817252886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12070052</v>
      </c>
      <c r="O116" s="36">
        <f t="shared" si="25"/>
        <v>0.39038088817252886</v>
      </c>
      <c r="P116" s="31">
        <v>10520372</v>
      </c>
      <c r="Q116" s="31">
        <v>24450924</v>
      </c>
      <c r="R116" s="31">
        <v>25210081</v>
      </c>
      <c r="S116" s="31">
        <v>10520372</v>
      </c>
      <c r="T116" s="36">
        <f t="shared" si="26"/>
        <v>0.43026480308065251</v>
      </c>
      <c r="U116" s="36">
        <f t="shared" si="27"/>
        <v>0.14730277598548791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2688150807</v>
      </c>
      <c r="E117" s="31">
        <v>2688150807</v>
      </c>
      <c r="F117" s="31">
        <v>698995834</v>
      </c>
      <c r="G117" s="36">
        <f t="shared" si="21"/>
        <v>0.26002850442013908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698995834</v>
      </c>
      <c r="O117" s="36">
        <f t="shared" si="25"/>
        <v>0.26002850442013908</v>
      </c>
      <c r="P117" s="31">
        <v>587267390</v>
      </c>
      <c r="Q117" s="31">
        <v>2240514935</v>
      </c>
      <c r="R117" s="31">
        <v>2491837099</v>
      </c>
      <c r="S117" s="31">
        <v>587267390</v>
      </c>
      <c r="T117" s="36">
        <f t="shared" si="26"/>
        <v>0.26211268705513002</v>
      </c>
      <c r="U117" s="36">
        <f t="shared" si="27"/>
        <v>0.19025140149532227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128161262</v>
      </c>
      <c r="E118" s="31">
        <v>128161262</v>
      </c>
      <c r="F118" s="31">
        <v>47462628</v>
      </c>
      <c r="G118" s="36">
        <f t="shared" si="21"/>
        <v>0.37033521096257621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47462628</v>
      </c>
      <c r="O118" s="36">
        <f t="shared" si="25"/>
        <v>0.37033521096257621</v>
      </c>
      <c r="P118" s="31">
        <v>44124008</v>
      </c>
      <c r="Q118" s="31">
        <v>115880244</v>
      </c>
      <c r="R118" s="31">
        <v>116541916</v>
      </c>
      <c r="S118" s="31">
        <v>44124008</v>
      </c>
      <c r="T118" s="36">
        <f t="shared" si="26"/>
        <v>0.38077248094161764</v>
      </c>
      <c r="U118" s="36">
        <f t="shared" si="27"/>
        <v>7.5664477261449203E-2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137713188</v>
      </c>
      <c r="E119" s="31">
        <v>137713188</v>
      </c>
      <c r="F119" s="31">
        <v>63824901</v>
      </c>
      <c r="G119" s="36">
        <f t="shared" si="21"/>
        <v>0.46346251892738116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63824901</v>
      </c>
      <c r="O119" s="36">
        <f t="shared" si="25"/>
        <v>0.46346251892738116</v>
      </c>
      <c r="P119" s="31">
        <v>59424618</v>
      </c>
      <c r="Q119" s="31">
        <v>132497520</v>
      </c>
      <c r="R119" s="31">
        <v>132387980</v>
      </c>
      <c r="S119" s="31">
        <v>59424618</v>
      </c>
      <c r="T119" s="36">
        <f t="shared" si="26"/>
        <v>0.44849607751148851</v>
      </c>
      <c r="U119" s="36">
        <f t="shared" si="27"/>
        <v>7.404814953964034E-2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776620739</v>
      </c>
      <c r="E120" s="31">
        <v>776620739</v>
      </c>
      <c r="F120" s="31">
        <v>327525521</v>
      </c>
      <c r="G120" s="36">
        <f t="shared" si="21"/>
        <v>0.42173161821783389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327525521</v>
      </c>
      <c r="O120" s="36">
        <f t="shared" si="25"/>
        <v>0.42173161821783389</v>
      </c>
      <c r="P120" s="31">
        <v>313012419</v>
      </c>
      <c r="Q120" s="31">
        <v>726720000</v>
      </c>
      <c r="R120" s="31">
        <v>752720000</v>
      </c>
      <c r="S120" s="31">
        <v>313012419</v>
      </c>
      <c r="T120" s="36">
        <f t="shared" si="26"/>
        <v>0.43071942288639364</v>
      </c>
      <c r="U120" s="36">
        <f t="shared" si="27"/>
        <v>4.6365898344755463E-2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4392434087</v>
      </c>
      <c r="E121" s="32">
        <f>SUM(E113:E120)</f>
        <v>4392434087</v>
      </c>
      <c r="F121" s="32">
        <f>SUM(F113:F120)</f>
        <v>1304829365</v>
      </c>
      <c r="G121" s="37">
        <f t="shared" si="21"/>
        <v>0.29706293575624004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1304829365</v>
      </c>
      <c r="O121" s="37">
        <f t="shared" si="25"/>
        <v>0.29706293575624004</v>
      </c>
      <c r="P121" s="32">
        <f>SUM(P113:P120)</f>
        <v>1189546142</v>
      </c>
      <c r="Q121" s="32">
        <f>SUM(Q113:Q120)</f>
        <v>3802640578</v>
      </c>
      <c r="R121" s="32">
        <f>SUM(R113:R120)</f>
        <v>4133522967</v>
      </c>
      <c r="S121" s="32">
        <f>SUM(S113:S120)</f>
        <v>1189546142</v>
      </c>
      <c r="T121" s="37">
        <f t="shared" si="26"/>
        <v>0.31282108250831375</v>
      </c>
      <c r="U121" s="37">
        <f t="shared" si="27"/>
        <v>9.6913620186412253E-2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45191261</v>
      </c>
      <c r="E122" s="31">
        <v>45191261</v>
      </c>
      <c r="F122" s="31">
        <v>12140074</v>
      </c>
      <c r="G122" s="36">
        <f t="shared" si="21"/>
        <v>0.2686376465573731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12140074</v>
      </c>
      <c r="O122" s="36">
        <f t="shared" si="25"/>
        <v>0.2686376465573731</v>
      </c>
      <c r="P122" s="31">
        <v>13454457</v>
      </c>
      <c r="Q122" s="31">
        <v>40827257</v>
      </c>
      <c r="R122" s="31">
        <v>43209404</v>
      </c>
      <c r="S122" s="31">
        <v>13454457</v>
      </c>
      <c r="T122" s="36">
        <f t="shared" si="26"/>
        <v>0.32954594524927305</v>
      </c>
      <c r="U122" s="36">
        <f t="shared" si="27"/>
        <v>-9.769127063247518E-2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413746427</v>
      </c>
      <c r="E123" s="31">
        <v>413746427</v>
      </c>
      <c r="F123" s="31">
        <v>233935917</v>
      </c>
      <c r="G123" s="36">
        <f t="shared" si="21"/>
        <v>0.56540891167623308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233935917</v>
      </c>
      <c r="O123" s="36">
        <f t="shared" si="25"/>
        <v>0.56540891167623308</v>
      </c>
      <c r="P123" s="31">
        <v>217715875</v>
      </c>
      <c r="Q123" s="31">
        <v>383343632</v>
      </c>
      <c r="R123" s="31">
        <v>381505868</v>
      </c>
      <c r="S123" s="31">
        <v>217715875</v>
      </c>
      <c r="T123" s="36">
        <f t="shared" si="26"/>
        <v>0.56793919821785377</v>
      </c>
      <c r="U123" s="36">
        <f t="shared" si="27"/>
        <v>7.4500961402102606E-2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328685192</v>
      </c>
      <c r="E124" s="31">
        <v>328685192</v>
      </c>
      <c r="F124" s="31">
        <v>109618046</v>
      </c>
      <c r="G124" s="36">
        <f t="shared" si="21"/>
        <v>0.33350466850359356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109618046</v>
      </c>
      <c r="O124" s="36">
        <f t="shared" si="25"/>
        <v>0.33350466850359356</v>
      </c>
      <c r="P124" s="31">
        <v>106885031</v>
      </c>
      <c r="Q124" s="31">
        <v>292870208</v>
      </c>
      <c r="R124" s="31">
        <v>307538195</v>
      </c>
      <c r="S124" s="31">
        <v>106885031</v>
      </c>
      <c r="T124" s="36">
        <f t="shared" si="26"/>
        <v>0.36495699487467159</v>
      </c>
      <c r="U124" s="36">
        <f t="shared" si="27"/>
        <v>2.5569670274970591E-2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691475520</v>
      </c>
      <c r="E125" s="31">
        <v>691475520</v>
      </c>
      <c r="F125" s="31">
        <v>2416467</v>
      </c>
      <c r="G125" s="36">
        <f t="shared" si="21"/>
        <v>3.4946529994293943E-3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2416467</v>
      </c>
      <c r="O125" s="36">
        <f t="shared" si="25"/>
        <v>3.4946529994293943E-3</v>
      </c>
      <c r="P125" s="31">
        <v>244309274</v>
      </c>
      <c r="Q125" s="31">
        <v>595634912</v>
      </c>
      <c r="R125" s="31">
        <v>593455210</v>
      </c>
      <c r="S125" s="31">
        <v>244309274</v>
      </c>
      <c r="T125" s="36">
        <f t="shared" si="26"/>
        <v>0.4101661421753599</v>
      </c>
      <c r="U125" s="36">
        <f t="shared" si="27"/>
        <v>-0.99010898374656053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1479098400</v>
      </c>
      <c r="E126" s="32">
        <f>SUM(E122:E125)</f>
        <v>1479098400</v>
      </c>
      <c r="F126" s="32">
        <f>SUM(F122:F125)</f>
        <v>358110504</v>
      </c>
      <c r="G126" s="37">
        <f t="shared" si="21"/>
        <v>0.24211405001857889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358110504</v>
      </c>
      <c r="O126" s="37">
        <f t="shared" si="25"/>
        <v>0.24211405001857889</v>
      </c>
      <c r="P126" s="32">
        <f>SUM(P122:P125)</f>
        <v>582364637</v>
      </c>
      <c r="Q126" s="32">
        <f>SUM(Q122:Q125)</f>
        <v>1312676009</v>
      </c>
      <c r="R126" s="32">
        <f>SUM(R122:R125)</f>
        <v>1325708677</v>
      </c>
      <c r="S126" s="32">
        <f>SUM(S122:S125)</f>
        <v>582364637</v>
      </c>
      <c r="T126" s="37">
        <f t="shared" si="26"/>
        <v>0.44364689611692293</v>
      </c>
      <c r="U126" s="37">
        <f t="shared" si="27"/>
        <v>-0.38507512089886731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130913304</v>
      </c>
      <c r="E127" s="31">
        <v>130913304</v>
      </c>
      <c r="F127" s="31">
        <v>51381389</v>
      </c>
      <c r="G127" s="36">
        <f t="shared" si="21"/>
        <v>0.39248409008147866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51381389</v>
      </c>
      <c r="O127" s="36">
        <f t="shared" si="25"/>
        <v>0.39248409008147866</v>
      </c>
      <c r="P127" s="31">
        <v>46349704</v>
      </c>
      <c r="Q127" s="31">
        <v>136037335</v>
      </c>
      <c r="R127" s="31">
        <v>129537335</v>
      </c>
      <c r="S127" s="31">
        <v>46349704</v>
      </c>
      <c r="T127" s="36">
        <f t="shared" si="26"/>
        <v>0.34071311379335678</v>
      </c>
      <c r="U127" s="36">
        <f t="shared" si="27"/>
        <v>0.10855916145656508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251868773</v>
      </c>
      <c r="E128" s="31">
        <v>251868773</v>
      </c>
      <c r="F128" s="31">
        <v>102658076</v>
      </c>
      <c r="G128" s="36">
        <f t="shared" si="21"/>
        <v>0.40758556440817695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102658076</v>
      </c>
      <c r="O128" s="36">
        <f t="shared" si="25"/>
        <v>0.40758556440817695</v>
      </c>
      <c r="P128" s="31">
        <v>85256235</v>
      </c>
      <c r="Q128" s="31">
        <v>237714752</v>
      </c>
      <c r="R128" s="31">
        <v>243494404</v>
      </c>
      <c r="S128" s="31">
        <v>85256235</v>
      </c>
      <c r="T128" s="36">
        <f t="shared" si="26"/>
        <v>0.35864932353882689</v>
      </c>
      <c r="U128" s="36">
        <f t="shared" si="27"/>
        <v>0.2041122388292187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279942168</v>
      </c>
      <c r="E129" s="31">
        <v>279942168</v>
      </c>
      <c r="F129" s="31">
        <v>105431723</v>
      </c>
      <c r="G129" s="36">
        <f t="shared" si="21"/>
        <v>0.37661965595694036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105431723</v>
      </c>
      <c r="O129" s="36">
        <f t="shared" si="25"/>
        <v>0.37661965595694036</v>
      </c>
      <c r="P129" s="31">
        <v>101694377</v>
      </c>
      <c r="Q129" s="31">
        <v>257013900</v>
      </c>
      <c r="R129" s="31">
        <v>273462264</v>
      </c>
      <c r="S129" s="31">
        <v>101694377</v>
      </c>
      <c r="T129" s="36">
        <f t="shared" si="26"/>
        <v>0.39567656457491207</v>
      </c>
      <c r="U129" s="36">
        <f t="shared" si="27"/>
        <v>3.6750763515666085E-2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67957394</v>
      </c>
      <c r="E130" s="31">
        <v>67957394</v>
      </c>
      <c r="F130" s="31">
        <v>15039669</v>
      </c>
      <c r="G130" s="36">
        <f t="shared" si="21"/>
        <v>0.22131026684160374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15039669</v>
      </c>
      <c r="O130" s="36">
        <f t="shared" si="25"/>
        <v>0.22131026684160374</v>
      </c>
      <c r="P130" s="31">
        <v>15173337</v>
      </c>
      <c r="Q130" s="31">
        <v>56838401</v>
      </c>
      <c r="R130" s="31">
        <v>59222299</v>
      </c>
      <c r="S130" s="31">
        <v>15173337</v>
      </c>
      <c r="T130" s="36">
        <f t="shared" si="26"/>
        <v>0.26695573297355779</v>
      </c>
      <c r="U130" s="36">
        <f t="shared" si="27"/>
        <v>-8.8094003316475655E-3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534657527</v>
      </c>
      <c r="E131" s="31">
        <v>534862390</v>
      </c>
      <c r="F131" s="31">
        <v>219291112</v>
      </c>
      <c r="G131" s="36">
        <f t="shared" si="21"/>
        <v>0.41015248252551023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219291112</v>
      </c>
      <c r="O131" s="36">
        <f t="shared" si="25"/>
        <v>0.41015248252551023</v>
      </c>
      <c r="P131" s="31">
        <v>207062309</v>
      </c>
      <c r="Q131" s="31">
        <v>437615222</v>
      </c>
      <c r="R131" s="31">
        <v>502371114</v>
      </c>
      <c r="S131" s="31">
        <v>207062309</v>
      </c>
      <c r="T131" s="36">
        <f t="shared" si="26"/>
        <v>0.47316066395880535</v>
      </c>
      <c r="U131" s="36">
        <f t="shared" si="27"/>
        <v>5.9058565796250351E-2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1265339166</v>
      </c>
      <c r="E132" s="32">
        <f>SUM(E127:E131)</f>
        <v>1265544029</v>
      </c>
      <c r="F132" s="32">
        <f>SUM(F127:F131)</f>
        <v>493801969</v>
      </c>
      <c r="G132" s="37">
        <f t="shared" si="21"/>
        <v>0.39025265499447914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493801969</v>
      </c>
      <c r="O132" s="37">
        <f t="shared" si="25"/>
        <v>0.39025265499447914</v>
      </c>
      <c r="P132" s="32">
        <f>SUM(P127:P131)</f>
        <v>455535962</v>
      </c>
      <c r="Q132" s="32">
        <f>SUM(Q127:Q131)</f>
        <v>1125219610</v>
      </c>
      <c r="R132" s="32">
        <f>SUM(R127:R131)</f>
        <v>1208087416</v>
      </c>
      <c r="S132" s="32">
        <f>SUM(S127:S131)</f>
        <v>455535962</v>
      </c>
      <c r="T132" s="37">
        <f t="shared" si="26"/>
        <v>0.40484182638800614</v>
      </c>
      <c r="U132" s="37">
        <f t="shared" si="27"/>
        <v>8.4002164904820376E-2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562830313</v>
      </c>
      <c r="E133" s="31">
        <v>562830313</v>
      </c>
      <c r="F133" s="31">
        <v>179618388</v>
      </c>
      <c r="G133" s="36">
        <f t="shared" si="21"/>
        <v>0.31913417570314839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179618388</v>
      </c>
      <c r="O133" s="36">
        <f t="shared" si="25"/>
        <v>0.31913417570314839</v>
      </c>
      <c r="P133" s="31">
        <v>168446445</v>
      </c>
      <c r="Q133" s="31">
        <v>550465682</v>
      </c>
      <c r="R133" s="31">
        <v>558772326</v>
      </c>
      <c r="S133" s="31">
        <v>168446445</v>
      </c>
      <c r="T133" s="36">
        <f t="shared" si="26"/>
        <v>0.30600716903547132</v>
      </c>
      <c r="U133" s="36">
        <f t="shared" si="27"/>
        <v>6.6323412168181939E-2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57450021</v>
      </c>
      <c r="E134" s="31">
        <v>57450021</v>
      </c>
      <c r="F134" s="31">
        <v>13992724</v>
      </c>
      <c r="G134" s="36">
        <f t="shared" si="21"/>
        <v>0.24356342706993964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13992724</v>
      </c>
      <c r="O134" s="36">
        <f t="shared" si="25"/>
        <v>0.24356342706993964</v>
      </c>
      <c r="P134" s="31">
        <v>10796214</v>
      </c>
      <c r="Q134" s="31">
        <v>50122657</v>
      </c>
      <c r="R134" s="31">
        <v>56385236</v>
      </c>
      <c r="S134" s="31">
        <v>10796214</v>
      </c>
      <c r="T134" s="36">
        <f t="shared" si="26"/>
        <v>0.21539588374175775</v>
      </c>
      <c r="U134" s="36">
        <f t="shared" si="27"/>
        <v>0.29607693956418424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194103208</v>
      </c>
      <c r="E135" s="31">
        <v>194103208</v>
      </c>
      <c r="F135" s="31">
        <v>59592754</v>
      </c>
      <c r="G135" s="36">
        <f t="shared" si="21"/>
        <v>0.30701581191795657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59592754</v>
      </c>
      <c r="O135" s="36">
        <f t="shared" si="25"/>
        <v>0.30701581191795657</v>
      </c>
      <c r="P135" s="31">
        <v>59860144</v>
      </c>
      <c r="Q135" s="31">
        <v>182561786</v>
      </c>
      <c r="R135" s="31">
        <v>194849791</v>
      </c>
      <c r="S135" s="31">
        <v>59860144</v>
      </c>
      <c r="T135" s="36">
        <f t="shared" si="26"/>
        <v>0.32788978083288473</v>
      </c>
      <c r="U135" s="36">
        <f t="shared" si="27"/>
        <v>-4.4669120742509838E-3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107264446</v>
      </c>
      <c r="E136" s="31">
        <v>107264446</v>
      </c>
      <c r="F136" s="31">
        <v>40273775</v>
      </c>
      <c r="G136" s="36">
        <f t="shared" si="21"/>
        <v>0.37546248082985484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40273775</v>
      </c>
      <c r="O136" s="36">
        <f t="shared" si="25"/>
        <v>0.37546248082985484</v>
      </c>
      <c r="P136" s="31">
        <v>37390243</v>
      </c>
      <c r="Q136" s="31">
        <v>93744720</v>
      </c>
      <c r="R136" s="31">
        <v>135231571</v>
      </c>
      <c r="S136" s="31">
        <v>37390243</v>
      </c>
      <c r="T136" s="36">
        <f t="shared" si="26"/>
        <v>0.39885172199564944</v>
      </c>
      <c r="U136" s="36">
        <f t="shared" si="27"/>
        <v>7.7119905318614901E-2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921647988</v>
      </c>
      <c r="E137" s="32">
        <f>SUM(E133:E136)</f>
        <v>921647988</v>
      </c>
      <c r="F137" s="32">
        <f>SUM(F133:F136)</f>
        <v>293477641</v>
      </c>
      <c r="G137" s="37">
        <f t="shared" ref="G137:G170" si="28">IF(($D137     =0),0,($F137     /$D137     ))</f>
        <v>0.31842704028124019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293477641</v>
      </c>
      <c r="O137" s="37">
        <f t="shared" ref="O137:O170" si="32">IF(($D137     =0),0,($N137     /$D137     ))</f>
        <v>0.31842704028124019</v>
      </c>
      <c r="P137" s="32">
        <f>SUM(P133:P136)</f>
        <v>276493046</v>
      </c>
      <c r="Q137" s="32">
        <f>SUM(Q133:Q136)</f>
        <v>876894845</v>
      </c>
      <c r="R137" s="32">
        <f>SUM(R133:R136)</f>
        <v>945238924</v>
      </c>
      <c r="S137" s="32">
        <f>SUM(S133:S136)</f>
        <v>276493046</v>
      </c>
      <c r="T137" s="37">
        <f t="shared" ref="T137:T170" si="33">IF(($Q137     =0),0,($S137     /$Q137     ))</f>
        <v>0.31530923870353006</v>
      </c>
      <c r="U137" s="37">
        <f t="shared" ref="U137:U170" si="34">IF(($P137     =0),0,(($F137     /$P137     )-1))</f>
        <v>6.1428651626920017E-2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135704062</v>
      </c>
      <c r="E138" s="31">
        <v>135704062</v>
      </c>
      <c r="F138" s="31">
        <v>50584268</v>
      </c>
      <c r="G138" s="36">
        <f t="shared" si="28"/>
        <v>0.37275426582293464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50584268</v>
      </c>
      <c r="O138" s="36">
        <f t="shared" si="32"/>
        <v>0.37275426582293464</v>
      </c>
      <c r="P138" s="31">
        <v>55354595</v>
      </c>
      <c r="Q138" s="31">
        <v>114384077</v>
      </c>
      <c r="R138" s="31">
        <v>205339249</v>
      </c>
      <c r="S138" s="31">
        <v>55354595</v>
      </c>
      <c r="T138" s="36">
        <f t="shared" si="33"/>
        <v>0.48393619507022817</v>
      </c>
      <c r="U138" s="36">
        <f t="shared" si="34"/>
        <v>-8.6177615426506149E-2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128937372</v>
      </c>
      <c r="E139" s="31">
        <v>128937372</v>
      </c>
      <c r="F139" s="31">
        <v>37240905</v>
      </c>
      <c r="G139" s="36">
        <f t="shared" si="28"/>
        <v>0.28882940936627743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37240905</v>
      </c>
      <c r="O139" s="36">
        <f t="shared" si="32"/>
        <v>0.28882940936627743</v>
      </c>
      <c r="P139" s="31">
        <v>35946509</v>
      </c>
      <c r="Q139" s="31">
        <v>115085497</v>
      </c>
      <c r="R139" s="31">
        <v>122156261</v>
      </c>
      <c r="S139" s="31">
        <v>35946509</v>
      </c>
      <c r="T139" s="36">
        <f t="shared" si="33"/>
        <v>0.31234612472499468</v>
      </c>
      <c r="U139" s="36">
        <f t="shared" si="34"/>
        <v>3.6008948741030666E-2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381697000</v>
      </c>
      <c r="E140" s="31">
        <v>381697000</v>
      </c>
      <c r="F140" s="31">
        <v>133079935</v>
      </c>
      <c r="G140" s="36">
        <f t="shared" si="28"/>
        <v>0.34865334283476163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133079935</v>
      </c>
      <c r="O140" s="36">
        <f t="shared" si="32"/>
        <v>0.34865334283476163</v>
      </c>
      <c r="P140" s="31">
        <v>126100009</v>
      </c>
      <c r="Q140" s="31">
        <v>370588021</v>
      </c>
      <c r="R140" s="31">
        <v>410864021</v>
      </c>
      <c r="S140" s="31">
        <v>126100009</v>
      </c>
      <c r="T140" s="36">
        <f t="shared" si="33"/>
        <v>0.34027006231806939</v>
      </c>
      <c r="U140" s="36">
        <f t="shared" si="34"/>
        <v>5.5352303741707187E-2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249409197</v>
      </c>
      <c r="E141" s="31">
        <v>249409197</v>
      </c>
      <c r="F141" s="31">
        <v>114555874</v>
      </c>
      <c r="G141" s="36">
        <f t="shared" si="28"/>
        <v>0.45930894039965975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114555874</v>
      </c>
      <c r="O141" s="36">
        <f t="shared" si="32"/>
        <v>0.45930894039965975</v>
      </c>
      <c r="P141" s="31">
        <v>105577987</v>
      </c>
      <c r="Q141" s="31">
        <v>235932904</v>
      </c>
      <c r="R141" s="31">
        <v>238355890</v>
      </c>
      <c r="S141" s="31">
        <v>105577987</v>
      </c>
      <c r="T141" s="36">
        <f t="shared" si="33"/>
        <v>0.4474915758253033</v>
      </c>
      <c r="U141" s="36">
        <f t="shared" si="34"/>
        <v>8.5035595535648989E-2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166172560</v>
      </c>
      <c r="E142" s="31">
        <v>166172560</v>
      </c>
      <c r="F142" s="31">
        <v>193287030</v>
      </c>
      <c r="G142" s="36">
        <f t="shared" si="28"/>
        <v>1.1631705619748531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193287030</v>
      </c>
      <c r="O142" s="36">
        <f t="shared" si="32"/>
        <v>1.1631705619748531</v>
      </c>
      <c r="P142" s="31">
        <v>163639238</v>
      </c>
      <c r="Q142" s="31">
        <v>352210331</v>
      </c>
      <c r="R142" s="31">
        <v>356504331</v>
      </c>
      <c r="S142" s="31">
        <v>163639238</v>
      </c>
      <c r="T142" s="36">
        <f t="shared" si="33"/>
        <v>0.46460658191198828</v>
      </c>
      <c r="U142" s="36">
        <f t="shared" si="34"/>
        <v>0.18117776862295099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769934595</v>
      </c>
      <c r="E143" s="31">
        <v>769934595</v>
      </c>
      <c r="F143" s="31">
        <v>281047583</v>
      </c>
      <c r="G143" s="36">
        <f t="shared" si="28"/>
        <v>0.36502786707486495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281047583</v>
      </c>
      <c r="O143" s="36">
        <f t="shared" si="32"/>
        <v>0.36502786707486495</v>
      </c>
      <c r="P143" s="31">
        <v>312163166</v>
      </c>
      <c r="Q143" s="31">
        <v>637830500</v>
      </c>
      <c r="R143" s="31">
        <v>744146221</v>
      </c>
      <c r="S143" s="31">
        <v>312163166</v>
      </c>
      <c r="T143" s="36">
        <f t="shared" si="33"/>
        <v>0.48941398380917817</v>
      </c>
      <c r="U143" s="36">
        <f t="shared" si="34"/>
        <v>-9.9677304656757615E-2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1831854786</v>
      </c>
      <c r="E144" s="32">
        <f>SUM(E138:E143)</f>
        <v>1831854786</v>
      </c>
      <c r="F144" s="32">
        <f>SUM(F138:F143)</f>
        <v>809795595</v>
      </c>
      <c r="G144" s="37">
        <f t="shared" si="28"/>
        <v>0.44206320347490691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809795595</v>
      </c>
      <c r="O144" s="37">
        <f t="shared" si="32"/>
        <v>0.44206320347490691</v>
      </c>
      <c r="P144" s="32">
        <f>SUM(P138:P143)</f>
        <v>798781504</v>
      </c>
      <c r="Q144" s="32">
        <f>SUM(Q138:Q143)</f>
        <v>1826031330</v>
      </c>
      <c r="R144" s="32">
        <f>SUM(R138:R143)</f>
        <v>2077365973</v>
      </c>
      <c r="S144" s="32">
        <f>SUM(S138:S143)</f>
        <v>798781504</v>
      </c>
      <c r="T144" s="37">
        <f t="shared" si="33"/>
        <v>0.43744129187531522</v>
      </c>
      <c r="U144" s="37">
        <f t="shared" si="34"/>
        <v>1.378861546598853E-2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280083716</v>
      </c>
      <c r="E145" s="31">
        <v>280083716</v>
      </c>
      <c r="F145" s="31">
        <v>111823328</v>
      </c>
      <c r="G145" s="36">
        <f t="shared" si="28"/>
        <v>0.39924965862706563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111823328</v>
      </c>
      <c r="O145" s="36">
        <f t="shared" si="32"/>
        <v>0.39924965862706563</v>
      </c>
      <c r="P145" s="31">
        <v>105727638</v>
      </c>
      <c r="Q145" s="31">
        <v>265934631</v>
      </c>
      <c r="R145" s="31">
        <v>267032137</v>
      </c>
      <c r="S145" s="31">
        <v>105727638</v>
      </c>
      <c r="T145" s="36">
        <f t="shared" si="33"/>
        <v>0.39757002539469932</v>
      </c>
      <c r="U145" s="36">
        <f t="shared" si="34"/>
        <v>5.7654650338447855E-2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157853004</v>
      </c>
      <c r="E146" s="31">
        <v>157853004</v>
      </c>
      <c r="F146" s="31">
        <v>55782228</v>
      </c>
      <c r="G146" s="36">
        <f t="shared" si="28"/>
        <v>0.35338084538448189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55782228</v>
      </c>
      <c r="O146" s="36">
        <f t="shared" si="32"/>
        <v>0.35338084538448189</v>
      </c>
      <c r="P146" s="31">
        <v>53807580</v>
      </c>
      <c r="Q146" s="31">
        <v>151534249</v>
      </c>
      <c r="R146" s="31">
        <v>168511643</v>
      </c>
      <c r="S146" s="31">
        <v>53807580</v>
      </c>
      <c r="T146" s="36">
        <f t="shared" si="33"/>
        <v>0.35508527184504673</v>
      </c>
      <c r="U146" s="36">
        <f t="shared" si="34"/>
        <v>3.6698323916444453E-2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144827658</v>
      </c>
      <c r="E147" s="31">
        <v>144827658</v>
      </c>
      <c r="F147" s="31">
        <v>80304901</v>
      </c>
      <c r="G147" s="36">
        <f t="shared" si="28"/>
        <v>0.55448594632387138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80304901</v>
      </c>
      <c r="O147" s="36">
        <f t="shared" si="32"/>
        <v>0.55448594632387138</v>
      </c>
      <c r="P147" s="31">
        <v>75507825</v>
      </c>
      <c r="Q147" s="31">
        <v>145700605</v>
      </c>
      <c r="R147" s="31">
        <v>150090191</v>
      </c>
      <c r="S147" s="31">
        <v>75507825</v>
      </c>
      <c r="T147" s="36">
        <f t="shared" si="33"/>
        <v>0.51823961197690294</v>
      </c>
      <c r="U147" s="36">
        <f t="shared" si="34"/>
        <v>6.3530845975235062E-2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43734605</v>
      </c>
      <c r="E148" s="31">
        <v>43734605</v>
      </c>
      <c r="F148" s="31">
        <v>19339895</v>
      </c>
      <c r="G148" s="36">
        <f t="shared" si="28"/>
        <v>0.44221035036214457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19339895</v>
      </c>
      <c r="O148" s="36">
        <f t="shared" si="32"/>
        <v>0.44221035036214457</v>
      </c>
      <c r="P148" s="31">
        <v>18047851</v>
      </c>
      <c r="Q148" s="31">
        <v>42374099</v>
      </c>
      <c r="R148" s="31">
        <v>45246199</v>
      </c>
      <c r="S148" s="31">
        <v>18047851</v>
      </c>
      <c r="T148" s="36">
        <f t="shared" si="33"/>
        <v>0.42591704427744881</v>
      </c>
      <c r="U148" s="36">
        <f t="shared" si="34"/>
        <v>7.158990840516144E-2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32911189</v>
      </c>
      <c r="E149" s="31">
        <v>32911189</v>
      </c>
      <c r="F149" s="31">
        <v>10547855</v>
      </c>
      <c r="G149" s="36">
        <f t="shared" si="28"/>
        <v>0.32049449808695762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10547855</v>
      </c>
      <c r="O149" s="36">
        <f t="shared" si="32"/>
        <v>0.32049449808695762</v>
      </c>
      <c r="P149" s="31">
        <v>13999954</v>
      </c>
      <c r="Q149" s="31">
        <v>25776329</v>
      </c>
      <c r="R149" s="31">
        <v>47836644</v>
      </c>
      <c r="S149" s="31">
        <v>13999954</v>
      </c>
      <c r="T149" s="36">
        <f t="shared" si="33"/>
        <v>0.54313218922679019</v>
      </c>
      <c r="U149" s="36">
        <f t="shared" si="34"/>
        <v>-0.24657931018916202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659410172</v>
      </c>
      <c r="E150" s="32">
        <f>SUM(E145:E149)</f>
        <v>659410172</v>
      </c>
      <c r="F150" s="32">
        <f>SUM(F145:F149)</f>
        <v>277798207</v>
      </c>
      <c r="G150" s="37">
        <f t="shared" si="28"/>
        <v>0.42128286580328944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277798207</v>
      </c>
      <c r="O150" s="37">
        <f t="shared" si="32"/>
        <v>0.42128286580328944</v>
      </c>
      <c r="P150" s="32">
        <f>SUM(P145:P149)</f>
        <v>267090848</v>
      </c>
      <c r="Q150" s="32">
        <f>SUM(Q145:Q149)</f>
        <v>631319913</v>
      </c>
      <c r="R150" s="32">
        <f>SUM(R145:R149)</f>
        <v>678716814</v>
      </c>
      <c r="S150" s="32">
        <f>SUM(S145:S149)</f>
        <v>267090848</v>
      </c>
      <c r="T150" s="37">
        <f t="shared" si="33"/>
        <v>0.42306735856120542</v>
      </c>
      <c r="U150" s="37">
        <f t="shared" si="34"/>
        <v>4.0088827753469003E-2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238726489</v>
      </c>
      <c r="E151" s="31">
        <v>238726489</v>
      </c>
      <c r="F151" s="31">
        <v>86885461</v>
      </c>
      <c r="G151" s="36">
        <f t="shared" si="28"/>
        <v>0.36395400176978265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86885461</v>
      </c>
      <c r="O151" s="36">
        <f t="shared" si="32"/>
        <v>0.36395400176978265</v>
      </c>
      <c r="P151" s="31">
        <v>80861321</v>
      </c>
      <c r="Q151" s="31">
        <v>213797307</v>
      </c>
      <c r="R151" s="31">
        <v>215805465</v>
      </c>
      <c r="S151" s="31">
        <v>80861321</v>
      </c>
      <c r="T151" s="36">
        <f t="shared" si="33"/>
        <v>0.37821487152782518</v>
      </c>
      <c r="U151" s="36">
        <f t="shared" si="34"/>
        <v>7.4499648602080137E-2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1070304900</v>
      </c>
      <c r="E152" s="31">
        <v>1070304900</v>
      </c>
      <c r="F152" s="31">
        <v>344246109</v>
      </c>
      <c r="G152" s="36">
        <f t="shared" si="28"/>
        <v>0.32163368494342126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344246109</v>
      </c>
      <c r="O152" s="36">
        <f t="shared" si="32"/>
        <v>0.32163368494342126</v>
      </c>
      <c r="P152" s="31">
        <v>325349690</v>
      </c>
      <c r="Q152" s="31">
        <v>1035106400</v>
      </c>
      <c r="R152" s="31">
        <v>988848800</v>
      </c>
      <c r="S152" s="31">
        <v>325349690</v>
      </c>
      <c r="T152" s="36">
        <f t="shared" si="33"/>
        <v>0.31431521435863985</v>
      </c>
      <c r="U152" s="36">
        <f t="shared" si="34"/>
        <v>5.8080335038892983E-2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101448690</v>
      </c>
      <c r="E153" s="31">
        <v>101448690</v>
      </c>
      <c r="F153" s="31">
        <v>56424219</v>
      </c>
      <c r="G153" s="36">
        <f t="shared" si="28"/>
        <v>0.55618479647198993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56424219</v>
      </c>
      <c r="O153" s="36">
        <f t="shared" si="32"/>
        <v>0.55618479647198993</v>
      </c>
      <c r="P153" s="31">
        <v>54037253</v>
      </c>
      <c r="Q153" s="31">
        <v>99466310</v>
      </c>
      <c r="R153" s="31">
        <v>101660170</v>
      </c>
      <c r="S153" s="31">
        <v>54037253</v>
      </c>
      <c r="T153" s="36">
        <f t="shared" si="33"/>
        <v>0.54327191789863316</v>
      </c>
      <c r="U153" s="36">
        <f t="shared" si="34"/>
        <v>4.4172600705665088E-2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148904938</v>
      </c>
      <c r="E154" s="31">
        <v>148904938</v>
      </c>
      <c r="F154" s="31">
        <v>61125582</v>
      </c>
      <c r="G154" s="36">
        <f t="shared" si="28"/>
        <v>0.41050070481880191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61125582</v>
      </c>
      <c r="O154" s="36">
        <f t="shared" si="32"/>
        <v>0.41050070481880191</v>
      </c>
      <c r="P154" s="31">
        <v>55663620</v>
      </c>
      <c r="Q154" s="31">
        <v>140466786</v>
      </c>
      <c r="R154" s="31">
        <v>143466786</v>
      </c>
      <c r="S154" s="31">
        <v>55663620</v>
      </c>
      <c r="T154" s="36">
        <f t="shared" si="33"/>
        <v>0.3962760278433366</v>
      </c>
      <c r="U154" s="36">
        <f t="shared" si="34"/>
        <v>9.812444824824551E-2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202203995</v>
      </c>
      <c r="E155" s="31">
        <v>202203995</v>
      </c>
      <c r="F155" s="31">
        <v>78887485</v>
      </c>
      <c r="G155" s="36">
        <f t="shared" si="28"/>
        <v>0.39013811275093746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78887485</v>
      </c>
      <c r="O155" s="36">
        <f t="shared" si="32"/>
        <v>0.39013811275093746</v>
      </c>
      <c r="P155" s="31">
        <v>68969228</v>
      </c>
      <c r="Q155" s="31">
        <v>209144542</v>
      </c>
      <c r="R155" s="31">
        <v>207345047</v>
      </c>
      <c r="S155" s="31">
        <v>68969228</v>
      </c>
      <c r="T155" s="36">
        <f t="shared" si="33"/>
        <v>0.32976824229053991</v>
      </c>
      <c r="U155" s="36">
        <f t="shared" si="34"/>
        <v>0.1438069888211595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403909427</v>
      </c>
      <c r="E156" s="31">
        <v>403909427</v>
      </c>
      <c r="F156" s="31">
        <v>164878935</v>
      </c>
      <c r="G156" s="36">
        <f t="shared" si="28"/>
        <v>0.40820769206755853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164878935</v>
      </c>
      <c r="O156" s="36">
        <f t="shared" si="32"/>
        <v>0.40820769206755853</v>
      </c>
      <c r="P156" s="31">
        <v>155107522</v>
      </c>
      <c r="Q156" s="31">
        <v>385704915</v>
      </c>
      <c r="R156" s="31">
        <v>397539693</v>
      </c>
      <c r="S156" s="31">
        <v>155107522</v>
      </c>
      <c r="T156" s="36">
        <f t="shared" si="33"/>
        <v>0.40214038236977095</v>
      </c>
      <c r="U156" s="36">
        <f t="shared" si="34"/>
        <v>6.2997673317223057E-2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2165498439</v>
      </c>
      <c r="E157" s="32">
        <f>SUM(E151:E156)</f>
        <v>2165498439</v>
      </c>
      <c r="F157" s="32">
        <f>SUM(F151:F156)</f>
        <v>792447791</v>
      </c>
      <c r="G157" s="37">
        <f t="shared" si="28"/>
        <v>0.3659424438864719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792447791</v>
      </c>
      <c r="O157" s="37">
        <f t="shared" si="32"/>
        <v>0.3659424438864719</v>
      </c>
      <c r="P157" s="32">
        <f>SUM(P151:P156)</f>
        <v>739988634</v>
      </c>
      <c r="Q157" s="32">
        <f>SUM(Q151:Q156)</f>
        <v>2083686260</v>
      </c>
      <c r="R157" s="32">
        <f>SUM(R151:R156)</f>
        <v>2054665961</v>
      </c>
      <c r="S157" s="32">
        <f>SUM(S151:S156)</f>
        <v>739988634</v>
      </c>
      <c r="T157" s="37">
        <f t="shared" si="33"/>
        <v>0.35513438285090004</v>
      </c>
      <c r="U157" s="37">
        <f t="shared" si="34"/>
        <v>7.0891841563069269E-2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332197929</v>
      </c>
      <c r="E158" s="31">
        <v>332197929</v>
      </c>
      <c r="F158" s="31">
        <v>141063641</v>
      </c>
      <c r="G158" s="36">
        <f t="shared" si="28"/>
        <v>0.42463732818755773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141063641</v>
      </c>
      <c r="O158" s="36">
        <f t="shared" si="32"/>
        <v>0.42463732818755773</v>
      </c>
      <c r="P158" s="31">
        <v>113222597</v>
      </c>
      <c r="Q158" s="31">
        <v>297658116</v>
      </c>
      <c r="R158" s="31">
        <v>311508115</v>
      </c>
      <c r="S158" s="31">
        <v>113222597</v>
      </c>
      <c r="T158" s="36">
        <f t="shared" si="33"/>
        <v>0.38037799379204562</v>
      </c>
      <c r="U158" s="36">
        <f t="shared" si="34"/>
        <v>0.24589653247399013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833493854</v>
      </c>
      <c r="E159" s="31">
        <v>833493854</v>
      </c>
      <c r="F159" s="31">
        <v>183776169</v>
      </c>
      <c r="G159" s="36">
        <f t="shared" si="28"/>
        <v>0.22048893116373236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183776169</v>
      </c>
      <c r="O159" s="36">
        <f t="shared" si="32"/>
        <v>0.22048893116373236</v>
      </c>
      <c r="P159" s="31">
        <v>177836917</v>
      </c>
      <c r="Q159" s="31">
        <v>821419734</v>
      </c>
      <c r="R159" s="31">
        <v>880611018</v>
      </c>
      <c r="S159" s="31">
        <v>177836917</v>
      </c>
      <c r="T159" s="36">
        <f t="shared" si="33"/>
        <v>0.21649944558064391</v>
      </c>
      <c r="U159" s="36">
        <f t="shared" si="34"/>
        <v>3.3397182655837465E-2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130393240</v>
      </c>
      <c r="E160" s="31">
        <v>130393240</v>
      </c>
      <c r="F160" s="31">
        <v>60707875</v>
      </c>
      <c r="G160" s="36">
        <f t="shared" si="28"/>
        <v>0.46557532430362186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60707875</v>
      </c>
      <c r="O160" s="36">
        <f t="shared" si="32"/>
        <v>0.46557532430362186</v>
      </c>
      <c r="P160" s="31">
        <v>103798316</v>
      </c>
      <c r="Q160" s="31">
        <v>227621879</v>
      </c>
      <c r="R160" s="31">
        <v>233919935</v>
      </c>
      <c r="S160" s="31">
        <v>103798316</v>
      </c>
      <c r="T160" s="36">
        <f t="shared" si="33"/>
        <v>0.45601203388712908</v>
      </c>
      <c r="U160" s="36">
        <f t="shared" si="34"/>
        <v>-0.4151362243680331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162339983</v>
      </c>
      <c r="E161" s="31">
        <v>162339983</v>
      </c>
      <c r="F161" s="31">
        <v>83270946</v>
      </c>
      <c r="G161" s="36">
        <f t="shared" si="28"/>
        <v>0.5129416947148504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83270946</v>
      </c>
      <c r="O161" s="36">
        <f t="shared" si="32"/>
        <v>0.5129416947148504</v>
      </c>
      <c r="P161" s="31">
        <v>58778365</v>
      </c>
      <c r="Q161" s="31">
        <v>143329633</v>
      </c>
      <c r="R161" s="31">
        <v>148110948</v>
      </c>
      <c r="S161" s="31">
        <v>58778365</v>
      </c>
      <c r="T161" s="36">
        <f t="shared" si="33"/>
        <v>0.41009220333383539</v>
      </c>
      <c r="U161" s="36">
        <f t="shared" si="34"/>
        <v>0.41669381242571135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277613179</v>
      </c>
      <c r="E162" s="31">
        <v>277613179</v>
      </c>
      <c r="F162" s="31">
        <v>84501064</v>
      </c>
      <c r="G162" s="36">
        <f t="shared" si="28"/>
        <v>0.3043841949592746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84501064</v>
      </c>
      <c r="O162" s="36">
        <f t="shared" si="32"/>
        <v>0.3043841949592746</v>
      </c>
      <c r="P162" s="31">
        <v>94958726</v>
      </c>
      <c r="Q162" s="31">
        <v>237013660</v>
      </c>
      <c r="R162" s="31">
        <v>322176054</v>
      </c>
      <c r="S162" s="31">
        <v>94958726</v>
      </c>
      <c r="T162" s="36">
        <f t="shared" si="33"/>
        <v>0.40064663783513577</v>
      </c>
      <c r="U162" s="36">
        <f t="shared" si="34"/>
        <v>-0.11012849940720559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1736038185</v>
      </c>
      <c r="E163" s="32">
        <f>SUM(E158:E162)</f>
        <v>1736038185</v>
      </c>
      <c r="F163" s="32">
        <f>SUM(F158:F162)</f>
        <v>553319695</v>
      </c>
      <c r="G163" s="37">
        <f t="shared" si="28"/>
        <v>0.31872553252623298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553319695</v>
      </c>
      <c r="O163" s="37">
        <f t="shared" si="32"/>
        <v>0.31872553252623298</v>
      </c>
      <c r="P163" s="32">
        <f>SUM(P158:P162)</f>
        <v>548594921</v>
      </c>
      <c r="Q163" s="32">
        <f>SUM(Q158:Q162)</f>
        <v>1727043022</v>
      </c>
      <c r="R163" s="32">
        <f>SUM(R158:R162)</f>
        <v>1896326070</v>
      </c>
      <c r="S163" s="32">
        <f>SUM(S158:S162)</f>
        <v>548594921</v>
      </c>
      <c r="T163" s="37">
        <f t="shared" si="33"/>
        <v>0.3176498292235363</v>
      </c>
      <c r="U163" s="37">
        <f t="shared" si="34"/>
        <v>8.6125004427446417E-3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250115280</v>
      </c>
      <c r="E164" s="31">
        <v>250115280</v>
      </c>
      <c r="F164" s="31">
        <v>103269649</v>
      </c>
      <c r="G164" s="36">
        <f t="shared" si="28"/>
        <v>0.41288820499091461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103269649</v>
      </c>
      <c r="O164" s="36">
        <f t="shared" si="32"/>
        <v>0.41288820499091461</v>
      </c>
      <c r="P164" s="31">
        <v>102496455</v>
      </c>
      <c r="Q164" s="31">
        <v>248786556</v>
      </c>
      <c r="R164" s="31">
        <v>260274081</v>
      </c>
      <c r="S164" s="31">
        <v>102496455</v>
      </c>
      <c r="T164" s="36">
        <f t="shared" si="33"/>
        <v>0.41198550535825579</v>
      </c>
      <c r="U164" s="36">
        <f t="shared" si="34"/>
        <v>7.5436169963145616E-3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129482926</v>
      </c>
      <c r="E165" s="31">
        <v>129482926</v>
      </c>
      <c r="F165" s="31">
        <v>78294332</v>
      </c>
      <c r="G165" s="36">
        <f t="shared" si="28"/>
        <v>0.60466915923725728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78294332</v>
      </c>
      <c r="O165" s="36">
        <f t="shared" si="32"/>
        <v>0.60466915923725728</v>
      </c>
      <c r="P165" s="31">
        <v>79570790</v>
      </c>
      <c r="Q165" s="31">
        <v>209392951</v>
      </c>
      <c r="R165" s="31">
        <v>226218566</v>
      </c>
      <c r="S165" s="31">
        <v>79570790</v>
      </c>
      <c r="T165" s="36">
        <f t="shared" si="33"/>
        <v>0.38000701370314993</v>
      </c>
      <c r="U165" s="36">
        <f t="shared" si="34"/>
        <v>-1.604179121509286E-2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96729909</v>
      </c>
      <c r="E166" s="31">
        <v>96729909</v>
      </c>
      <c r="F166" s="31">
        <v>49269156</v>
      </c>
      <c r="G166" s="36">
        <f t="shared" si="28"/>
        <v>0.50934769306978256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49269156</v>
      </c>
      <c r="O166" s="36">
        <f t="shared" si="32"/>
        <v>0.50934769306978256</v>
      </c>
      <c r="P166" s="31">
        <v>41950252</v>
      </c>
      <c r="Q166" s="31">
        <v>96170450</v>
      </c>
      <c r="R166" s="31">
        <v>101942874</v>
      </c>
      <c r="S166" s="31">
        <v>41950252</v>
      </c>
      <c r="T166" s="36">
        <f t="shared" si="33"/>
        <v>0.43620729652403623</v>
      </c>
      <c r="U166" s="36">
        <f t="shared" si="34"/>
        <v>0.17446627019070116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241743892</v>
      </c>
      <c r="E167" s="31">
        <v>241743892</v>
      </c>
      <c r="F167" s="31">
        <v>90791147</v>
      </c>
      <c r="G167" s="36">
        <f t="shared" si="28"/>
        <v>0.37556749107026044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90791147</v>
      </c>
      <c r="O167" s="36">
        <f t="shared" si="32"/>
        <v>0.37556749107026044</v>
      </c>
      <c r="P167" s="31">
        <v>76224814</v>
      </c>
      <c r="Q167" s="31">
        <v>232055970</v>
      </c>
      <c r="R167" s="31">
        <v>232858129</v>
      </c>
      <c r="S167" s="31">
        <v>76224814</v>
      </c>
      <c r="T167" s="36">
        <f t="shared" si="33"/>
        <v>0.32847598792653343</v>
      </c>
      <c r="U167" s="36">
        <f t="shared" si="34"/>
        <v>0.19109699631408739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510213081</v>
      </c>
      <c r="E168" s="31">
        <v>510213081</v>
      </c>
      <c r="F168" s="31">
        <v>210543368</v>
      </c>
      <c r="G168" s="36">
        <f t="shared" si="28"/>
        <v>0.41265772250947053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210543368</v>
      </c>
      <c r="O168" s="36">
        <f t="shared" si="32"/>
        <v>0.41265772250947053</v>
      </c>
      <c r="P168" s="31">
        <v>199040412</v>
      </c>
      <c r="Q168" s="31">
        <v>471281527</v>
      </c>
      <c r="R168" s="31">
        <v>484808470</v>
      </c>
      <c r="S168" s="31">
        <v>199040412</v>
      </c>
      <c r="T168" s="36">
        <f t="shared" si="33"/>
        <v>0.4223386672229994</v>
      </c>
      <c r="U168" s="36">
        <f t="shared" si="34"/>
        <v>5.7792062850030579E-2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1228285088</v>
      </c>
      <c r="E169" s="32">
        <f>SUM(E164:E168)</f>
        <v>1228285088</v>
      </c>
      <c r="F169" s="32">
        <f>SUM(F164:F168)</f>
        <v>532167652</v>
      </c>
      <c r="G169" s="37">
        <f t="shared" si="28"/>
        <v>0.43326069590775657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532167652</v>
      </c>
      <c r="O169" s="37">
        <f t="shared" si="32"/>
        <v>0.43326069590775657</v>
      </c>
      <c r="P169" s="32">
        <f>SUM(P164:P168)</f>
        <v>499282723</v>
      </c>
      <c r="Q169" s="32">
        <f>SUM(Q164:Q168)</f>
        <v>1257687454</v>
      </c>
      <c r="R169" s="32">
        <f>SUM(R164:R168)</f>
        <v>1306102120</v>
      </c>
      <c r="S169" s="32">
        <f>SUM(S164:S168)</f>
        <v>499282723</v>
      </c>
      <c r="T169" s="37">
        <f t="shared" si="33"/>
        <v>0.39698473687724328</v>
      </c>
      <c r="U169" s="37">
        <f t="shared" si="34"/>
        <v>6.5864343958082383E-2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36370523120</v>
      </c>
      <c r="E170" s="32">
        <f>SUM(E105,E107:E111,E113:E120,E122:E125,E127:E131,E133:E136,E138:E143,E145:E149,E151:E156,E158:E162,E164:E168)</f>
        <v>36370727983</v>
      </c>
      <c r="F170" s="32">
        <f>SUM(F105,F107:F111,F113:F120,F122:F125,F127:F131,F133:F136,F138:F143,F145:F149,F151:F156,F158:F162,F164:F168)</f>
        <v>12497705246</v>
      </c>
      <c r="G170" s="37">
        <f t="shared" si="28"/>
        <v>0.34362181717225737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12497705246</v>
      </c>
      <c r="O170" s="37">
        <f t="shared" si="32"/>
        <v>0.34362181717225737</v>
      </c>
      <c r="P170" s="32">
        <f>SUM(P105,P107:P111,P113:P120,P122:P125,P127:P131,P133:P136,P138:P143,P145:P149,P151:P156,P158:P162,P164:P168)</f>
        <v>11963336818</v>
      </c>
      <c r="Q170" s="32">
        <f>SUM(Q105,Q107:Q111,Q113:Q120,Q122:Q125,Q127:Q131,Q133:Q136,Q138:Q143,Q145:Q149,Q151:Q156,Q158:Q162,Q164:Q168)</f>
        <v>33964312806</v>
      </c>
      <c r="R170" s="32">
        <f>SUM(R105,R107:R111,R113:R120,R122:R125,R127:R131,R133:R136,R138:R143,R145:R149,R151:R156,R158:R162,R164:R168)</f>
        <v>35366541850</v>
      </c>
      <c r="S170" s="32">
        <f>SUM(S105,S107:S111,S113:S120,S122:S125,S127:S131,S133:S136,S138:S143,S145:S149,S151:S156,S158:S162,S164:S168)</f>
        <v>11963336818</v>
      </c>
      <c r="T170" s="37">
        <f t="shared" si="33"/>
        <v>0.35223255910794121</v>
      </c>
      <c r="U170" s="37">
        <f t="shared" si="34"/>
        <v>4.4667172389227572E-2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553204588</v>
      </c>
      <c r="E173" s="31">
        <v>553204588</v>
      </c>
      <c r="F173" s="31">
        <v>216737618</v>
      </c>
      <c r="G173" s="36">
        <f t="shared" ref="G173:G205" si="35">IF(($D173     =0),0,($F173     /$D173     ))</f>
        <v>0.39178564802503046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216737618</v>
      </c>
      <c r="O173" s="36">
        <f t="shared" ref="O173:O205" si="39">IF(($D173     =0),0,($N173     /$D173     ))</f>
        <v>0.39178564802503046</v>
      </c>
      <c r="P173" s="31">
        <v>41023301</v>
      </c>
      <c r="Q173" s="31">
        <v>516589941</v>
      </c>
      <c r="R173" s="31">
        <v>508234858</v>
      </c>
      <c r="S173" s="31">
        <v>41023301</v>
      </c>
      <c r="T173" s="36">
        <f t="shared" ref="T173:T205" si="40">IF(($Q173     =0),0,($S173     /$Q173     ))</f>
        <v>7.9411730163750902E-2</v>
      </c>
      <c r="U173" s="36">
        <f t="shared" ref="U173:U205" si="41">IF(($P173     =0),0,(($F173     /$P173     )-1))</f>
        <v>4.2832807871799492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431766648</v>
      </c>
      <c r="E174" s="31">
        <v>431766648</v>
      </c>
      <c r="F174" s="31">
        <v>176946376</v>
      </c>
      <c r="G174" s="36">
        <f t="shared" si="35"/>
        <v>0.40981946340607578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176946376</v>
      </c>
      <c r="O174" s="36">
        <f t="shared" si="39"/>
        <v>0.40981946340607578</v>
      </c>
      <c r="P174" s="31">
        <v>161214933</v>
      </c>
      <c r="Q174" s="31">
        <v>396068765</v>
      </c>
      <c r="R174" s="31">
        <v>401731416</v>
      </c>
      <c r="S174" s="31">
        <v>161214933</v>
      </c>
      <c r="T174" s="36">
        <f t="shared" si="40"/>
        <v>0.40703773497513746</v>
      </c>
      <c r="U174" s="36">
        <f t="shared" si="41"/>
        <v>9.7580557255201761E-2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836257165</v>
      </c>
      <c r="E175" s="31">
        <v>836257165</v>
      </c>
      <c r="F175" s="31">
        <v>302261660</v>
      </c>
      <c r="G175" s="36">
        <f t="shared" si="35"/>
        <v>0.36144582390513808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302261660</v>
      </c>
      <c r="O175" s="36">
        <f t="shared" si="39"/>
        <v>0.36144582390513808</v>
      </c>
      <c r="P175" s="31">
        <v>278791629</v>
      </c>
      <c r="Q175" s="31">
        <v>752032554</v>
      </c>
      <c r="R175" s="31">
        <v>763177714</v>
      </c>
      <c r="S175" s="31">
        <v>278791629</v>
      </c>
      <c r="T175" s="36">
        <f t="shared" si="40"/>
        <v>0.37071750088095257</v>
      </c>
      <c r="U175" s="36">
        <f t="shared" si="41"/>
        <v>8.418484831910078E-2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481217779</v>
      </c>
      <c r="E176" s="31">
        <v>481217779</v>
      </c>
      <c r="F176" s="31">
        <v>154356247</v>
      </c>
      <c r="G176" s="36">
        <f t="shared" si="35"/>
        <v>0.32076172937908015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154356247</v>
      </c>
      <c r="O176" s="36">
        <f t="shared" si="39"/>
        <v>0.32076172937908015</v>
      </c>
      <c r="P176" s="31">
        <v>134830208</v>
      </c>
      <c r="Q176" s="31">
        <v>445843679</v>
      </c>
      <c r="R176" s="31">
        <v>448373679</v>
      </c>
      <c r="S176" s="31">
        <v>134830208</v>
      </c>
      <c r="T176" s="36">
        <f t="shared" si="40"/>
        <v>0.30241587881747228</v>
      </c>
      <c r="U176" s="36">
        <f t="shared" si="41"/>
        <v>0.14481946805273793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381509266</v>
      </c>
      <c r="E177" s="31">
        <v>381509266</v>
      </c>
      <c r="F177" s="31">
        <v>127002295</v>
      </c>
      <c r="G177" s="36">
        <f t="shared" si="35"/>
        <v>0.33289439161354473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127002295</v>
      </c>
      <c r="O177" s="36">
        <f t="shared" si="39"/>
        <v>0.33289439161354473</v>
      </c>
      <c r="P177" s="31">
        <v>120620667</v>
      </c>
      <c r="Q177" s="31">
        <v>322337766</v>
      </c>
      <c r="R177" s="31">
        <v>357374073</v>
      </c>
      <c r="S177" s="31">
        <v>120620667</v>
      </c>
      <c r="T177" s="36">
        <f t="shared" si="40"/>
        <v>0.37420581676426956</v>
      </c>
      <c r="U177" s="36">
        <f t="shared" si="41"/>
        <v>5.2906588553353062E-2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1373388996</v>
      </c>
      <c r="E178" s="31">
        <v>1373388996</v>
      </c>
      <c r="F178" s="31">
        <v>535820448</v>
      </c>
      <c r="G178" s="36">
        <f t="shared" si="35"/>
        <v>0.39014470740669893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535820448</v>
      </c>
      <c r="O178" s="36">
        <f t="shared" si="39"/>
        <v>0.39014470740669893</v>
      </c>
      <c r="P178" s="31">
        <v>508647148</v>
      </c>
      <c r="Q178" s="31">
        <v>1285222000</v>
      </c>
      <c r="R178" s="31">
        <v>1376735000</v>
      </c>
      <c r="S178" s="31">
        <v>508647148</v>
      </c>
      <c r="T178" s="36">
        <f t="shared" si="40"/>
        <v>0.39576598284187481</v>
      </c>
      <c r="U178" s="36">
        <f t="shared" si="41"/>
        <v>5.3422692148860751E-2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4057344442</v>
      </c>
      <c r="E179" s="32">
        <f>SUM(E173:E178)</f>
        <v>4057344442</v>
      </c>
      <c r="F179" s="32">
        <f>SUM(F173:F178)</f>
        <v>1513124644</v>
      </c>
      <c r="G179" s="37">
        <f t="shared" si="35"/>
        <v>0.37293472753674584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1513124644</v>
      </c>
      <c r="O179" s="37">
        <f t="shared" si="39"/>
        <v>0.37293472753674584</v>
      </c>
      <c r="P179" s="32">
        <f>SUM(P173:P178)</f>
        <v>1245127886</v>
      </c>
      <c r="Q179" s="32">
        <f>SUM(Q173:Q178)</f>
        <v>3718094705</v>
      </c>
      <c r="R179" s="32">
        <f>SUM(R173:R178)</f>
        <v>3855626740</v>
      </c>
      <c r="S179" s="32">
        <f>SUM(S173:S178)</f>
        <v>1245127886</v>
      </c>
      <c r="T179" s="37">
        <f t="shared" si="40"/>
        <v>0.33488331653456366</v>
      </c>
      <c r="U179" s="37">
        <f t="shared" si="41"/>
        <v>0.21523633115385876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251494355</v>
      </c>
      <c r="E180" s="31">
        <v>251494355</v>
      </c>
      <c r="F180" s="31">
        <v>101861470</v>
      </c>
      <c r="G180" s="36">
        <f t="shared" si="35"/>
        <v>0.40502487620447786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101861470</v>
      </c>
      <c r="O180" s="36">
        <f t="shared" si="39"/>
        <v>0.40502487620447786</v>
      </c>
      <c r="P180" s="31">
        <v>112643146</v>
      </c>
      <c r="Q180" s="31">
        <v>234391797</v>
      </c>
      <c r="R180" s="31">
        <v>241198687</v>
      </c>
      <c r="S180" s="31">
        <v>112643146</v>
      </c>
      <c r="T180" s="36">
        <f t="shared" si="40"/>
        <v>0.48057631470780526</v>
      </c>
      <c r="U180" s="36">
        <f t="shared" si="41"/>
        <v>-9.5715330962080958E-2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224414687</v>
      </c>
      <c r="E181" s="31">
        <v>224414687</v>
      </c>
      <c r="F181" s="31">
        <v>50913965</v>
      </c>
      <c r="G181" s="36">
        <f t="shared" si="35"/>
        <v>0.22687447813965936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50913965</v>
      </c>
      <c r="O181" s="36">
        <f t="shared" si="39"/>
        <v>0.22687447813965936</v>
      </c>
      <c r="P181" s="31">
        <v>52960676</v>
      </c>
      <c r="Q181" s="31">
        <v>177266678</v>
      </c>
      <c r="R181" s="31">
        <v>201222472</v>
      </c>
      <c r="S181" s="31">
        <v>52960676</v>
      </c>
      <c r="T181" s="36">
        <f t="shared" si="40"/>
        <v>0.2987627262919656</v>
      </c>
      <c r="U181" s="36">
        <f t="shared" si="41"/>
        <v>-3.8645862450849333E-2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189145620</v>
      </c>
      <c r="E182" s="31">
        <v>189145620</v>
      </c>
      <c r="F182" s="31">
        <v>44489808</v>
      </c>
      <c r="G182" s="36">
        <f t="shared" si="35"/>
        <v>0.23521458228850342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44489808</v>
      </c>
      <c r="O182" s="36">
        <f t="shared" si="39"/>
        <v>0.23521458228850342</v>
      </c>
      <c r="P182" s="31">
        <v>46220317</v>
      </c>
      <c r="Q182" s="31">
        <v>187067217</v>
      </c>
      <c r="R182" s="31">
        <v>187590217</v>
      </c>
      <c r="S182" s="31">
        <v>46220317</v>
      </c>
      <c r="T182" s="36">
        <f t="shared" si="40"/>
        <v>0.24707865836267826</v>
      </c>
      <c r="U182" s="36">
        <f t="shared" si="41"/>
        <v>-3.7440439882746812E-2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584321400</v>
      </c>
      <c r="E183" s="31">
        <v>584321400</v>
      </c>
      <c r="F183" s="31">
        <v>203852165</v>
      </c>
      <c r="G183" s="36">
        <f t="shared" si="35"/>
        <v>0.34886992843322184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203852165</v>
      </c>
      <c r="O183" s="36">
        <f t="shared" si="39"/>
        <v>0.34886992843322184</v>
      </c>
      <c r="P183" s="31">
        <v>195080784</v>
      </c>
      <c r="Q183" s="31">
        <v>553470131</v>
      </c>
      <c r="R183" s="31">
        <v>561819108</v>
      </c>
      <c r="S183" s="31">
        <v>195080784</v>
      </c>
      <c r="T183" s="36">
        <f t="shared" si="40"/>
        <v>0.35246849481747372</v>
      </c>
      <c r="U183" s="36">
        <f t="shared" si="41"/>
        <v>4.4962813969416926E-2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585924134</v>
      </c>
      <c r="E184" s="31">
        <v>585924134</v>
      </c>
      <c r="F184" s="31">
        <v>228454995</v>
      </c>
      <c r="G184" s="36">
        <f t="shared" si="35"/>
        <v>0.38990541905208498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228454995</v>
      </c>
      <c r="O184" s="36">
        <f t="shared" si="39"/>
        <v>0.38990541905208498</v>
      </c>
      <c r="P184" s="31">
        <v>445433177</v>
      </c>
      <c r="Q184" s="31">
        <v>1060048809</v>
      </c>
      <c r="R184" s="31">
        <v>1080695549</v>
      </c>
      <c r="S184" s="31">
        <v>445433177</v>
      </c>
      <c r="T184" s="36">
        <f t="shared" si="40"/>
        <v>0.4202006296485542</v>
      </c>
      <c r="U184" s="36">
        <f t="shared" si="41"/>
        <v>-0.48711724497342501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1835300196</v>
      </c>
      <c r="E185" s="32">
        <f>SUM(E180:E184)</f>
        <v>1835300196</v>
      </c>
      <c r="F185" s="32">
        <f>SUM(F180:F184)</f>
        <v>629572403</v>
      </c>
      <c r="G185" s="37">
        <f t="shared" si="35"/>
        <v>0.34303510911846491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629572403</v>
      </c>
      <c r="O185" s="37">
        <f t="shared" si="39"/>
        <v>0.34303510911846491</v>
      </c>
      <c r="P185" s="32">
        <f>SUM(P180:P184)</f>
        <v>852338100</v>
      </c>
      <c r="Q185" s="32">
        <f>SUM(Q180:Q184)</f>
        <v>2212244632</v>
      </c>
      <c r="R185" s="32">
        <f>SUM(R180:R184)</f>
        <v>2272526033</v>
      </c>
      <c r="S185" s="32">
        <f>SUM(S180:S184)</f>
        <v>852338100</v>
      </c>
      <c r="T185" s="37">
        <f t="shared" si="40"/>
        <v>0.3852820287914705</v>
      </c>
      <c r="U185" s="37">
        <f t="shared" si="41"/>
        <v>-0.2613583705808763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293731126</v>
      </c>
      <c r="E186" s="31">
        <v>293731126</v>
      </c>
      <c r="F186" s="31">
        <v>109763785</v>
      </c>
      <c r="G186" s="36">
        <f t="shared" si="35"/>
        <v>0.37368795910311525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109763785</v>
      </c>
      <c r="O186" s="36">
        <f t="shared" si="39"/>
        <v>0.37368795910311525</v>
      </c>
      <c r="P186" s="31">
        <v>163428599</v>
      </c>
      <c r="Q186" s="31">
        <v>273303155</v>
      </c>
      <c r="R186" s="31">
        <v>280212957</v>
      </c>
      <c r="S186" s="31">
        <v>163428599</v>
      </c>
      <c r="T186" s="36">
        <f t="shared" si="40"/>
        <v>0.597975530139782</v>
      </c>
      <c r="U186" s="36">
        <f t="shared" si="41"/>
        <v>-0.32836856173502416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242027966</v>
      </c>
      <c r="E187" s="31">
        <v>242027966</v>
      </c>
      <c r="F187" s="31">
        <v>184799427</v>
      </c>
      <c r="G187" s="36">
        <f t="shared" si="35"/>
        <v>0.76354575900538701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184799427</v>
      </c>
      <c r="O187" s="36">
        <f t="shared" si="39"/>
        <v>0.76354575900538701</v>
      </c>
      <c r="P187" s="31">
        <v>83788996</v>
      </c>
      <c r="Q187" s="31">
        <v>238676209</v>
      </c>
      <c r="R187" s="31">
        <v>227965167</v>
      </c>
      <c r="S187" s="31">
        <v>83788996</v>
      </c>
      <c r="T187" s="36">
        <f t="shared" si="40"/>
        <v>0.35105717637739087</v>
      </c>
      <c r="U187" s="36">
        <f t="shared" si="41"/>
        <v>1.2055333733799602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2162879101</v>
      </c>
      <c r="E188" s="31">
        <v>2171988137</v>
      </c>
      <c r="F188" s="31">
        <v>802328518</v>
      </c>
      <c r="G188" s="36">
        <f t="shared" si="35"/>
        <v>0.37095393710589097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802328518</v>
      </c>
      <c r="O188" s="36">
        <f t="shared" si="39"/>
        <v>0.37095393710589097</v>
      </c>
      <c r="P188" s="31">
        <v>776218266</v>
      </c>
      <c r="Q188" s="31">
        <v>2271801108</v>
      </c>
      <c r="R188" s="31">
        <v>2265258316</v>
      </c>
      <c r="S188" s="31">
        <v>776218266</v>
      </c>
      <c r="T188" s="36">
        <f t="shared" si="40"/>
        <v>0.34167527397825354</v>
      </c>
      <c r="U188" s="36">
        <f t="shared" si="41"/>
        <v>3.3637770642207521E-2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696026549</v>
      </c>
      <c r="E189" s="31">
        <v>696026549</v>
      </c>
      <c r="F189" s="31">
        <v>171273222</v>
      </c>
      <c r="G189" s="36">
        <f t="shared" si="35"/>
        <v>0.24607282904089339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171273222</v>
      </c>
      <c r="O189" s="36">
        <f t="shared" si="39"/>
        <v>0.24607282904089339</v>
      </c>
      <c r="P189" s="31">
        <v>155278521</v>
      </c>
      <c r="Q189" s="31">
        <v>645501143</v>
      </c>
      <c r="R189" s="31">
        <v>668712980</v>
      </c>
      <c r="S189" s="31">
        <v>155278521</v>
      </c>
      <c r="T189" s="36">
        <f t="shared" si="40"/>
        <v>0.24055499000100145</v>
      </c>
      <c r="U189" s="36">
        <f t="shared" si="41"/>
        <v>0.1030065259315549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500197000</v>
      </c>
      <c r="E190" s="31">
        <v>500197000</v>
      </c>
      <c r="F190" s="31">
        <v>183369721</v>
      </c>
      <c r="G190" s="36">
        <f t="shared" si="35"/>
        <v>0.36659500356859398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183369721</v>
      </c>
      <c r="O190" s="36">
        <f t="shared" si="39"/>
        <v>0.36659500356859398</v>
      </c>
      <c r="P190" s="31">
        <v>172736259</v>
      </c>
      <c r="Q190" s="31">
        <v>475427000</v>
      </c>
      <c r="R190" s="31">
        <v>487957000</v>
      </c>
      <c r="S190" s="31">
        <v>172736259</v>
      </c>
      <c r="T190" s="36">
        <f t="shared" si="40"/>
        <v>0.36332866875461428</v>
      </c>
      <c r="U190" s="36">
        <f t="shared" si="41"/>
        <v>6.15589457682999E-2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3894861742</v>
      </c>
      <c r="E191" s="32">
        <f>SUM(E186:E190)</f>
        <v>3903970778</v>
      </c>
      <c r="F191" s="32">
        <f>SUM(F186:F190)</f>
        <v>1451534673</v>
      </c>
      <c r="G191" s="37">
        <f t="shared" si="35"/>
        <v>0.37267938354459823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1451534673</v>
      </c>
      <c r="O191" s="37">
        <f t="shared" si="39"/>
        <v>0.37267938354459823</v>
      </c>
      <c r="P191" s="32">
        <f>SUM(P186:P190)</f>
        <v>1351450641</v>
      </c>
      <c r="Q191" s="32">
        <f>SUM(Q186:Q190)</f>
        <v>3904708615</v>
      </c>
      <c r="R191" s="32">
        <f>SUM(R186:R190)</f>
        <v>3930106420</v>
      </c>
      <c r="S191" s="32">
        <f>SUM(S186:S190)</f>
        <v>1351450641</v>
      </c>
      <c r="T191" s="37">
        <f t="shared" si="40"/>
        <v>0.34610793640487819</v>
      </c>
      <c r="U191" s="37">
        <f t="shared" si="41"/>
        <v>7.4056742409728926E-2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147817776</v>
      </c>
      <c r="E192" s="31">
        <v>147817776</v>
      </c>
      <c r="F192" s="31">
        <v>48532415</v>
      </c>
      <c r="G192" s="36">
        <f t="shared" si="35"/>
        <v>0.32832597210771186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48532415</v>
      </c>
      <c r="O192" s="36">
        <f t="shared" si="39"/>
        <v>0.32832597210771186</v>
      </c>
      <c r="P192" s="31">
        <v>27493150</v>
      </c>
      <c r="Q192" s="31">
        <v>139449529</v>
      </c>
      <c r="R192" s="31">
        <v>139450724</v>
      </c>
      <c r="S192" s="31">
        <v>27493150</v>
      </c>
      <c r="T192" s="36">
        <f t="shared" si="40"/>
        <v>0.19715484302567993</v>
      </c>
      <c r="U192" s="36">
        <f t="shared" si="41"/>
        <v>0.7652547998319581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399589249</v>
      </c>
      <c r="E193" s="31">
        <v>399589249</v>
      </c>
      <c r="F193" s="31">
        <v>139821383</v>
      </c>
      <c r="G193" s="36">
        <f t="shared" si="35"/>
        <v>0.3499127750556672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139821383</v>
      </c>
      <c r="O193" s="36">
        <f t="shared" si="39"/>
        <v>0.3499127750556672</v>
      </c>
      <c r="P193" s="31">
        <v>127321920</v>
      </c>
      <c r="Q193" s="31">
        <v>365142708</v>
      </c>
      <c r="R193" s="31">
        <v>379729048</v>
      </c>
      <c r="S193" s="31">
        <v>127321920</v>
      </c>
      <c r="T193" s="36">
        <f t="shared" si="40"/>
        <v>0.34869084664837396</v>
      </c>
      <c r="U193" s="36">
        <f t="shared" si="41"/>
        <v>9.8172121501152398E-2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317875777</v>
      </c>
      <c r="E194" s="31">
        <v>317875777</v>
      </c>
      <c r="F194" s="31">
        <v>102503651</v>
      </c>
      <c r="G194" s="36">
        <f t="shared" si="35"/>
        <v>0.32246449215914935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102503651</v>
      </c>
      <c r="O194" s="36">
        <f t="shared" si="39"/>
        <v>0.32246449215914935</v>
      </c>
      <c r="P194" s="31">
        <v>86113935</v>
      </c>
      <c r="Q194" s="31">
        <v>331297949</v>
      </c>
      <c r="R194" s="31">
        <v>329905379</v>
      </c>
      <c r="S194" s="31">
        <v>86113935</v>
      </c>
      <c r="T194" s="36">
        <f t="shared" si="40"/>
        <v>0.2599289710664644</v>
      </c>
      <c r="U194" s="36">
        <f t="shared" si="41"/>
        <v>0.19032594434338646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134853005</v>
      </c>
      <c r="E195" s="31">
        <v>134853005</v>
      </c>
      <c r="F195" s="31">
        <v>255281099</v>
      </c>
      <c r="G195" s="36">
        <f t="shared" si="35"/>
        <v>1.8930323354677931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255281099</v>
      </c>
      <c r="O195" s="36">
        <f t="shared" si="39"/>
        <v>1.8930323354677931</v>
      </c>
      <c r="P195" s="31">
        <v>31495310</v>
      </c>
      <c r="Q195" s="31">
        <v>125554154</v>
      </c>
      <c r="R195" s="31">
        <v>139350532</v>
      </c>
      <c r="S195" s="31">
        <v>31495310</v>
      </c>
      <c r="T195" s="36">
        <f t="shared" si="40"/>
        <v>0.2508504019707703</v>
      </c>
      <c r="U195" s="36">
        <f t="shared" si="41"/>
        <v>7.1053686723515348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247047137</v>
      </c>
      <c r="E196" s="31">
        <v>247047137</v>
      </c>
      <c r="F196" s="31">
        <v>54381844</v>
      </c>
      <c r="G196" s="36">
        <f t="shared" si="35"/>
        <v>0.22012740022160224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54381844</v>
      </c>
      <c r="O196" s="36">
        <f t="shared" si="39"/>
        <v>0.22012740022160224</v>
      </c>
      <c r="P196" s="31">
        <v>59594213</v>
      </c>
      <c r="Q196" s="31">
        <v>226498723</v>
      </c>
      <c r="R196" s="31">
        <v>239778723</v>
      </c>
      <c r="S196" s="31">
        <v>59594213</v>
      </c>
      <c r="T196" s="36">
        <f t="shared" si="40"/>
        <v>0.26311059157715427</v>
      </c>
      <c r="U196" s="36">
        <f t="shared" si="41"/>
        <v>-8.7464348258110225E-2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159186310</v>
      </c>
      <c r="E197" s="31">
        <v>159186310</v>
      </c>
      <c r="F197" s="31">
        <v>66256127</v>
      </c>
      <c r="G197" s="36">
        <f t="shared" si="35"/>
        <v>0.41621749382845796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66256127</v>
      </c>
      <c r="O197" s="36">
        <f t="shared" si="39"/>
        <v>0.41621749382845796</v>
      </c>
      <c r="P197" s="31">
        <v>63970232</v>
      </c>
      <c r="Q197" s="31">
        <v>155248159</v>
      </c>
      <c r="R197" s="31">
        <v>156147569</v>
      </c>
      <c r="S197" s="31">
        <v>63970232</v>
      </c>
      <c r="T197" s="36">
        <f t="shared" si="40"/>
        <v>0.41205146915784041</v>
      </c>
      <c r="U197" s="36">
        <f t="shared" si="41"/>
        <v>3.5733730026178412E-2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1406369254</v>
      </c>
      <c r="E198" s="32">
        <f>SUM(E192:E197)</f>
        <v>1406369254</v>
      </c>
      <c r="F198" s="32">
        <f>SUM(F192:F197)</f>
        <v>666776519</v>
      </c>
      <c r="G198" s="37">
        <f t="shared" si="35"/>
        <v>0.47411198524395498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666776519</v>
      </c>
      <c r="O198" s="37">
        <f t="shared" si="39"/>
        <v>0.47411198524395498</v>
      </c>
      <c r="P198" s="32">
        <f>SUM(P192:P197)</f>
        <v>395988760</v>
      </c>
      <c r="Q198" s="32">
        <f>SUM(Q192:Q197)</f>
        <v>1343191222</v>
      </c>
      <c r="R198" s="32">
        <f>SUM(R192:R197)</f>
        <v>1384361975</v>
      </c>
      <c r="S198" s="32">
        <f>SUM(S192:S197)</f>
        <v>395988760</v>
      </c>
      <c r="T198" s="37">
        <f t="shared" si="40"/>
        <v>0.29481190281334341</v>
      </c>
      <c r="U198" s="37">
        <f t="shared" si="41"/>
        <v>0.68382688185391927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294283788</v>
      </c>
      <c r="E199" s="31">
        <v>294283788</v>
      </c>
      <c r="F199" s="31">
        <v>97138908</v>
      </c>
      <c r="G199" s="36">
        <f t="shared" si="35"/>
        <v>0.33008582858121971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97138908</v>
      </c>
      <c r="O199" s="36">
        <f t="shared" si="39"/>
        <v>0.33008582858121971</v>
      </c>
      <c r="P199" s="31">
        <v>16579396</v>
      </c>
      <c r="Q199" s="31">
        <v>268640763</v>
      </c>
      <c r="R199" s="31">
        <v>282205088</v>
      </c>
      <c r="S199" s="31">
        <v>16579396</v>
      </c>
      <c r="T199" s="36">
        <f t="shared" si="40"/>
        <v>6.1715861043768701E-2</v>
      </c>
      <c r="U199" s="36">
        <f t="shared" si="41"/>
        <v>4.8590136818011951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264716107</v>
      </c>
      <c r="E200" s="31">
        <v>264716107</v>
      </c>
      <c r="F200" s="31">
        <v>92962883</v>
      </c>
      <c r="G200" s="36">
        <f t="shared" si="35"/>
        <v>0.35117954873822621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92962883</v>
      </c>
      <c r="O200" s="36">
        <f t="shared" si="39"/>
        <v>0.35117954873822621</v>
      </c>
      <c r="P200" s="31">
        <v>86864453</v>
      </c>
      <c r="Q200" s="31">
        <v>231152396</v>
      </c>
      <c r="R200" s="31">
        <v>234943951</v>
      </c>
      <c r="S200" s="31">
        <v>86864453</v>
      </c>
      <c r="T200" s="36">
        <f t="shared" si="40"/>
        <v>0.37578867666160815</v>
      </c>
      <c r="U200" s="36">
        <f t="shared" si="41"/>
        <v>7.0206278740971184E-2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455472000</v>
      </c>
      <c r="E201" s="31">
        <v>455472000</v>
      </c>
      <c r="F201" s="31">
        <v>163701635</v>
      </c>
      <c r="G201" s="36">
        <f t="shared" si="35"/>
        <v>0.35941097367126851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163701635</v>
      </c>
      <c r="O201" s="36">
        <f t="shared" si="39"/>
        <v>0.35941097367126851</v>
      </c>
      <c r="P201" s="31">
        <v>163163941</v>
      </c>
      <c r="Q201" s="31">
        <v>434809000</v>
      </c>
      <c r="R201" s="31">
        <v>435997433</v>
      </c>
      <c r="S201" s="31">
        <v>163163941</v>
      </c>
      <c r="T201" s="36">
        <f t="shared" si="40"/>
        <v>0.37525428636481767</v>
      </c>
      <c r="U201" s="36">
        <f t="shared" si="41"/>
        <v>3.2954217500789085E-3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1000201492</v>
      </c>
      <c r="E202" s="31">
        <v>1000201492</v>
      </c>
      <c r="F202" s="31">
        <v>348138735</v>
      </c>
      <c r="G202" s="36">
        <f t="shared" si="35"/>
        <v>0.34806860196125361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348138735</v>
      </c>
      <c r="O202" s="36">
        <f t="shared" si="39"/>
        <v>0.34806860196125361</v>
      </c>
      <c r="P202" s="31">
        <v>314855816</v>
      </c>
      <c r="Q202" s="31">
        <v>865200854</v>
      </c>
      <c r="R202" s="31">
        <v>861306085</v>
      </c>
      <c r="S202" s="31">
        <v>314855816</v>
      </c>
      <c r="T202" s="36">
        <f t="shared" si="40"/>
        <v>0.3639106625292351</v>
      </c>
      <c r="U202" s="36">
        <f t="shared" si="41"/>
        <v>0.10570844592561057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1371666187</v>
      </c>
      <c r="E203" s="31">
        <v>1371666187</v>
      </c>
      <c r="F203" s="31">
        <v>538324452</v>
      </c>
      <c r="G203" s="36">
        <f t="shared" si="35"/>
        <v>0.39246024805596524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538324452</v>
      </c>
      <c r="O203" s="36">
        <f t="shared" si="39"/>
        <v>0.39246024805596524</v>
      </c>
      <c r="P203" s="31">
        <v>486800429</v>
      </c>
      <c r="Q203" s="31">
        <v>1273051732</v>
      </c>
      <c r="R203" s="31">
        <v>1312647010</v>
      </c>
      <c r="S203" s="31">
        <v>486800429</v>
      </c>
      <c r="T203" s="36">
        <f t="shared" si="40"/>
        <v>0.38238856816542943</v>
      </c>
      <c r="U203" s="36">
        <f t="shared" si="41"/>
        <v>0.10584218897637832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3386339574</v>
      </c>
      <c r="E204" s="32">
        <f>SUM(E199:E203)</f>
        <v>3386339574</v>
      </c>
      <c r="F204" s="32">
        <f>SUM(F199:F203)</f>
        <v>1240266613</v>
      </c>
      <c r="G204" s="37">
        <f t="shared" si="35"/>
        <v>0.36625583049102683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1240266613</v>
      </c>
      <c r="O204" s="37">
        <f t="shared" si="39"/>
        <v>0.36625583049102683</v>
      </c>
      <c r="P204" s="32">
        <f>SUM(P199:P203)</f>
        <v>1068264035</v>
      </c>
      <c r="Q204" s="32">
        <f>SUM(Q199:Q203)</f>
        <v>3072854745</v>
      </c>
      <c r="R204" s="32">
        <f>SUM(R199:R203)</f>
        <v>3127099567</v>
      </c>
      <c r="S204" s="32">
        <f>SUM(S199:S203)</f>
        <v>1068264035</v>
      </c>
      <c r="T204" s="37">
        <f t="shared" si="40"/>
        <v>0.34764547095440401</v>
      </c>
      <c r="U204" s="37">
        <f t="shared" si="41"/>
        <v>0.1610112971742983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14580215208</v>
      </c>
      <c r="E205" s="32">
        <f>SUM(E173:E178,E180:E184,E186:E190,E192:E197,E199:E203)</f>
        <v>14589324244</v>
      </c>
      <c r="F205" s="32">
        <f>SUM(F173:F178,F180:F184,F186:F190,F192:F197,F199:F203)</f>
        <v>5501274852</v>
      </c>
      <c r="G205" s="37">
        <f t="shared" si="35"/>
        <v>0.37731095004561471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5501274852</v>
      </c>
      <c r="O205" s="37">
        <f t="shared" si="39"/>
        <v>0.37731095004561471</v>
      </c>
      <c r="P205" s="32">
        <f>SUM(P173:P178,P180:P184,P186:P190,P192:P197,P199:P203)</f>
        <v>4913169422</v>
      </c>
      <c r="Q205" s="32">
        <f>SUM(Q173:Q178,Q180:Q184,Q186:Q190,Q192:Q197,Q199:Q203)</f>
        <v>14251093919</v>
      </c>
      <c r="R205" s="32">
        <f>SUM(R173:R178,R180:R184,R186:R190,R192:R197,R199:R203)</f>
        <v>14569720735</v>
      </c>
      <c r="S205" s="32">
        <f>SUM(S173:S178,S180:S184,S186:S190,S192:S197,S199:S203)</f>
        <v>4913169422</v>
      </c>
      <c r="T205" s="37">
        <f t="shared" si="40"/>
        <v>0.34475735336005403</v>
      </c>
      <c r="U205" s="37">
        <f t="shared" si="41"/>
        <v>0.11969980668010427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674286624</v>
      </c>
      <c r="E208" s="31">
        <v>674286624</v>
      </c>
      <c r="F208" s="31">
        <v>203354097</v>
      </c>
      <c r="G208" s="36">
        <f t="shared" ref="G208:G231" si="42">IF(($D208     =0),0,($F208     /$D208     ))</f>
        <v>0.30158405900693058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203354097</v>
      </c>
      <c r="O208" s="36">
        <f t="shared" ref="O208:O231" si="46">IF(($D208     =0),0,($N208     /$D208     ))</f>
        <v>0.30158405900693058</v>
      </c>
      <c r="P208" s="31">
        <v>8262701</v>
      </c>
      <c r="Q208" s="31">
        <v>588295115</v>
      </c>
      <c r="R208" s="31">
        <v>711613621</v>
      </c>
      <c r="S208" s="31">
        <v>8262701</v>
      </c>
      <c r="T208" s="36">
        <f t="shared" ref="T208:T231" si="47">IF(($Q208     =0),0,($S208     /$Q208     ))</f>
        <v>1.4045163370088497E-2</v>
      </c>
      <c r="U208" s="36">
        <f t="shared" ref="U208:U231" si="48">IF(($P208     =0),0,(($F208     /$P208     )-1))</f>
        <v>23.611092305046498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278606010</v>
      </c>
      <c r="E209" s="31">
        <v>278606010</v>
      </c>
      <c r="F209" s="31">
        <v>58108683</v>
      </c>
      <c r="G209" s="36">
        <f t="shared" si="42"/>
        <v>0.20856938082563259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58108683</v>
      </c>
      <c r="O209" s="36">
        <f t="shared" si="46"/>
        <v>0.20856938082563259</v>
      </c>
      <c r="P209" s="31">
        <v>56734355</v>
      </c>
      <c r="Q209" s="31">
        <v>262182600</v>
      </c>
      <c r="R209" s="31">
        <v>264810045</v>
      </c>
      <c r="S209" s="31">
        <v>56734355</v>
      </c>
      <c r="T209" s="36">
        <f t="shared" si="47"/>
        <v>0.21639252566722583</v>
      </c>
      <c r="U209" s="36">
        <f t="shared" si="48"/>
        <v>2.4223911596421566E-2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134837407</v>
      </c>
      <c r="E210" s="31">
        <v>134837407</v>
      </c>
      <c r="F210" s="31">
        <v>27035244</v>
      </c>
      <c r="G210" s="36">
        <f t="shared" si="42"/>
        <v>0.20050255045322846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27035244</v>
      </c>
      <c r="O210" s="36">
        <f t="shared" si="46"/>
        <v>0.20050255045322846</v>
      </c>
      <c r="P210" s="31">
        <v>17355749</v>
      </c>
      <c r="Q210" s="31">
        <v>112780860</v>
      </c>
      <c r="R210" s="31">
        <v>127193631</v>
      </c>
      <c r="S210" s="31">
        <v>17355749</v>
      </c>
      <c r="T210" s="36">
        <f t="shared" si="47"/>
        <v>0.15388913508905677</v>
      </c>
      <c r="U210" s="36">
        <f t="shared" si="48"/>
        <v>0.5577111653320177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151260811</v>
      </c>
      <c r="E211" s="31">
        <v>151260811</v>
      </c>
      <c r="F211" s="31">
        <v>21098490</v>
      </c>
      <c r="G211" s="36">
        <f t="shared" si="42"/>
        <v>0.13948417875400654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21098490</v>
      </c>
      <c r="O211" s="36">
        <f t="shared" si="46"/>
        <v>0.13948417875400654</v>
      </c>
      <c r="P211" s="31">
        <v>41698863</v>
      </c>
      <c r="Q211" s="31">
        <v>142446879</v>
      </c>
      <c r="R211" s="31">
        <v>147446879</v>
      </c>
      <c r="S211" s="31">
        <v>41698863</v>
      </c>
      <c r="T211" s="36">
        <f t="shared" si="47"/>
        <v>0.29273272459693556</v>
      </c>
      <c r="U211" s="36">
        <f t="shared" si="48"/>
        <v>-0.49402721124554405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443197941</v>
      </c>
      <c r="E212" s="31">
        <v>443197941</v>
      </c>
      <c r="F212" s="31">
        <v>178442677</v>
      </c>
      <c r="G212" s="36">
        <f t="shared" si="42"/>
        <v>0.40262523918178583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178442677</v>
      </c>
      <c r="O212" s="36">
        <f t="shared" si="46"/>
        <v>0.40262523918178583</v>
      </c>
      <c r="P212" s="31">
        <v>166762030</v>
      </c>
      <c r="Q212" s="31">
        <v>412749933</v>
      </c>
      <c r="R212" s="31">
        <v>418706039</v>
      </c>
      <c r="S212" s="31">
        <v>166762030</v>
      </c>
      <c r="T212" s="36">
        <f t="shared" si="47"/>
        <v>0.404026788782059</v>
      </c>
      <c r="U212" s="36">
        <f t="shared" si="48"/>
        <v>7.0043804336034965E-2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90644484</v>
      </c>
      <c r="E213" s="31">
        <v>90644484</v>
      </c>
      <c r="F213" s="31">
        <v>21901668</v>
      </c>
      <c r="G213" s="36">
        <f t="shared" si="42"/>
        <v>0.24162163028033784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21901668</v>
      </c>
      <c r="O213" s="36">
        <f t="shared" si="46"/>
        <v>0.24162163028033784</v>
      </c>
      <c r="P213" s="31">
        <v>16451627</v>
      </c>
      <c r="Q213" s="31">
        <v>86366750</v>
      </c>
      <c r="R213" s="31">
        <v>86366750</v>
      </c>
      <c r="S213" s="31">
        <v>16451627</v>
      </c>
      <c r="T213" s="36">
        <f t="shared" si="47"/>
        <v>0.19048565564873055</v>
      </c>
      <c r="U213" s="36">
        <f t="shared" si="48"/>
        <v>0.33127671810210635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985051606</v>
      </c>
      <c r="E214" s="31">
        <v>985051606</v>
      </c>
      <c r="F214" s="31">
        <v>301927976</v>
      </c>
      <c r="G214" s="36">
        <f t="shared" si="42"/>
        <v>0.30650980533501104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301927976</v>
      </c>
      <c r="O214" s="36">
        <f t="shared" si="46"/>
        <v>0.30650980533501104</v>
      </c>
      <c r="P214" s="31">
        <v>300229772</v>
      </c>
      <c r="Q214" s="31">
        <v>936055249</v>
      </c>
      <c r="R214" s="31">
        <v>936361052</v>
      </c>
      <c r="S214" s="31">
        <v>300229772</v>
      </c>
      <c r="T214" s="36">
        <f t="shared" si="47"/>
        <v>0.3207393712291442</v>
      </c>
      <c r="U214" s="36">
        <f t="shared" si="48"/>
        <v>5.6563477655373617E-3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388369460</v>
      </c>
      <c r="E215" s="31">
        <v>388369460</v>
      </c>
      <c r="F215" s="31">
        <v>149689837</v>
      </c>
      <c r="G215" s="36">
        <f t="shared" si="42"/>
        <v>0.38543153470409336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149689837</v>
      </c>
      <c r="O215" s="36">
        <f t="shared" si="46"/>
        <v>0.38543153470409336</v>
      </c>
      <c r="P215" s="31">
        <v>146558378</v>
      </c>
      <c r="Q215" s="31">
        <v>387501060</v>
      </c>
      <c r="R215" s="31">
        <v>391802060</v>
      </c>
      <c r="S215" s="31">
        <v>146558378</v>
      </c>
      <c r="T215" s="36">
        <f t="shared" si="47"/>
        <v>0.37821413443359353</v>
      </c>
      <c r="U215" s="36">
        <f t="shared" si="48"/>
        <v>2.1366632482791248E-2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3146254343</v>
      </c>
      <c r="E216" s="32">
        <f>SUM(E208:E215)</f>
        <v>3146254343</v>
      </c>
      <c r="F216" s="32">
        <f>SUM(F208:F215)</f>
        <v>961558672</v>
      </c>
      <c r="G216" s="37">
        <f t="shared" si="42"/>
        <v>0.30562013339428229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961558672</v>
      </c>
      <c r="O216" s="37">
        <f t="shared" si="46"/>
        <v>0.30562013339428229</v>
      </c>
      <c r="P216" s="32">
        <f>SUM(P208:P215)</f>
        <v>754053475</v>
      </c>
      <c r="Q216" s="32">
        <f>SUM(Q208:Q215)</f>
        <v>2928378446</v>
      </c>
      <c r="R216" s="32">
        <f>SUM(R208:R215)</f>
        <v>3084300077</v>
      </c>
      <c r="S216" s="32">
        <f>SUM(S208:S215)</f>
        <v>754053475</v>
      </c>
      <c r="T216" s="37">
        <f t="shared" si="47"/>
        <v>0.25749864264640882</v>
      </c>
      <c r="U216" s="37">
        <f t="shared" si="48"/>
        <v>0.27518631486977774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345620845</v>
      </c>
      <c r="E217" s="31">
        <v>345620845</v>
      </c>
      <c r="F217" s="31">
        <v>86783026</v>
      </c>
      <c r="G217" s="36">
        <f t="shared" si="42"/>
        <v>0.25109314804204014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86783026</v>
      </c>
      <c r="O217" s="36">
        <f t="shared" si="46"/>
        <v>0.25109314804204014</v>
      </c>
      <c r="P217" s="31">
        <v>71447594</v>
      </c>
      <c r="Q217" s="31">
        <v>359313572</v>
      </c>
      <c r="R217" s="31">
        <v>359313572</v>
      </c>
      <c r="S217" s="31">
        <v>71447594</v>
      </c>
      <c r="T217" s="36">
        <f t="shared" si="47"/>
        <v>0.19884468488710469</v>
      </c>
      <c r="U217" s="36">
        <f t="shared" si="48"/>
        <v>0.21463888623037475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1230388598</v>
      </c>
      <c r="E218" s="31">
        <v>1230388598</v>
      </c>
      <c r="F218" s="31">
        <v>525592404</v>
      </c>
      <c r="G218" s="36">
        <f t="shared" si="42"/>
        <v>0.42717593844282359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525592404</v>
      </c>
      <c r="O218" s="36">
        <f t="shared" si="46"/>
        <v>0.42717593844282359</v>
      </c>
      <c r="P218" s="31">
        <v>473992413</v>
      </c>
      <c r="Q218" s="31">
        <v>1174007542</v>
      </c>
      <c r="R218" s="31">
        <v>1142283699</v>
      </c>
      <c r="S218" s="31">
        <v>473992413</v>
      </c>
      <c r="T218" s="36">
        <f t="shared" si="47"/>
        <v>0.40373881431163755</v>
      </c>
      <c r="U218" s="36">
        <f t="shared" si="48"/>
        <v>0.10886248299506018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880359185</v>
      </c>
      <c r="E219" s="31">
        <v>880359185</v>
      </c>
      <c r="F219" s="31">
        <v>199616356</v>
      </c>
      <c r="G219" s="36">
        <f t="shared" si="42"/>
        <v>0.22674421917912971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199616356</v>
      </c>
      <c r="O219" s="36">
        <f t="shared" si="46"/>
        <v>0.22674421917912971</v>
      </c>
      <c r="P219" s="31">
        <v>151168084</v>
      </c>
      <c r="Q219" s="31">
        <v>700659695</v>
      </c>
      <c r="R219" s="31">
        <v>598224443</v>
      </c>
      <c r="S219" s="31">
        <v>151168084</v>
      </c>
      <c r="T219" s="36">
        <f t="shared" si="47"/>
        <v>0.2157510772758236</v>
      </c>
      <c r="U219" s="36">
        <f t="shared" si="48"/>
        <v>0.32049273046286686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203711340</v>
      </c>
      <c r="E220" s="31">
        <v>203711340</v>
      </c>
      <c r="F220" s="31">
        <v>12532270</v>
      </c>
      <c r="G220" s="36">
        <f t="shared" si="42"/>
        <v>6.1519746519756828E-2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12532270</v>
      </c>
      <c r="O220" s="36">
        <f t="shared" si="46"/>
        <v>6.1519746519756828E-2</v>
      </c>
      <c r="P220" s="31">
        <v>33621222</v>
      </c>
      <c r="Q220" s="31">
        <v>113199583</v>
      </c>
      <c r="R220" s="31">
        <v>105301551</v>
      </c>
      <c r="S220" s="31">
        <v>33621222</v>
      </c>
      <c r="T220" s="36">
        <f t="shared" si="47"/>
        <v>0.29700835558731697</v>
      </c>
      <c r="U220" s="36">
        <f t="shared" si="48"/>
        <v>-0.62725120461118278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672461126</v>
      </c>
      <c r="E221" s="31">
        <v>672461126</v>
      </c>
      <c r="F221" s="31">
        <v>278394663</v>
      </c>
      <c r="G221" s="36">
        <f t="shared" si="42"/>
        <v>0.41399369009770837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278394663</v>
      </c>
      <c r="O221" s="36">
        <f t="shared" si="46"/>
        <v>0.41399369009770837</v>
      </c>
      <c r="P221" s="31">
        <v>252389096</v>
      </c>
      <c r="Q221" s="31">
        <v>631698810</v>
      </c>
      <c r="R221" s="31">
        <v>634136751</v>
      </c>
      <c r="S221" s="31">
        <v>252389096</v>
      </c>
      <c r="T221" s="36">
        <f t="shared" si="47"/>
        <v>0.3995402429205146</v>
      </c>
      <c r="U221" s="36">
        <f t="shared" si="48"/>
        <v>0.10303760111728444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682397947</v>
      </c>
      <c r="E222" s="31">
        <v>682397947</v>
      </c>
      <c r="F222" s="31">
        <v>252880363</v>
      </c>
      <c r="G222" s="36">
        <f t="shared" si="42"/>
        <v>0.37057608996587443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252880363</v>
      </c>
      <c r="O222" s="36">
        <f t="shared" si="46"/>
        <v>0.37057608996587443</v>
      </c>
      <c r="P222" s="31">
        <v>238573636</v>
      </c>
      <c r="Q222" s="31">
        <v>612508476</v>
      </c>
      <c r="R222" s="31">
        <v>648503475</v>
      </c>
      <c r="S222" s="31">
        <v>238573636</v>
      </c>
      <c r="T222" s="36">
        <f t="shared" si="47"/>
        <v>0.3895025870629748</v>
      </c>
      <c r="U222" s="36">
        <f t="shared" si="48"/>
        <v>5.9967761903079619E-2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453352058</v>
      </c>
      <c r="E223" s="31">
        <v>453352058</v>
      </c>
      <c r="F223" s="31">
        <v>2668773</v>
      </c>
      <c r="G223" s="36">
        <f t="shared" si="42"/>
        <v>5.8867561157073204E-3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2668773</v>
      </c>
      <c r="O223" s="36">
        <f t="shared" si="46"/>
        <v>5.8867561157073204E-3</v>
      </c>
      <c r="P223" s="31">
        <v>170569681</v>
      </c>
      <c r="Q223" s="31">
        <v>452041100</v>
      </c>
      <c r="R223" s="31">
        <v>452041100</v>
      </c>
      <c r="S223" s="31">
        <v>170569681</v>
      </c>
      <c r="T223" s="36">
        <f t="shared" si="47"/>
        <v>0.37733224036486945</v>
      </c>
      <c r="U223" s="36">
        <f t="shared" si="48"/>
        <v>-0.98435376683386067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4468291099</v>
      </c>
      <c r="E224" s="32">
        <f>SUM(E217:E223)</f>
        <v>4468291099</v>
      </c>
      <c r="F224" s="32">
        <f>SUM(F217:F223)</f>
        <v>1358467855</v>
      </c>
      <c r="G224" s="37">
        <f t="shared" si="42"/>
        <v>0.30402402728506744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1358467855</v>
      </c>
      <c r="O224" s="37">
        <f t="shared" si="46"/>
        <v>0.30402402728506744</v>
      </c>
      <c r="P224" s="32">
        <f>SUM(P217:P223)</f>
        <v>1391761726</v>
      </c>
      <c r="Q224" s="32">
        <f>SUM(Q217:Q223)</f>
        <v>4043428778</v>
      </c>
      <c r="R224" s="32">
        <f>SUM(R217:R223)</f>
        <v>3939804591</v>
      </c>
      <c r="S224" s="32">
        <f>SUM(S217:S223)</f>
        <v>1391761726</v>
      </c>
      <c r="T224" s="37">
        <f t="shared" si="47"/>
        <v>0.34420334879458586</v>
      </c>
      <c r="U224" s="37">
        <f t="shared" si="48"/>
        <v>-2.392210561479402E-2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181074592</v>
      </c>
      <c r="E225" s="31">
        <v>181074592</v>
      </c>
      <c r="F225" s="31">
        <v>45280610</v>
      </c>
      <c r="G225" s="36">
        <f t="shared" si="42"/>
        <v>0.25006606117328706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45280610</v>
      </c>
      <c r="O225" s="36">
        <f t="shared" si="46"/>
        <v>0.25006606117328706</v>
      </c>
      <c r="P225" s="31">
        <v>47820442</v>
      </c>
      <c r="Q225" s="31">
        <v>146295489</v>
      </c>
      <c r="R225" s="31">
        <v>148706226</v>
      </c>
      <c r="S225" s="31">
        <v>47820442</v>
      </c>
      <c r="T225" s="36">
        <f t="shared" si="47"/>
        <v>0.32687571111642411</v>
      </c>
      <c r="U225" s="36">
        <f t="shared" si="48"/>
        <v>-5.3111847021405589E-2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448884838</v>
      </c>
      <c r="E226" s="31">
        <v>448884838</v>
      </c>
      <c r="F226" s="31">
        <v>142942858</v>
      </c>
      <c r="G226" s="36">
        <f t="shared" si="42"/>
        <v>0.31843993358492539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142942858</v>
      </c>
      <c r="O226" s="36">
        <f t="shared" si="46"/>
        <v>0.31843993358492539</v>
      </c>
      <c r="P226" s="31">
        <v>141705165</v>
      </c>
      <c r="Q226" s="31">
        <v>418038871</v>
      </c>
      <c r="R226" s="31">
        <v>410638734</v>
      </c>
      <c r="S226" s="31">
        <v>141705165</v>
      </c>
      <c r="T226" s="36">
        <f t="shared" si="47"/>
        <v>0.33897604943058035</v>
      </c>
      <c r="U226" s="36">
        <f t="shared" si="48"/>
        <v>8.7342829035201852E-3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1639187517</v>
      </c>
      <c r="E227" s="31">
        <v>1639187517</v>
      </c>
      <c r="F227" s="31">
        <v>70875599</v>
      </c>
      <c r="G227" s="36">
        <f t="shared" si="42"/>
        <v>4.3238249599237277E-2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70875599</v>
      </c>
      <c r="O227" s="36">
        <f t="shared" si="46"/>
        <v>4.3238249599237277E-2</v>
      </c>
      <c r="P227" s="31">
        <v>518723167</v>
      </c>
      <c r="Q227" s="31">
        <v>1382464837</v>
      </c>
      <c r="R227" s="31">
        <v>1876840316</v>
      </c>
      <c r="S227" s="31">
        <v>518723167</v>
      </c>
      <c r="T227" s="36">
        <f t="shared" si="47"/>
        <v>0.37521617412392821</v>
      </c>
      <c r="U227" s="36">
        <f t="shared" si="48"/>
        <v>-0.86336527167293453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1496067170</v>
      </c>
      <c r="E228" s="31">
        <v>1496067170</v>
      </c>
      <c r="F228" s="31">
        <v>440529797</v>
      </c>
      <c r="G228" s="36">
        <f t="shared" si="42"/>
        <v>0.29445856832751699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440529797</v>
      </c>
      <c r="O228" s="36">
        <f t="shared" si="46"/>
        <v>0.29445856832751699</v>
      </c>
      <c r="P228" s="31">
        <v>434234429</v>
      </c>
      <c r="Q228" s="31">
        <v>1328099108</v>
      </c>
      <c r="R228" s="31">
        <v>1450302298</v>
      </c>
      <c r="S228" s="31">
        <v>434234429</v>
      </c>
      <c r="T228" s="36">
        <f t="shared" si="47"/>
        <v>0.32695935595794406</v>
      </c>
      <c r="U228" s="36">
        <f t="shared" si="48"/>
        <v>1.4497625198668818E-2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379582655</v>
      </c>
      <c r="E229" s="31">
        <v>379582655</v>
      </c>
      <c r="F229" s="31">
        <v>126656069</v>
      </c>
      <c r="G229" s="36">
        <f t="shared" si="42"/>
        <v>0.33367190869140212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126656069</v>
      </c>
      <c r="O229" s="36">
        <f t="shared" si="46"/>
        <v>0.33367190869140212</v>
      </c>
      <c r="P229" s="31">
        <v>126549365</v>
      </c>
      <c r="Q229" s="31">
        <v>312986735</v>
      </c>
      <c r="R229" s="31">
        <v>407115971</v>
      </c>
      <c r="S229" s="31">
        <v>126549365</v>
      </c>
      <c r="T229" s="36">
        <f t="shared" si="47"/>
        <v>0.40432820579440854</v>
      </c>
      <c r="U229" s="36">
        <f t="shared" si="48"/>
        <v>8.4318084093104595E-4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4144796772</v>
      </c>
      <c r="E230" s="32">
        <f>SUM(E225:E229)</f>
        <v>4144796772</v>
      </c>
      <c r="F230" s="32">
        <f>SUM(F225:F229)</f>
        <v>826284933</v>
      </c>
      <c r="G230" s="37">
        <f t="shared" si="42"/>
        <v>0.19935475210315087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826284933</v>
      </c>
      <c r="O230" s="37">
        <f t="shared" si="46"/>
        <v>0.19935475210315087</v>
      </c>
      <c r="P230" s="32">
        <f>SUM(P225:P229)</f>
        <v>1269032568</v>
      </c>
      <c r="Q230" s="32">
        <f>SUM(Q225:Q229)</f>
        <v>3587885040</v>
      </c>
      <c r="R230" s="32">
        <f>SUM(R225:R229)</f>
        <v>4293603545</v>
      </c>
      <c r="S230" s="32">
        <f>SUM(S225:S229)</f>
        <v>1269032568</v>
      </c>
      <c r="T230" s="37">
        <f t="shared" si="47"/>
        <v>0.35369933926311081</v>
      </c>
      <c r="U230" s="37">
        <f t="shared" si="48"/>
        <v>-0.34888595152271928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11759342214</v>
      </c>
      <c r="E231" s="32">
        <f>SUM(E208:E215,E217:E223,E225:E229)</f>
        <v>11759342214</v>
      </c>
      <c r="F231" s="32">
        <f>SUM(F208:F215,F217:F223,F225:F229)</f>
        <v>3146311460</v>
      </c>
      <c r="G231" s="37">
        <f t="shared" si="42"/>
        <v>0.26755845716048482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3146311460</v>
      </c>
      <c r="O231" s="37">
        <f t="shared" si="46"/>
        <v>0.26755845716048482</v>
      </c>
      <c r="P231" s="32">
        <f>SUM(P208:P215,P217:P223,P225:P229)</f>
        <v>3414847769</v>
      </c>
      <c r="Q231" s="32">
        <f>SUM(Q208:Q215,Q217:Q223,Q225:Q229)</f>
        <v>10559692264</v>
      </c>
      <c r="R231" s="32">
        <f>SUM(R208:R215,R217:R223,R225:R229)</f>
        <v>11317708213</v>
      </c>
      <c r="S231" s="32">
        <f>SUM(S208:S215,S217:S223,S225:S229)</f>
        <v>3414847769</v>
      </c>
      <c r="T231" s="37">
        <f t="shared" si="47"/>
        <v>0.32338515968328602</v>
      </c>
      <c r="U231" s="37">
        <f t="shared" si="48"/>
        <v>-7.8637856550377916E-2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528294222</v>
      </c>
      <c r="E234" s="31">
        <v>528294222</v>
      </c>
      <c r="F234" s="31">
        <v>207516826</v>
      </c>
      <c r="G234" s="36">
        <f t="shared" ref="G234:G260" si="49">IF(($D234     =0),0,($F234     /$D234     ))</f>
        <v>0.39280540531825087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207516826</v>
      </c>
      <c r="O234" s="36">
        <f t="shared" ref="O234:O260" si="53">IF(($D234     =0),0,($N234     /$D234     ))</f>
        <v>0.39280540531825087</v>
      </c>
      <c r="P234" s="31">
        <v>197755496</v>
      </c>
      <c r="Q234" s="31">
        <v>495724646</v>
      </c>
      <c r="R234" s="31">
        <v>501798837</v>
      </c>
      <c r="S234" s="31">
        <v>197755496</v>
      </c>
      <c r="T234" s="36">
        <f t="shared" ref="T234:T260" si="54">IF(($Q234     =0),0,($S234     /$Q234     ))</f>
        <v>0.39892205803299924</v>
      </c>
      <c r="U234" s="36">
        <f t="shared" ref="U234:U260" si="55">IF(($P234     =0),0,(($F234     /$P234     )-1))</f>
        <v>4.9360600324352077E-2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1626241558</v>
      </c>
      <c r="E235" s="31">
        <v>1626241558</v>
      </c>
      <c r="F235" s="31">
        <v>605624037</v>
      </c>
      <c r="G235" s="36">
        <f t="shared" si="49"/>
        <v>0.37240718269727063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605624037</v>
      </c>
      <c r="O235" s="36">
        <f t="shared" si="53"/>
        <v>0.37240718269727063</v>
      </c>
      <c r="P235" s="31">
        <v>548827082</v>
      </c>
      <c r="Q235" s="31">
        <v>1529203780</v>
      </c>
      <c r="R235" s="31">
        <v>1508194752</v>
      </c>
      <c r="S235" s="31">
        <v>548827082</v>
      </c>
      <c r="T235" s="36">
        <f t="shared" si="54"/>
        <v>0.35889728313384106</v>
      </c>
      <c r="U235" s="36">
        <f t="shared" si="55"/>
        <v>0.1034878869188165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981363167</v>
      </c>
      <c r="E236" s="31">
        <v>981363167</v>
      </c>
      <c r="F236" s="31">
        <v>377232289</v>
      </c>
      <c r="G236" s="36">
        <f t="shared" si="49"/>
        <v>0.38439621710399896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377232289</v>
      </c>
      <c r="O236" s="36">
        <f t="shared" si="53"/>
        <v>0.38439621710399896</v>
      </c>
      <c r="P236" s="31">
        <v>164617484</v>
      </c>
      <c r="Q236" s="31">
        <v>1262459670</v>
      </c>
      <c r="R236" s="31">
        <v>1312489670</v>
      </c>
      <c r="S236" s="31">
        <v>164617484</v>
      </c>
      <c r="T236" s="36">
        <f t="shared" si="54"/>
        <v>0.1303942517229085</v>
      </c>
      <c r="U236" s="36">
        <f t="shared" si="55"/>
        <v>1.291568792291832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26371096</v>
      </c>
      <c r="E237" s="31">
        <v>26371096</v>
      </c>
      <c r="F237" s="31">
        <v>11014228</v>
      </c>
      <c r="G237" s="36">
        <f t="shared" si="49"/>
        <v>0.41766288363593229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11014228</v>
      </c>
      <c r="O237" s="36">
        <f t="shared" si="53"/>
        <v>0.41766288363593229</v>
      </c>
      <c r="P237" s="31">
        <v>8359560</v>
      </c>
      <c r="Q237" s="31">
        <v>31009673</v>
      </c>
      <c r="R237" s="31">
        <v>31009673</v>
      </c>
      <c r="S237" s="31">
        <v>8359560</v>
      </c>
      <c r="T237" s="36">
        <f t="shared" si="54"/>
        <v>0.26957910842852162</v>
      </c>
      <c r="U237" s="36">
        <f t="shared" si="55"/>
        <v>0.31756073286153819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544199240</v>
      </c>
      <c r="E238" s="31">
        <v>544199240</v>
      </c>
      <c r="F238" s="31">
        <v>320994641</v>
      </c>
      <c r="G238" s="36">
        <f t="shared" si="49"/>
        <v>0.58984764660825328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320994641</v>
      </c>
      <c r="O238" s="36">
        <f t="shared" si="53"/>
        <v>0.58984764660825328</v>
      </c>
      <c r="P238" s="31">
        <v>298114475</v>
      </c>
      <c r="Q238" s="31">
        <v>545037536</v>
      </c>
      <c r="R238" s="31">
        <v>545037536</v>
      </c>
      <c r="S238" s="31">
        <v>298114475</v>
      </c>
      <c r="T238" s="36">
        <f t="shared" si="54"/>
        <v>0.54696136561134023</v>
      </c>
      <c r="U238" s="36">
        <f t="shared" si="55"/>
        <v>7.6749597616821541E-2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422296000</v>
      </c>
      <c r="E239" s="31">
        <v>422296000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3147746</v>
      </c>
      <c r="Q239" s="31">
        <v>407896000</v>
      </c>
      <c r="R239" s="31">
        <v>407896000</v>
      </c>
      <c r="S239" s="31">
        <v>3147746</v>
      </c>
      <c r="T239" s="36">
        <f t="shared" si="54"/>
        <v>7.717030811775551E-3</v>
      </c>
      <c r="U239" s="36">
        <f t="shared" si="55"/>
        <v>-1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4128765283</v>
      </c>
      <c r="E240" s="32">
        <f>SUM(E234:E239)</f>
        <v>4128765283</v>
      </c>
      <c r="F240" s="32">
        <f>SUM(F234:F239)</f>
        <v>1522382021</v>
      </c>
      <c r="G240" s="37">
        <f t="shared" si="49"/>
        <v>0.36872573678826875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1522382021</v>
      </c>
      <c r="O240" s="37">
        <f t="shared" si="53"/>
        <v>0.36872573678826875</v>
      </c>
      <c r="P240" s="32">
        <f>SUM(P234:P239)</f>
        <v>1220821843</v>
      </c>
      <c r="Q240" s="32">
        <f>SUM(Q234:Q239)</f>
        <v>4271331305</v>
      </c>
      <c r="R240" s="32">
        <f>SUM(R234:R239)</f>
        <v>4306426468</v>
      </c>
      <c r="S240" s="32">
        <f>SUM(S234:S239)</f>
        <v>1220821843</v>
      </c>
      <c r="T240" s="37">
        <f t="shared" si="54"/>
        <v>0.28581764228190676</v>
      </c>
      <c r="U240" s="37">
        <f t="shared" si="55"/>
        <v>0.24701407476373283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89627172</v>
      </c>
      <c r="E241" s="31">
        <v>89627172</v>
      </c>
      <c r="F241" s="31">
        <v>30890195</v>
      </c>
      <c r="G241" s="36">
        <f t="shared" si="49"/>
        <v>0.34465212179181554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30890195</v>
      </c>
      <c r="O241" s="36">
        <f t="shared" si="53"/>
        <v>0.34465212179181554</v>
      </c>
      <c r="P241" s="31">
        <v>11179795</v>
      </c>
      <c r="Q241" s="31">
        <v>90810048</v>
      </c>
      <c r="R241" s="31">
        <v>96556860</v>
      </c>
      <c r="S241" s="31">
        <v>11179795</v>
      </c>
      <c r="T241" s="36">
        <f t="shared" si="54"/>
        <v>0.12311187193734333</v>
      </c>
      <c r="U241" s="36">
        <f t="shared" si="55"/>
        <v>1.7630376943405492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52127604</v>
      </c>
      <c r="E242" s="31">
        <v>52127604</v>
      </c>
      <c r="F242" s="31">
        <v>8907973</v>
      </c>
      <c r="G242" s="36">
        <f t="shared" si="49"/>
        <v>0.17088782749347159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8907973</v>
      </c>
      <c r="O242" s="36">
        <f t="shared" si="53"/>
        <v>0.17088782749347159</v>
      </c>
      <c r="P242" s="31">
        <v>8897443</v>
      </c>
      <c r="Q242" s="31">
        <v>38165574</v>
      </c>
      <c r="R242" s="31">
        <v>41382866</v>
      </c>
      <c r="S242" s="31">
        <v>8897443</v>
      </c>
      <c r="T242" s="36">
        <f t="shared" si="54"/>
        <v>0.23312745145664521</v>
      </c>
      <c r="U242" s="36">
        <f t="shared" si="55"/>
        <v>1.1834860869577302E-3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895195776</v>
      </c>
      <c r="E243" s="31">
        <v>895195776</v>
      </c>
      <c r="F243" s="31">
        <v>242942698</v>
      </c>
      <c r="G243" s="36">
        <f t="shared" si="49"/>
        <v>0.27138499143230987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242942698</v>
      </c>
      <c r="O243" s="36">
        <f t="shared" si="53"/>
        <v>0.27138499143230987</v>
      </c>
      <c r="P243" s="31">
        <v>301627169</v>
      </c>
      <c r="Q243" s="31">
        <v>947405268</v>
      </c>
      <c r="R243" s="31">
        <v>947405268</v>
      </c>
      <c r="S243" s="31">
        <v>301627169</v>
      </c>
      <c r="T243" s="36">
        <f t="shared" si="54"/>
        <v>0.31837185118966427</v>
      </c>
      <c r="U243" s="36">
        <f t="shared" si="55"/>
        <v>-0.19455963199389381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252366607</v>
      </c>
      <c r="E244" s="31">
        <v>252366607</v>
      </c>
      <c r="F244" s="31">
        <v>174780556</v>
      </c>
      <c r="G244" s="36">
        <f t="shared" si="49"/>
        <v>0.69256609690837578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174780556</v>
      </c>
      <c r="O244" s="36">
        <f t="shared" si="53"/>
        <v>0.69256609690837578</v>
      </c>
      <c r="P244" s="31">
        <v>0</v>
      </c>
      <c r="Q244" s="31">
        <v>259304000</v>
      </c>
      <c r="R244" s="31">
        <v>259304000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152700428</v>
      </c>
      <c r="E245" s="31">
        <v>152700428</v>
      </c>
      <c r="F245" s="31">
        <v>26225616</v>
      </c>
      <c r="G245" s="36">
        <f t="shared" si="49"/>
        <v>0.17174553040545507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26225616</v>
      </c>
      <c r="O245" s="36">
        <f t="shared" si="53"/>
        <v>0.17174553040545507</v>
      </c>
      <c r="P245" s="31">
        <v>25567672</v>
      </c>
      <c r="Q245" s="31">
        <v>163968528</v>
      </c>
      <c r="R245" s="31">
        <v>189630589</v>
      </c>
      <c r="S245" s="31">
        <v>25567672</v>
      </c>
      <c r="T245" s="36">
        <f t="shared" si="54"/>
        <v>0.15593036244126068</v>
      </c>
      <c r="U245" s="36">
        <f t="shared" si="55"/>
        <v>2.5733434002125799E-2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1025694690</v>
      </c>
      <c r="E246" s="31">
        <v>1025694690</v>
      </c>
      <c r="F246" s="31">
        <v>470512822</v>
      </c>
      <c r="G246" s="36">
        <f t="shared" si="49"/>
        <v>0.45872599964420213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470512822</v>
      </c>
      <c r="O246" s="36">
        <f t="shared" si="53"/>
        <v>0.45872599964420213</v>
      </c>
      <c r="P246" s="31">
        <v>448057856</v>
      </c>
      <c r="Q246" s="31">
        <v>1055821000</v>
      </c>
      <c r="R246" s="31">
        <v>1073963690</v>
      </c>
      <c r="S246" s="31">
        <v>448057856</v>
      </c>
      <c r="T246" s="36">
        <f t="shared" si="54"/>
        <v>0.42436914590636104</v>
      </c>
      <c r="U246" s="36">
        <f t="shared" si="55"/>
        <v>5.0116219812469831E-2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2467712277</v>
      </c>
      <c r="E247" s="32">
        <f>SUM(E241:E246)</f>
        <v>2467712277</v>
      </c>
      <c r="F247" s="32">
        <f>SUM(F241:F246)</f>
        <v>954259860</v>
      </c>
      <c r="G247" s="37">
        <f t="shared" si="49"/>
        <v>0.38669818555998536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954259860</v>
      </c>
      <c r="O247" s="37">
        <f t="shared" si="53"/>
        <v>0.38669818555998536</v>
      </c>
      <c r="P247" s="32">
        <f>SUM(P241:P246)</f>
        <v>795329935</v>
      </c>
      <c r="Q247" s="32">
        <f>SUM(Q241:Q246)</f>
        <v>2555474418</v>
      </c>
      <c r="R247" s="32">
        <f>SUM(R241:R246)</f>
        <v>2608243273</v>
      </c>
      <c r="S247" s="32">
        <f>SUM(S241:S246)</f>
        <v>795329935</v>
      </c>
      <c r="T247" s="37">
        <f t="shared" si="54"/>
        <v>0.31122594278304372</v>
      </c>
      <c r="U247" s="37">
        <f t="shared" si="55"/>
        <v>0.19982892382895168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163418384</v>
      </c>
      <c r="E248" s="31">
        <v>163418384</v>
      </c>
      <c r="F248" s="31">
        <v>60909898</v>
      </c>
      <c r="G248" s="36">
        <f t="shared" si="49"/>
        <v>0.37272365880205988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60909898</v>
      </c>
      <c r="O248" s="36">
        <f t="shared" si="53"/>
        <v>0.37272365880205988</v>
      </c>
      <c r="P248" s="31">
        <v>28911005</v>
      </c>
      <c r="Q248" s="31">
        <v>140715091</v>
      </c>
      <c r="R248" s="31">
        <v>153974288</v>
      </c>
      <c r="S248" s="31">
        <v>28911005</v>
      </c>
      <c r="T248" s="36">
        <f t="shared" si="54"/>
        <v>0.20545774297939373</v>
      </c>
      <c r="U248" s="36">
        <f t="shared" si="55"/>
        <v>1.1068066641059349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146457097</v>
      </c>
      <c r="E249" s="31">
        <v>146457097</v>
      </c>
      <c r="F249" s="31">
        <v>37988854</v>
      </c>
      <c r="G249" s="36">
        <f t="shared" si="49"/>
        <v>0.25938554551576287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37988854</v>
      </c>
      <c r="O249" s="36">
        <f t="shared" si="53"/>
        <v>0.25938554551576287</v>
      </c>
      <c r="P249" s="31">
        <v>15999668</v>
      </c>
      <c r="Q249" s="31">
        <v>149732768</v>
      </c>
      <c r="R249" s="31">
        <v>150096121</v>
      </c>
      <c r="S249" s="31">
        <v>15999668</v>
      </c>
      <c r="T249" s="36">
        <f t="shared" si="54"/>
        <v>0.10685482018204592</v>
      </c>
      <c r="U249" s="36">
        <f t="shared" si="55"/>
        <v>1.3743526428173385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72322953</v>
      </c>
      <c r="E250" s="31">
        <v>72322953</v>
      </c>
      <c r="F250" s="31">
        <v>25592537</v>
      </c>
      <c r="G250" s="36">
        <f t="shared" si="49"/>
        <v>0.35386465760047159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25592537</v>
      </c>
      <c r="O250" s="36">
        <f t="shared" si="53"/>
        <v>0.35386465760047159</v>
      </c>
      <c r="P250" s="31">
        <v>3946397</v>
      </c>
      <c r="Q250" s="31">
        <v>61606232</v>
      </c>
      <c r="R250" s="31">
        <v>61606232</v>
      </c>
      <c r="S250" s="31">
        <v>3946397</v>
      </c>
      <c r="T250" s="36">
        <f t="shared" si="54"/>
        <v>6.4058405649610253E-2</v>
      </c>
      <c r="U250" s="36">
        <f t="shared" si="55"/>
        <v>5.4850386314402728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146410416</v>
      </c>
      <c r="E251" s="31">
        <v>146410416</v>
      </c>
      <c r="F251" s="31">
        <v>39505161</v>
      </c>
      <c r="G251" s="36">
        <f t="shared" si="49"/>
        <v>0.26982479853072749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39505161</v>
      </c>
      <c r="O251" s="36">
        <f t="shared" si="53"/>
        <v>0.26982479853072749</v>
      </c>
      <c r="P251" s="31">
        <v>41134866</v>
      </c>
      <c r="Q251" s="31">
        <v>135107674</v>
      </c>
      <c r="R251" s="31">
        <v>151769953</v>
      </c>
      <c r="S251" s="31">
        <v>41134866</v>
      </c>
      <c r="T251" s="36">
        <f t="shared" si="54"/>
        <v>0.30445987842259797</v>
      </c>
      <c r="U251" s="36">
        <f t="shared" si="55"/>
        <v>-3.9618580500541789E-2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91913267</v>
      </c>
      <c r="E252" s="31">
        <v>91913267</v>
      </c>
      <c r="F252" s="31">
        <v>294094</v>
      </c>
      <c r="G252" s="36">
        <f t="shared" si="49"/>
        <v>3.1996904211880534E-3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294094</v>
      </c>
      <c r="O252" s="36">
        <f t="shared" si="53"/>
        <v>3.1996904211880534E-3</v>
      </c>
      <c r="P252" s="31">
        <v>75966113</v>
      </c>
      <c r="Q252" s="31">
        <v>95769756</v>
      </c>
      <c r="R252" s="31">
        <v>88601400</v>
      </c>
      <c r="S252" s="31">
        <v>75966113</v>
      </c>
      <c r="T252" s="36">
        <f t="shared" si="54"/>
        <v>0.79321610676339194</v>
      </c>
      <c r="U252" s="36">
        <f t="shared" si="55"/>
        <v>-0.99612861592641977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160059920</v>
      </c>
      <c r="E253" s="31">
        <v>160059920</v>
      </c>
      <c r="F253" s="31">
        <v>58518229</v>
      </c>
      <c r="G253" s="36">
        <f t="shared" si="49"/>
        <v>0.36560201329602066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58518229</v>
      </c>
      <c r="O253" s="36">
        <f t="shared" si="53"/>
        <v>0.36560201329602066</v>
      </c>
      <c r="P253" s="31">
        <v>58529433</v>
      </c>
      <c r="Q253" s="31">
        <v>166530725</v>
      </c>
      <c r="R253" s="31">
        <v>164336127</v>
      </c>
      <c r="S253" s="31">
        <v>58529433</v>
      </c>
      <c r="T253" s="36">
        <f t="shared" si="54"/>
        <v>0.35146326901537239</v>
      </c>
      <c r="U253" s="36">
        <f t="shared" si="55"/>
        <v>-1.9142505617641969E-4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780582037</v>
      </c>
      <c r="E254" s="32">
        <f>SUM(E248:E253)</f>
        <v>780582037</v>
      </c>
      <c r="F254" s="32">
        <f>SUM(F248:F253)</f>
        <v>222808773</v>
      </c>
      <c r="G254" s="37">
        <f t="shared" si="49"/>
        <v>0.28543927792179002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222808773</v>
      </c>
      <c r="O254" s="37">
        <f t="shared" si="53"/>
        <v>0.28543927792179002</v>
      </c>
      <c r="P254" s="32">
        <f>SUM(P248:P253)</f>
        <v>224487482</v>
      </c>
      <c r="Q254" s="32">
        <f>SUM(Q248:Q253)</f>
        <v>749462246</v>
      </c>
      <c r="R254" s="32">
        <f>SUM(R248:R253)</f>
        <v>770384121</v>
      </c>
      <c r="S254" s="32">
        <f>SUM(S248:S253)</f>
        <v>224487482</v>
      </c>
      <c r="T254" s="37">
        <f t="shared" si="54"/>
        <v>0.29953140828390706</v>
      </c>
      <c r="U254" s="37">
        <f t="shared" si="55"/>
        <v>-7.4779626242144071E-3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1422603171</v>
      </c>
      <c r="E255" s="31">
        <v>1422603171</v>
      </c>
      <c r="F255" s="31">
        <v>498791196</v>
      </c>
      <c r="G255" s="36">
        <f t="shared" si="49"/>
        <v>0.35061864486733946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498791196</v>
      </c>
      <c r="O255" s="36">
        <f t="shared" si="53"/>
        <v>0.35061864486733946</v>
      </c>
      <c r="P255" s="31">
        <v>464417488</v>
      </c>
      <c r="Q255" s="31">
        <v>1358123432</v>
      </c>
      <c r="R255" s="31">
        <v>1332503227</v>
      </c>
      <c r="S255" s="31">
        <v>464417488</v>
      </c>
      <c r="T255" s="36">
        <f t="shared" si="54"/>
        <v>0.34195528702136407</v>
      </c>
      <c r="U255" s="36">
        <f t="shared" si="55"/>
        <v>7.4014671902277618E-2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228611071</v>
      </c>
      <c r="E256" s="31">
        <v>228611071</v>
      </c>
      <c r="F256" s="31">
        <v>-1951022</v>
      </c>
      <c r="G256" s="36">
        <f t="shared" si="49"/>
        <v>-8.5342411085594354E-3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-1951022</v>
      </c>
      <c r="O256" s="36">
        <f t="shared" si="53"/>
        <v>-8.5342411085594354E-3</v>
      </c>
      <c r="P256" s="31">
        <v>27460211</v>
      </c>
      <c r="Q256" s="31">
        <v>206442302</v>
      </c>
      <c r="R256" s="31">
        <v>221231654</v>
      </c>
      <c r="S256" s="31">
        <v>27460211</v>
      </c>
      <c r="T256" s="36">
        <f t="shared" si="54"/>
        <v>0.13301639602914328</v>
      </c>
      <c r="U256" s="36">
        <f t="shared" si="55"/>
        <v>-1.071049053483238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854436843</v>
      </c>
      <c r="E257" s="31">
        <v>854436843</v>
      </c>
      <c r="F257" s="31">
        <v>256685652</v>
      </c>
      <c r="G257" s="36">
        <f t="shared" si="49"/>
        <v>0.30041500914070485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256685652</v>
      </c>
      <c r="O257" s="36">
        <f t="shared" si="53"/>
        <v>0.30041500914070485</v>
      </c>
      <c r="P257" s="31">
        <v>223929493</v>
      </c>
      <c r="Q257" s="31">
        <v>714967133</v>
      </c>
      <c r="R257" s="31">
        <v>679414844</v>
      </c>
      <c r="S257" s="31">
        <v>223929493</v>
      </c>
      <c r="T257" s="36">
        <f t="shared" si="54"/>
        <v>0.31320249933782618</v>
      </c>
      <c r="U257" s="36">
        <f t="shared" si="55"/>
        <v>0.14627889592015464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232309000</v>
      </c>
      <c r="E258" s="31">
        <v>232309000</v>
      </c>
      <c r="F258" s="31">
        <v>91381086</v>
      </c>
      <c r="G258" s="36">
        <f t="shared" si="49"/>
        <v>0.39336007644990079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91381086</v>
      </c>
      <c r="O258" s="36">
        <f t="shared" si="53"/>
        <v>0.39336007644990079</v>
      </c>
      <c r="P258" s="31">
        <v>90663835</v>
      </c>
      <c r="Q258" s="31">
        <v>225153000</v>
      </c>
      <c r="R258" s="31">
        <v>226987431</v>
      </c>
      <c r="S258" s="31">
        <v>90663835</v>
      </c>
      <c r="T258" s="36">
        <f t="shared" si="54"/>
        <v>0.40267655771852917</v>
      </c>
      <c r="U258" s="36">
        <f t="shared" si="55"/>
        <v>7.9111036942127733E-3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2737960085</v>
      </c>
      <c r="E259" s="32">
        <f>SUM(E255:E258)</f>
        <v>2737960085</v>
      </c>
      <c r="F259" s="32">
        <f>SUM(F255:F258)</f>
        <v>844906912</v>
      </c>
      <c r="G259" s="37">
        <f t="shared" si="49"/>
        <v>0.30858993037511723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844906912</v>
      </c>
      <c r="O259" s="37">
        <f t="shared" si="53"/>
        <v>0.30858993037511723</v>
      </c>
      <c r="P259" s="32">
        <f>SUM(P255:P258)</f>
        <v>806471027</v>
      </c>
      <c r="Q259" s="32">
        <f>SUM(Q255:Q258)</f>
        <v>2504685867</v>
      </c>
      <c r="R259" s="32">
        <f>SUM(R255:R258)</f>
        <v>2460137156</v>
      </c>
      <c r="S259" s="32">
        <f>SUM(S255:S258)</f>
        <v>806471027</v>
      </c>
      <c r="T259" s="37">
        <f t="shared" si="54"/>
        <v>0.32198489943409736</v>
      </c>
      <c r="U259" s="37">
        <f t="shared" si="55"/>
        <v>4.7659350073589124E-2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10115019682</v>
      </c>
      <c r="E260" s="32">
        <f>SUM(E234:E239,E241:E246,E248:E253,E255:E258)</f>
        <v>10115019682</v>
      </c>
      <c r="F260" s="32">
        <f>SUM(F234:F239,F241:F246,F248:F253,F255:F258)</f>
        <v>3544357566</v>
      </c>
      <c r="G260" s="37">
        <f t="shared" si="49"/>
        <v>0.35040540477714516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3544357566</v>
      </c>
      <c r="O260" s="37">
        <f t="shared" si="53"/>
        <v>0.35040540477714516</v>
      </c>
      <c r="P260" s="32">
        <f>SUM(P234:P239,P241:P246,P248:P253,P255:P258)</f>
        <v>3047110287</v>
      </c>
      <c r="Q260" s="32">
        <f>SUM(Q234:Q239,Q241:Q246,Q248:Q253,Q255:Q258)</f>
        <v>10080953836</v>
      </c>
      <c r="R260" s="32">
        <f>SUM(R234:R239,R241:R246,R248:R253,R255:R258)</f>
        <v>10145191018</v>
      </c>
      <c r="S260" s="32">
        <f>SUM(S234:S239,S241:S246,S248:S253,S255:S258)</f>
        <v>3047110287</v>
      </c>
      <c r="T260" s="37">
        <f t="shared" si="54"/>
        <v>0.30226408498355511</v>
      </c>
      <c r="U260" s="37">
        <f t="shared" si="55"/>
        <v>0.16318650530025924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264844273</v>
      </c>
      <c r="E263" s="31">
        <v>264844273</v>
      </c>
      <c r="F263" s="31">
        <v>89926959</v>
      </c>
      <c r="G263" s="36">
        <f t="shared" ref="G263:G299" si="56">IF(($D263     =0),0,($F263     /$D263     ))</f>
        <v>0.33954654930371103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89926959</v>
      </c>
      <c r="O263" s="36">
        <f t="shared" ref="O263:O299" si="60">IF(($D263     =0),0,($N263     /$D263     ))</f>
        <v>0.33954654930371103</v>
      </c>
      <c r="P263" s="31">
        <v>83343240</v>
      </c>
      <c r="Q263" s="31">
        <v>231207062</v>
      </c>
      <c r="R263" s="31">
        <v>253134542</v>
      </c>
      <c r="S263" s="31">
        <v>83343240</v>
      </c>
      <c r="T263" s="36">
        <f t="shared" ref="T263:T299" si="61">IF(($Q263     =0),0,($S263     /$Q263     ))</f>
        <v>0.36047013131458761</v>
      </c>
      <c r="U263" s="36">
        <f t="shared" ref="U263:U299" si="62">IF(($P263     =0),0,(($F263     /$P263     )-1))</f>
        <v>7.8995237046219913E-2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112224012</v>
      </c>
      <c r="E264" s="31">
        <v>112224012</v>
      </c>
      <c r="F264" s="31">
        <v>34317251</v>
      </c>
      <c r="G264" s="36">
        <f t="shared" si="56"/>
        <v>0.30579240920383421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34317251</v>
      </c>
      <c r="O264" s="36">
        <f t="shared" si="60"/>
        <v>0.30579240920383421</v>
      </c>
      <c r="P264" s="31">
        <v>30367797</v>
      </c>
      <c r="Q264" s="31">
        <v>94598009</v>
      </c>
      <c r="R264" s="31">
        <v>157886228</v>
      </c>
      <c r="S264" s="31">
        <v>30367797</v>
      </c>
      <c r="T264" s="36">
        <f t="shared" si="61"/>
        <v>0.32101940961569286</v>
      </c>
      <c r="U264" s="36">
        <f t="shared" si="62"/>
        <v>0.13005401741851741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237781156</v>
      </c>
      <c r="E265" s="31">
        <v>237781156</v>
      </c>
      <c r="F265" s="31">
        <v>48937438</v>
      </c>
      <c r="G265" s="36">
        <f t="shared" si="56"/>
        <v>0.20580873111744818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48937438</v>
      </c>
      <c r="O265" s="36">
        <f t="shared" si="60"/>
        <v>0.20580873111744818</v>
      </c>
      <c r="P265" s="31">
        <v>44124455</v>
      </c>
      <c r="Q265" s="31">
        <v>213871577</v>
      </c>
      <c r="R265" s="31">
        <v>213656300</v>
      </c>
      <c r="S265" s="31">
        <v>44124455</v>
      </c>
      <c r="T265" s="36">
        <f t="shared" si="61"/>
        <v>0.20631285194105059</v>
      </c>
      <c r="U265" s="36">
        <f t="shared" si="62"/>
        <v>0.10907744922855134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50730873</v>
      </c>
      <c r="E266" s="31">
        <v>50730873</v>
      </c>
      <c r="F266" s="31">
        <v>20467133</v>
      </c>
      <c r="G266" s="36">
        <f t="shared" si="56"/>
        <v>0.40344531425666574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20467133</v>
      </c>
      <c r="O266" s="36">
        <f t="shared" si="60"/>
        <v>0.40344531425666574</v>
      </c>
      <c r="P266" s="31">
        <v>20089295</v>
      </c>
      <c r="Q266" s="31">
        <v>47856652</v>
      </c>
      <c r="R266" s="31">
        <v>55662702</v>
      </c>
      <c r="S266" s="31">
        <v>20089295</v>
      </c>
      <c r="T266" s="36">
        <f t="shared" si="61"/>
        <v>0.4197806190036027</v>
      </c>
      <c r="U266" s="36">
        <f t="shared" si="62"/>
        <v>1.8807927306558003E-2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665580314</v>
      </c>
      <c r="E267" s="32">
        <f>SUM(E263:E266)</f>
        <v>665580314</v>
      </c>
      <c r="F267" s="32">
        <f>SUM(F263:F266)</f>
        <v>193648781</v>
      </c>
      <c r="G267" s="37">
        <f t="shared" si="56"/>
        <v>0.2909472785278322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193648781</v>
      </c>
      <c r="O267" s="37">
        <f t="shared" si="60"/>
        <v>0.2909472785278322</v>
      </c>
      <c r="P267" s="32">
        <f>SUM(P263:P266)</f>
        <v>177924787</v>
      </c>
      <c r="Q267" s="32">
        <f>SUM(Q263:Q266)</f>
        <v>587533300</v>
      </c>
      <c r="R267" s="32">
        <f>SUM(R263:R266)</f>
        <v>680339772</v>
      </c>
      <c r="S267" s="32">
        <f>SUM(S263:S266)</f>
        <v>177924787</v>
      </c>
      <c r="T267" s="37">
        <f t="shared" si="61"/>
        <v>0.30283353641402111</v>
      </c>
      <c r="U267" s="37">
        <f t="shared" si="62"/>
        <v>8.8374387094250162E-2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77427015</v>
      </c>
      <c r="E268" s="31">
        <v>77427015</v>
      </c>
      <c r="F268" s="31">
        <v>25829072</v>
      </c>
      <c r="G268" s="36">
        <f t="shared" si="56"/>
        <v>0.33359250643977428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25829072</v>
      </c>
      <c r="O268" s="36">
        <f t="shared" si="60"/>
        <v>0.33359250643977428</v>
      </c>
      <c r="P268" s="31">
        <v>-15535</v>
      </c>
      <c r="Q268" s="31">
        <v>57344206</v>
      </c>
      <c r="R268" s="31">
        <v>55567893</v>
      </c>
      <c r="S268" s="31">
        <v>-15535</v>
      </c>
      <c r="T268" s="36">
        <f t="shared" si="61"/>
        <v>-2.7090792747221922E-4</v>
      </c>
      <c r="U268" s="36">
        <f t="shared" si="62"/>
        <v>-1663.6373994206631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97962836</v>
      </c>
      <c r="E269" s="31">
        <v>97962836</v>
      </c>
      <c r="F269" s="31">
        <v>67565743</v>
      </c>
      <c r="G269" s="36">
        <f t="shared" si="56"/>
        <v>0.68970791127361808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67565743</v>
      </c>
      <c r="O269" s="36">
        <f t="shared" si="60"/>
        <v>0.68970791127361808</v>
      </c>
      <c r="P269" s="31">
        <v>86811180</v>
      </c>
      <c r="Q269" s="31">
        <v>148795627</v>
      </c>
      <c r="R269" s="31">
        <v>96309469</v>
      </c>
      <c r="S269" s="31">
        <v>86811180</v>
      </c>
      <c r="T269" s="36">
        <f t="shared" si="61"/>
        <v>0.58342561371108037</v>
      </c>
      <c r="U269" s="36">
        <f t="shared" si="62"/>
        <v>-0.22169306994790305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60873305</v>
      </c>
      <c r="E270" s="31">
        <v>60873305</v>
      </c>
      <c r="F270" s="31">
        <v>4721135</v>
      </c>
      <c r="G270" s="36">
        <f t="shared" si="56"/>
        <v>7.7556738540810299E-2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4721135</v>
      </c>
      <c r="O270" s="36">
        <f t="shared" si="60"/>
        <v>7.7556738540810299E-2</v>
      </c>
      <c r="P270" s="31">
        <v>26626154</v>
      </c>
      <c r="Q270" s="31">
        <v>59410314</v>
      </c>
      <c r="R270" s="31">
        <v>59410314</v>
      </c>
      <c r="S270" s="31">
        <v>26626154</v>
      </c>
      <c r="T270" s="36">
        <f t="shared" si="61"/>
        <v>0.4481739315499999</v>
      </c>
      <c r="U270" s="36">
        <f t="shared" si="62"/>
        <v>-0.82268806076912193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46843058</v>
      </c>
      <c r="E271" s="31">
        <v>46843058</v>
      </c>
      <c r="F271" s="31">
        <v>19871973</v>
      </c>
      <c r="G271" s="36">
        <f t="shared" si="56"/>
        <v>0.42422450302027676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19871973</v>
      </c>
      <c r="O271" s="36">
        <f t="shared" si="60"/>
        <v>0.42422450302027676</v>
      </c>
      <c r="P271" s="31">
        <v>19272008</v>
      </c>
      <c r="Q271" s="31">
        <v>44097059</v>
      </c>
      <c r="R271" s="31">
        <v>44627328</v>
      </c>
      <c r="S271" s="31">
        <v>19272008</v>
      </c>
      <c r="T271" s="36">
        <f t="shared" si="61"/>
        <v>0.43703612977908574</v>
      </c>
      <c r="U271" s="36">
        <f t="shared" si="62"/>
        <v>3.1131421282099891E-2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22291660</v>
      </c>
      <c r="E272" s="31">
        <v>22291660</v>
      </c>
      <c r="F272" s="31">
        <v>10869108</v>
      </c>
      <c r="G272" s="36">
        <f t="shared" si="56"/>
        <v>0.48758629909122964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10869108</v>
      </c>
      <c r="O272" s="36">
        <f t="shared" si="60"/>
        <v>0.48758629909122964</v>
      </c>
      <c r="P272" s="31">
        <v>2590533</v>
      </c>
      <c r="Q272" s="31">
        <v>20285240</v>
      </c>
      <c r="R272" s="31">
        <v>21359320</v>
      </c>
      <c r="S272" s="31">
        <v>2590533</v>
      </c>
      <c r="T272" s="36">
        <f t="shared" si="61"/>
        <v>0.12770531677219496</v>
      </c>
      <c r="U272" s="36">
        <f t="shared" si="62"/>
        <v>3.1957033552554632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16044591</v>
      </c>
      <c r="E273" s="31">
        <v>16044591</v>
      </c>
      <c r="F273" s="31">
        <v>10407024</v>
      </c>
      <c r="G273" s="36">
        <f t="shared" si="56"/>
        <v>0.64863130509216471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10407024</v>
      </c>
      <c r="O273" s="36">
        <f t="shared" si="60"/>
        <v>0.64863130509216471</v>
      </c>
      <c r="P273" s="31">
        <v>9581576</v>
      </c>
      <c r="Q273" s="31">
        <v>14853384</v>
      </c>
      <c r="R273" s="31">
        <v>14853384</v>
      </c>
      <c r="S273" s="31">
        <v>9581576</v>
      </c>
      <c r="T273" s="36">
        <f t="shared" si="61"/>
        <v>0.64507697370511663</v>
      </c>
      <c r="U273" s="36">
        <f t="shared" si="62"/>
        <v>8.6149501919099647E-2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66155919</v>
      </c>
      <c r="E274" s="31">
        <v>66155919</v>
      </c>
      <c r="F274" s="31">
        <v>6904903</v>
      </c>
      <c r="G274" s="36">
        <f t="shared" si="56"/>
        <v>0.10437317029788371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6904903</v>
      </c>
      <c r="O274" s="36">
        <f t="shared" si="60"/>
        <v>0.10437317029788371</v>
      </c>
      <c r="P274" s="31">
        <v>24388470</v>
      </c>
      <c r="Q274" s="31">
        <v>69403625</v>
      </c>
      <c r="R274" s="31">
        <v>67583625</v>
      </c>
      <c r="S274" s="31">
        <v>24388470</v>
      </c>
      <c r="T274" s="36">
        <f t="shared" si="61"/>
        <v>0.35140052122637688</v>
      </c>
      <c r="U274" s="36">
        <f t="shared" si="62"/>
        <v>-0.71687838556498207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387598384</v>
      </c>
      <c r="E275" s="32">
        <f>SUM(E268:E274)</f>
        <v>387598384</v>
      </c>
      <c r="F275" s="32">
        <f>SUM(F268:F274)</f>
        <v>146168958</v>
      </c>
      <c r="G275" s="37">
        <f t="shared" si="56"/>
        <v>0.3771144670200689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146168958</v>
      </c>
      <c r="O275" s="37">
        <f t="shared" si="60"/>
        <v>0.3771144670200689</v>
      </c>
      <c r="P275" s="32">
        <f>SUM(P268:P274)</f>
        <v>169254386</v>
      </c>
      <c r="Q275" s="32">
        <f>SUM(Q268:Q274)</f>
        <v>414189455</v>
      </c>
      <c r="R275" s="32">
        <f>SUM(R268:R274)</f>
        <v>359711333</v>
      </c>
      <c r="S275" s="32">
        <f>SUM(S268:S274)</f>
        <v>169254386</v>
      </c>
      <c r="T275" s="37">
        <f t="shared" si="61"/>
        <v>0.40864001716316029</v>
      </c>
      <c r="U275" s="37">
        <f t="shared" si="62"/>
        <v>-0.1363948583288116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153349008</v>
      </c>
      <c r="E276" s="31">
        <v>153349008</v>
      </c>
      <c r="F276" s="31">
        <v>8997837</v>
      </c>
      <c r="G276" s="36">
        <f t="shared" si="56"/>
        <v>5.8675547480554945E-2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8997837</v>
      </c>
      <c r="O276" s="36">
        <f t="shared" si="60"/>
        <v>5.8675547480554945E-2</v>
      </c>
      <c r="P276" s="31">
        <v>5895688</v>
      </c>
      <c r="Q276" s="31">
        <v>98780651</v>
      </c>
      <c r="R276" s="31">
        <v>94975973</v>
      </c>
      <c r="S276" s="31">
        <v>5895688</v>
      </c>
      <c r="T276" s="36">
        <f t="shared" si="61"/>
        <v>5.968464411112253E-2</v>
      </c>
      <c r="U276" s="36">
        <f t="shared" si="62"/>
        <v>0.52617251794871089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25273809</v>
      </c>
      <c r="E277" s="31">
        <v>25273809</v>
      </c>
      <c r="F277" s="31">
        <v>11392420</v>
      </c>
      <c r="G277" s="36">
        <f t="shared" si="56"/>
        <v>0.45075991513586261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11392420</v>
      </c>
      <c r="O277" s="36">
        <f t="shared" si="60"/>
        <v>0.45075991513586261</v>
      </c>
      <c r="P277" s="31">
        <v>12930935</v>
      </c>
      <c r="Q277" s="31">
        <v>24007350</v>
      </c>
      <c r="R277" s="31">
        <v>32069500</v>
      </c>
      <c r="S277" s="31">
        <v>12930935</v>
      </c>
      <c r="T277" s="36">
        <f t="shared" si="61"/>
        <v>0.53862400473188421</v>
      </c>
      <c r="U277" s="36">
        <f t="shared" si="62"/>
        <v>-0.11897940868158408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58757191</v>
      </c>
      <c r="F278" s="31">
        <v>187879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187879</v>
      </c>
      <c r="O278" s="36">
        <f t="shared" si="60"/>
        <v>0</v>
      </c>
      <c r="P278" s="31">
        <v>4174814</v>
      </c>
      <c r="Q278" s="31">
        <v>48511959</v>
      </c>
      <c r="R278" s="31">
        <v>48781959</v>
      </c>
      <c r="S278" s="31">
        <v>4174814</v>
      </c>
      <c r="T278" s="36">
        <f t="shared" si="61"/>
        <v>8.6057419367459476E-2</v>
      </c>
      <c r="U278" s="36">
        <f t="shared" si="62"/>
        <v>-0.95499703699374394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67774631</v>
      </c>
      <c r="E279" s="31">
        <v>67774631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742146</v>
      </c>
      <c r="Q279" s="31">
        <v>68492568</v>
      </c>
      <c r="R279" s="31">
        <v>68492568</v>
      </c>
      <c r="S279" s="31">
        <v>742146</v>
      </c>
      <c r="T279" s="36">
        <f t="shared" si="61"/>
        <v>1.0835423779117174E-2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55374966</v>
      </c>
      <c r="E280" s="31">
        <v>55374966</v>
      </c>
      <c r="F280" s="31">
        <v>22857246</v>
      </c>
      <c r="G280" s="36">
        <f t="shared" si="56"/>
        <v>0.41277219023484368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22857246</v>
      </c>
      <c r="O280" s="36">
        <f t="shared" si="60"/>
        <v>0.41277219023484368</v>
      </c>
      <c r="P280" s="31">
        <v>17180354</v>
      </c>
      <c r="Q280" s="31">
        <v>39149847</v>
      </c>
      <c r="R280" s="31">
        <v>46907074</v>
      </c>
      <c r="S280" s="31">
        <v>17180354</v>
      </c>
      <c r="T280" s="36">
        <f t="shared" si="61"/>
        <v>0.43883578906451409</v>
      </c>
      <c r="U280" s="36">
        <f t="shared" si="62"/>
        <v>0.33042927986233583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38065728</v>
      </c>
      <c r="E281" s="31">
        <v>38065728</v>
      </c>
      <c r="F281" s="31">
        <v>7500033</v>
      </c>
      <c r="G281" s="36">
        <f t="shared" si="56"/>
        <v>0.19702849240135378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7500033</v>
      </c>
      <c r="O281" s="36">
        <f t="shared" si="60"/>
        <v>0.19702849240135378</v>
      </c>
      <c r="P281" s="31">
        <v>5489912</v>
      </c>
      <c r="Q281" s="31">
        <v>34836613</v>
      </c>
      <c r="R281" s="31">
        <v>33637116</v>
      </c>
      <c r="S281" s="31">
        <v>5489912</v>
      </c>
      <c r="T281" s="36">
        <f t="shared" si="61"/>
        <v>0.15759029157053817</v>
      </c>
      <c r="U281" s="36">
        <f t="shared" si="62"/>
        <v>0.36614812769312155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78654897</v>
      </c>
      <c r="E282" s="31">
        <v>78654897</v>
      </c>
      <c r="F282" s="31">
        <v>10677766</v>
      </c>
      <c r="G282" s="36">
        <f t="shared" si="56"/>
        <v>0.13575462440692027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10677766</v>
      </c>
      <c r="O282" s="36">
        <f t="shared" si="60"/>
        <v>0.13575462440692027</v>
      </c>
      <c r="P282" s="31">
        <v>7601707</v>
      </c>
      <c r="Q282" s="31">
        <v>71188514</v>
      </c>
      <c r="R282" s="31">
        <v>71188515</v>
      </c>
      <c r="S282" s="31">
        <v>7601707</v>
      </c>
      <c r="T282" s="36">
        <f t="shared" si="61"/>
        <v>0.10678277397390258</v>
      </c>
      <c r="U282" s="36">
        <f t="shared" si="62"/>
        <v>0.40465371790835936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131110637</v>
      </c>
      <c r="E283" s="31">
        <v>131110637</v>
      </c>
      <c r="F283" s="31">
        <v>14265877</v>
      </c>
      <c r="G283" s="36">
        <f t="shared" si="56"/>
        <v>0.1088079299012177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14265877</v>
      </c>
      <c r="O283" s="36">
        <f t="shared" si="60"/>
        <v>0.1088079299012177</v>
      </c>
      <c r="P283" s="31">
        <v>13549205</v>
      </c>
      <c r="Q283" s="31">
        <v>49642876</v>
      </c>
      <c r="R283" s="31">
        <v>49983029</v>
      </c>
      <c r="S283" s="31">
        <v>13549205</v>
      </c>
      <c r="T283" s="36">
        <f t="shared" si="61"/>
        <v>0.27293352222381312</v>
      </c>
      <c r="U283" s="36">
        <f t="shared" si="62"/>
        <v>5.2894025885651619E-2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69537400</v>
      </c>
      <c r="E284" s="31">
        <v>69537400</v>
      </c>
      <c r="F284" s="31">
        <v>31305294</v>
      </c>
      <c r="G284" s="36">
        <f t="shared" si="56"/>
        <v>0.45019362242476713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31305294</v>
      </c>
      <c r="O284" s="36">
        <f t="shared" si="60"/>
        <v>0.45019362242476713</v>
      </c>
      <c r="P284" s="31">
        <v>30355751</v>
      </c>
      <c r="Q284" s="31">
        <v>67240100</v>
      </c>
      <c r="R284" s="31">
        <v>67759319</v>
      </c>
      <c r="S284" s="31">
        <v>30355751</v>
      </c>
      <c r="T284" s="36">
        <f t="shared" si="61"/>
        <v>0.45145309123573579</v>
      </c>
      <c r="U284" s="36">
        <f t="shared" si="62"/>
        <v>3.1280497721831946E-2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619141076</v>
      </c>
      <c r="E285" s="32">
        <f>SUM(E276:E284)</f>
        <v>677898267</v>
      </c>
      <c r="F285" s="32">
        <f>SUM(F276:F284)</f>
        <v>107184352</v>
      </c>
      <c r="G285" s="37">
        <f t="shared" si="56"/>
        <v>0.17311781782024749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107184352</v>
      </c>
      <c r="O285" s="37">
        <f t="shared" si="60"/>
        <v>0.17311781782024749</v>
      </c>
      <c r="P285" s="32">
        <f>SUM(P276:P284)</f>
        <v>97920512</v>
      </c>
      <c r="Q285" s="32">
        <f>SUM(Q276:Q284)</f>
        <v>501850478</v>
      </c>
      <c r="R285" s="32">
        <f>SUM(R276:R284)</f>
        <v>513795053</v>
      </c>
      <c r="S285" s="32">
        <f>SUM(S276:S284)</f>
        <v>97920512</v>
      </c>
      <c r="T285" s="37">
        <f t="shared" si="61"/>
        <v>0.19511889754541592</v>
      </c>
      <c r="U285" s="37">
        <f t="shared" si="62"/>
        <v>9.4605714479924385E-2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186909048</v>
      </c>
      <c r="E286" s="31">
        <v>186909048</v>
      </c>
      <c r="F286" s="31">
        <v>38732602</v>
      </c>
      <c r="G286" s="36">
        <f t="shared" si="56"/>
        <v>0.20722700379919543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38732602</v>
      </c>
      <c r="O286" s="36">
        <f t="shared" si="60"/>
        <v>0.20722700379919543</v>
      </c>
      <c r="P286" s="31">
        <v>1329102</v>
      </c>
      <c r="Q286" s="31">
        <v>167490173</v>
      </c>
      <c r="R286" s="31">
        <v>167490173</v>
      </c>
      <c r="S286" s="31">
        <v>1329102</v>
      </c>
      <c r="T286" s="36">
        <f t="shared" si="61"/>
        <v>7.9354028728598897E-3</v>
      </c>
      <c r="U286" s="36">
        <f t="shared" si="62"/>
        <v>28.141933425726542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56452876</v>
      </c>
      <c r="E287" s="31">
        <v>56452876</v>
      </c>
      <c r="F287" s="31">
        <v>21359397</v>
      </c>
      <c r="G287" s="36">
        <f t="shared" si="56"/>
        <v>0.37835799543676041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21359397</v>
      </c>
      <c r="O287" s="36">
        <f t="shared" si="60"/>
        <v>0.37835799543676041</v>
      </c>
      <c r="P287" s="31">
        <v>20777672</v>
      </c>
      <c r="Q287" s="31">
        <v>60480018</v>
      </c>
      <c r="R287" s="31">
        <v>54242790</v>
      </c>
      <c r="S287" s="31">
        <v>20777672</v>
      </c>
      <c r="T287" s="36">
        <f t="shared" si="61"/>
        <v>0.34354606177531233</v>
      </c>
      <c r="U287" s="36">
        <f t="shared" si="62"/>
        <v>2.7997602426296897E-2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109612280</v>
      </c>
      <c r="E288" s="31">
        <v>109612280</v>
      </c>
      <c r="F288" s="31">
        <v>27574265</v>
      </c>
      <c r="G288" s="36">
        <f t="shared" si="56"/>
        <v>0.25156182318258502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27574265</v>
      </c>
      <c r="O288" s="36">
        <f t="shared" si="60"/>
        <v>0.25156182318258502</v>
      </c>
      <c r="P288" s="31">
        <v>27913563</v>
      </c>
      <c r="Q288" s="31">
        <v>113948701</v>
      </c>
      <c r="R288" s="31">
        <v>115981056</v>
      </c>
      <c r="S288" s="31">
        <v>27913563</v>
      </c>
      <c r="T288" s="36">
        <f t="shared" si="61"/>
        <v>0.24496604836241179</v>
      </c>
      <c r="U288" s="36">
        <f t="shared" si="62"/>
        <v>-1.215530958910549E-2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75718233</v>
      </c>
      <c r="E289" s="31">
        <v>75718233</v>
      </c>
      <c r="F289" s="31">
        <v>4052797</v>
      </c>
      <c r="G289" s="36">
        <f t="shared" si="56"/>
        <v>5.3524717091588757E-2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4052797</v>
      </c>
      <c r="O289" s="36">
        <f t="shared" si="60"/>
        <v>5.3524717091588757E-2</v>
      </c>
      <c r="P289" s="31">
        <v>19593034</v>
      </c>
      <c r="Q289" s="31">
        <v>71247221</v>
      </c>
      <c r="R289" s="31">
        <v>73112013</v>
      </c>
      <c r="S289" s="31">
        <v>19593034</v>
      </c>
      <c r="T289" s="36">
        <f t="shared" si="61"/>
        <v>0.27500067686850549</v>
      </c>
      <c r="U289" s="36">
        <f t="shared" si="62"/>
        <v>-0.79315112707914459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333220025</v>
      </c>
      <c r="E290" s="31">
        <v>333220025</v>
      </c>
      <c r="F290" s="31">
        <v>106767841</v>
      </c>
      <c r="G290" s="36">
        <f t="shared" si="56"/>
        <v>0.32041243919839452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106767841</v>
      </c>
      <c r="O290" s="36">
        <f t="shared" si="60"/>
        <v>0.32041243919839452</v>
      </c>
      <c r="P290" s="31">
        <v>110514167</v>
      </c>
      <c r="Q290" s="31">
        <v>341061659</v>
      </c>
      <c r="R290" s="31">
        <v>361621376</v>
      </c>
      <c r="S290" s="31">
        <v>110514167</v>
      </c>
      <c r="T290" s="36">
        <f t="shared" si="61"/>
        <v>0.32402987578266601</v>
      </c>
      <c r="U290" s="36">
        <f t="shared" si="62"/>
        <v>-3.3899056579777653E-2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95359344</v>
      </c>
      <c r="E291" s="31">
        <v>95359344</v>
      </c>
      <c r="F291" s="31">
        <v>35052650</v>
      </c>
      <c r="G291" s="36">
        <f t="shared" si="56"/>
        <v>0.36758484831858745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35052650</v>
      </c>
      <c r="O291" s="36">
        <f t="shared" si="60"/>
        <v>0.36758484831858745</v>
      </c>
      <c r="P291" s="31">
        <v>243415</v>
      </c>
      <c r="Q291" s="31">
        <v>88046000</v>
      </c>
      <c r="R291" s="31">
        <v>90285654</v>
      </c>
      <c r="S291" s="31">
        <v>243415</v>
      </c>
      <c r="T291" s="36">
        <f t="shared" si="61"/>
        <v>2.7646343956568157E-3</v>
      </c>
      <c r="U291" s="36">
        <f t="shared" si="62"/>
        <v>143.0036563071298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857271806</v>
      </c>
      <c r="E292" s="32">
        <f>SUM(E286:E291)</f>
        <v>857271806</v>
      </c>
      <c r="F292" s="32">
        <f>SUM(F286:F291)</f>
        <v>233539552</v>
      </c>
      <c r="G292" s="37">
        <f t="shared" si="56"/>
        <v>0.27242182743613991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233539552</v>
      </c>
      <c r="O292" s="37">
        <f t="shared" si="60"/>
        <v>0.27242182743613991</v>
      </c>
      <c r="P292" s="32">
        <f>SUM(P286:P291)</f>
        <v>180370953</v>
      </c>
      <c r="Q292" s="32">
        <f>SUM(Q286:Q291)</f>
        <v>842273772</v>
      </c>
      <c r="R292" s="32">
        <f>SUM(R286:R291)</f>
        <v>862733062</v>
      </c>
      <c r="S292" s="32">
        <f>SUM(S286:S291)</f>
        <v>180370953</v>
      </c>
      <c r="T292" s="37">
        <f t="shared" si="61"/>
        <v>0.21414765483164067</v>
      </c>
      <c r="U292" s="37">
        <f t="shared" si="62"/>
        <v>0.29477362133802099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717072193</v>
      </c>
      <c r="E293" s="31">
        <v>717072193</v>
      </c>
      <c r="F293" s="31">
        <v>265021323</v>
      </c>
      <c r="G293" s="36">
        <f t="shared" si="56"/>
        <v>0.36958806322029558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265021323</v>
      </c>
      <c r="O293" s="36">
        <f t="shared" si="60"/>
        <v>0.36958806322029558</v>
      </c>
      <c r="P293" s="31">
        <v>286227513</v>
      </c>
      <c r="Q293" s="31">
        <v>691346959</v>
      </c>
      <c r="R293" s="31">
        <v>698846959</v>
      </c>
      <c r="S293" s="31">
        <v>286227513</v>
      </c>
      <c r="T293" s="36">
        <f t="shared" si="61"/>
        <v>0.41401427933380119</v>
      </c>
      <c r="U293" s="36">
        <f t="shared" si="62"/>
        <v>-7.4088580017113825E-2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186937509</v>
      </c>
      <c r="E294" s="31">
        <v>186937509</v>
      </c>
      <c r="F294" s="31">
        <v>4140739</v>
      </c>
      <c r="G294" s="36">
        <f t="shared" si="56"/>
        <v>2.2150391444447887E-2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4140739</v>
      </c>
      <c r="O294" s="36">
        <f t="shared" si="60"/>
        <v>2.2150391444447887E-2</v>
      </c>
      <c r="P294" s="31">
        <v>70811821</v>
      </c>
      <c r="Q294" s="31">
        <v>177641809</v>
      </c>
      <c r="R294" s="31">
        <v>186935734</v>
      </c>
      <c r="S294" s="31">
        <v>70811821</v>
      </c>
      <c r="T294" s="36">
        <f t="shared" si="61"/>
        <v>0.39862136846399709</v>
      </c>
      <c r="U294" s="36">
        <f t="shared" si="62"/>
        <v>-0.94152474909521111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25513094</v>
      </c>
      <c r="E295" s="31">
        <v>25513094</v>
      </c>
      <c r="F295" s="31">
        <v>5024534</v>
      </c>
      <c r="G295" s="36">
        <f t="shared" si="56"/>
        <v>0.19693942255690353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5024534</v>
      </c>
      <c r="O295" s="36">
        <f t="shared" si="60"/>
        <v>0.19693942255690353</v>
      </c>
      <c r="P295" s="31">
        <v>3140217</v>
      </c>
      <c r="Q295" s="31">
        <v>21880848</v>
      </c>
      <c r="R295" s="31">
        <v>25498438</v>
      </c>
      <c r="S295" s="31">
        <v>3140217</v>
      </c>
      <c r="T295" s="36">
        <f t="shared" si="61"/>
        <v>0.14351441041041921</v>
      </c>
      <c r="U295" s="36">
        <f t="shared" si="62"/>
        <v>0.60005948633486161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67554054</v>
      </c>
      <c r="E296" s="31">
        <v>67554054</v>
      </c>
      <c r="F296" s="31">
        <v>15508149</v>
      </c>
      <c r="G296" s="36">
        <f t="shared" si="56"/>
        <v>0.2295665186873907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15508149</v>
      </c>
      <c r="O296" s="36">
        <f t="shared" si="60"/>
        <v>0.2295665186873907</v>
      </c>
      <c r="P296" s="31">
        <v>14510746</v>
      </c>
      <c r="Q296" s="31">
        <v>58495142</v>
      </c>
      <c r="R296" s="31">
        <v>60695142</v>
      </c>
      <c r="S296" s="31">
        <v>14510746</v>
      </c>
      <c r="T296" s="36">
        <f t="shared" si="61"/>
        <v>0.24806754037796849</v>
      </c>
      <c r="U296" s="36">
        <f t="shared" si="62"/>
        <v>6.8735473696527993E-2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150084200</v>
      </c>
      <c r="E297" s="31">
        <v>150084200</v>
      </c>
      <c r="F297" s="31">
        <v>60763325</v>
      </c>
      <c r="G297" s="36">
        <f t="shared" si="56"/>
        <v>0.40486157103812392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60763325</v>
      </c>
      <c r="O297" s="36">
        <f t="shared" si="60"/>
        <v>0.40486157103812392</v>
      </c>
      <c r="P297" s="31">
        <v>59558598</v>
      </c>
      <c r="Q297" s="31">
        <v>144351000</v>
      </c>
      <c r="R297" s="31">
        <v>144461000</v>
      </c>
      <c r="S297" s="31">
        <v>59558598</v>
      </c>
      <c r="T297" s="36">
        <f t="shared" si="61"/>
        <v>0.41259567304694805</v>
      </c>
      <c r="U297" s="36">
        <f t="shared" si="62"/>
        <v>2.0227591656875488E-2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1147161050</v>
      </c>
      <c r="E298" s="32">
        <f>SUM(E293:E297)</f>
        <v>1147161050</v>
      </c>
      <c r="F298" s="32">
        <f>SUM(F293:F297)</f>
        <v>350458070</v>
      </c>
      <c r="G298" s="37">
        <f t="shared" si="56"/>
        <v>0.30550032185977721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350458070</v>
      </c>
      <c r="O298" s="37">
        <f t="shared" si="60"/>
        <v>0.30550032185977721</v>
      </c>
      <c r="P298" s="32">
        <f>SUM(P293:P297)</f>
        <v>434248895</v>
      </c>
      <c r="Q298" s="32">
        <f>SUM(Q293:Q297)</f>
        <v>1093715758</v>
      </c>
      <c r="R298" s="32">
        <f>SUM(R293:R297)</f>
        <v>1116437273</v>
      </c>
      <c r="S298" s="32">
        <f>SUM(S293:S297)</f>
        <v>434248895</v>
      </c>
      <c r="T298" s="37">
        <f t="shared" si="61"/>
        <v>0.3970399912625196</v>
      </c>
      <c r="U298" s="37">
        <f t="shared" si="62"/>
        <v>-0.19295575870147008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3676752630</v>
      </c>
      <c r="E299" s="32">
        <f>SUM(E263:E266,E268:E274,E276:E284,E286:E291,E293:E297)</f>
        <v>3735509821</v>
      </c>
      <c r="F299" s="32">
        <f>SUM(F263:F266,F268:F274,F276:F284,F286:F291,F293:F297)</f>
        <v>1030999713</v>
      </c>
      <c r="G299" s="37">
        <f t="shared" si="56"/>
        <v>0.28041041015043755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1030999713</v>
      </c>
      <c r="O299" s="37">
        <f t="shared" si="60"/>
        <v>0.28041041015043755</v>
      </c>
      <c r="P299" s="32">
        <f>SUM(P263:P266,P268:P274,P276:P284,P286:P291,P293:P297)</f>
        <v>1059719533</v>
      </c>
      <c r="Q299" s="32">
        <f>SUM(Q263:Q266,Q268:Q274,Q276:Q284,Q286:Q291,Q293:Q297)</f>
        <v>3439562763</v>
      </c>
      <c r="R299" s="32">
        <f>SUM(R263:R266,R268:R274,R276:R284,R286:R291,R293:R297)</f>
        <v>3533016493</v>
      </c>
      <c r="S299" s="32">
        <f>SUM(S263:S266,S268:S274,S276:S284,S286:S291,S293:S297)</f>
        <v>1059719533</v>
      </c>
      <c r="T299" s="37">
        <f t="shared" si="61"/>
        <v>0.30809716409294668</v>
      </c>
      <c r="U299" s="37">
        <f t="shared" si="62"/>
        <v>-2.7101340595936718E-2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19700050517</v>
      </c>
      <c r="E302" s="31">
        <v>19700050517</v>
      </c>
      <c r="F302" s="31">
        <v>5534927093</v>
      </c>
      <c r="G302" s="36">
        <f t="shared" ref="G302:G339" si="63">IF(($D302     =0),0,($F302     /$D302     ))</f>
        <v>0.28096004567215088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5534927093</v>
      </c>
      <c r="O302" s="36">
        <f t="shared" ref="O302:O339" si="67">IF(($D302     =0),0,($N302     /$D302     ))</f>
        <v>0.28096004567215088</v>
      </c>
      <c r="P302" s="31">
        <v>5251555013</v>
      </c>
      <c r="Q302" s="31">
        <v>18651438180</v>
      </c>
      <c r="R302" s="31">
        <v>18991445271</v>
      </c>
      <c r="S302" s="31">
        <v>5251555013</v>
      </c>
      <c r="T302" s="36">
        <f t="shared" ref="T302:T339" si="68">IF(($Q302     =0),0,($S302     /$Q302     ))</f>
        <v>0.28156300668713363</v>
      </c>
      <c r="U302" s="36">
        <f t="shared" ref="U302:U339" si="69">IF(($P302     =0),0,(($F302     /$P302     )-1))</f>
        <v>5.3959651817133025E-2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19700050517</v>
      </c>
      <c r="E303" s="32">
        <f>E302</f>
        <v>19700050517</v>
      </c>
      <c r="F303" s="32">
        <f>F302</f>
        <v>5534927093</v>
      </c>
      <c r="G303" s="37">
        <f t="shared" si="63"/>
        <v>0.28096004567215088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5534927093</v>
      </c>
      <c r="O303" s="37">
        <f t="shared" si="67"/>
        <v>0.28096004567215088</v>
      </c>
      <c r="P303" s="32">
        <f>P302</f>
        <v>5251555013</v>
      </c>
      <c r="Q303" s="32">
        <f>Q302</f>
        <v>18651438180</v>
      </c>
      <c r="R303" s="32">
        <f>R302</f>
        <v>18991445271</v>
      </c>
      <c r="S303" s="32">
        <f>S302</f>
        <v>5251555013</v>
      </c>
      <c r="T303" s="37">
        <f t="shared" si="68"/>
        <v>0.28156300668713363</v>
      </c>
      <c r="U303" s="37">
        <f t="shared" si="69"/>
        <v>5.3959651817133025E-2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148854115</v>
      </c>
      <c r="E304" s="31">
        <v>148854115</v>
      </c>
      <c r="F304" s="31">
        <v>57128272</v>
      </c>
      <c r="G304" s="36">
        <f t="shared" si="63"/>
        <v>0.38378698499534258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57128272</v>
      </c>
      <c r="O304" s="36">
        <f t="shared" si="67"/>
        <v>0.38378698499534258</v>
      </c>
      <c r="P304" s="31">
        <v>53139483</v>
      </c>
      <c r="Q304" s="31">
        <v>150515207</v>
      </c>
      <c r="R304" s="31">
        <v>161881464</v>
      </c>
      <c r="S304" s="31">
        <v>53139483</v>
      </c>
      <c r="T304" s="36">
        <f t="shared" si="68"/>
        <v>0.35305059242286396</v>
      </c>
      <c r="U304" s="36">
        <f t="shared" si="69"/>
        <v>7.5062623398123751E-2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100485003</v>
      </c>
      <c r="E305" s="31">
        <v>100485003</v>
      </c>
      <c r="F305" s="31">
        <v>28743123</v>
      </c>
      <c r="G305" s="36">
        <f t="shared" si="63"/>
        <v>0.28604390846263894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28743123</v>
      </c>
      <c r="O305" s="36">
        <f t="shared" si="67"/>
        <v>0.28604390846263894</v>
      </c>
      <c r="P305" s="31">
        <v>31258649</v>
      </c>
      <c r="Q305" s="31">
        <v>95129759</v>
      </c>
      <c r="R305" s="31">
        <v>113771370</v>
      </c>
      <c r="S305" s="31">
        <v>31258649</v>
      </c>
      <c r="T305" s="36">
        <f t="shared" si="68"/>
        <v>0.32858959518650732</v>
      </c>
      <c r="U305" s="36">
        <f t="shared" si="69"/>
        <v>-8.0474559217194597E-2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151203000</v>
      </c>
      <c r="E306" s="31">
        <v>151203000</v>
      </c>
      <c r="F306" s="31">
        <v>43055783</v>
      </c>
      <c r="G306" s="36">
        <f t="shared" si="63"/>
        <v>0.28475481967950372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43055783</v>
      </c>
      <c r="O306" s="36">
        <f t="shared" si="67"/>
        <v>0.28475481967950372</v>
      </c>
      <c r="P306" s="31">
        <v>39268716</v>
      </c>
      <c r="Q306" s="31">
        <v>131204703</v>
      </c>
      <c r="R306" s="31">
        <v>139013368</v>
      </c>
      <c r="S306" s="31">
        <v>39268716</v>
      </c>
      <c r="T306" s="36">
        <f t="shared" si="68"/>
        <v>0.29929350931879323</v>
      </c>
      <c r="U306" s="36">
        <f t="shared" si="69"/>
        <v>9.6439797012970896E-2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488301263</v>
      </c>
      <c r="E307" s="31">
        <v>488301263</v>
      </c>
      <c r="F307" s="31">
        <v>140044999</v>
      </c>
      <c r="G307" s="36">
        <f t="shared" si="63"/>
        <v>0.28680040297172033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140044999</v>
      </c>
      <c r="O307" s="36">
        <f t="shared" si="67"/>
        <v>0.28680040297172033</v>
      </c>
      <c r="P307" s="31">
        <v>128337788</v>
      </c>
      <c r="Q307" s="31">
        <v>436185160</v>
      </c>
      <c r="R307" s="31">
        <v>460509373</v>
      </c>
      <c r="S307" s="31">
        <v>128337788</v>
      </c>
      <c r="T307" s="36">
        <f t="shared" si="68"/>
        <v>0.2942277724441611</v>
      </c>
      <c r="U307" s="36">
        <f t="shared" si="69"/>
        <v>9.1221854314646578E-2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377304529</v>
      </c>
      <c r="E308" s="31">
        <v>377304529</v>
      </c>
      <c r="F308" s="31">
        <v>88548505</v>
      </c>
      <c r="G308" s="36">
        <f t="shared" si="63"/>
        <v>0.234687098070853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88548505</v>
      </c>
      <c r="O308" s="36">
        <f t="shared" si="67"/>
        <v>0.234687098070853</v>
      </c>
      <c r="P308" s="31">
        <v>79776392</v>
      </c>
      <c r="Q308" s="31">
        <v>318757838</v>
      </c>
      <c r="R308" s="31">
        <v>337778358</v>
      </c>
      <c r="S308" s="31">
        <v>79776392</v>
      </c>
      <c r="T308" s="36">
        <f t="shared" si="68"/>
        <v>0.25027272270556683</v>
      </c>
      <c r="U308" s="36">
        <f t="shared" si="69"/>
        <v>0.10995875822511492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148049015</v>
      </c>
      <c r="E309" s="31">
        <v>148049015</v>
      </c>
      <c r="F309" s="31">
        <v>47136808</v>
      </c>
      <c r="G309" s="36">
        <f t="shared" si="63"/>
        <v>0.31838650192978318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47136808</v>
      </c>
      <c r="O309" s="36">
        <f t="shared" si="67"/>
        <v>0.31838650192978318</v>
      </c>
      <c r="P309" s="31">
        <v>42616711</v>
      </c>
      <c r="Q309" s="31">
        <v>136867852</v>
      </c>
      <c r="R309" s="31">
        <v>141831852</v>
      </c>
      <c r="S309" s="31">
        <v>42616711</v>
      </c>
      <c r="T309" s="36">
        <f t="shared" si="68"/>
        <v>0.31137122689702179</v>
      </c>
      <c r="U309" s="36">
        <f t="shared" si="69"/>
        <v>0.10606395692994708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1414196925</v>
      </c>
      <c r="E310" s="32">
        <f>SUM(E304:E309)</f>
        <v>1414196925</v>
      </c>
      <c r="F310" s="32">
        <f>SUM(F304:F309)</f>
        <v>404657490</v>
      </c>
      <c r="G310" s="37">
        <f t="shared" si="63"/>
        <v>0.28613942149534799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404657490</v>
      </c>
      <c r="O310" s="37">
        <f t="shared" si="67"/>
        <v>0.28613942149534799</v>
      </c>
      <c r="P310" s="32">
        <f>SUM(P304:P309)</f>
        <v>374397739</v>
      </c>
      <c r="Q310" s="32">
        <f>SUM(Q304:Q309)</f>
        <v>1268660519</v>
      </c>
      <c r="R310" s="32">
        <f>SUM(R304:R309)</f>
        <v>1354785785</v>
      </c>
      <c r="S310" s="32">
        <f>SUM(S304:S309)</f>
        <v>374397739</v>
      </c>
      <c r="T310" s="37">
        <f t="shared" si="68"/>
        <v>0.29511262736788929</v>
      </c>
      <c r="U310" s="37">
        <f t="shared" si="69"/>
        <v>8.0822472595113659E-2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153758411</v>
      </c>
      <c r="E311" s="31">
        <v>153758411</v>
      </c>
      <c r="F311" s="31">
        <v>65223924</v>
      </c>
      <c r="G311" s="36">
        <f t="shared" si="63"/>
        <v>0.42419743788845476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65223924</v>
      </c>
      <c r="O311" s="36">
        <f t="shared" si="67"/>
        <v>0.42419743788845476</v>
      </c>
      <c r="P311" s="31">
        <v>63629306</v>
      </c>
      <c r="Q311" s="31">
        <v>136498124</v>
      </c>
      <c r="R311" s="31">
        <v>145060732</v>
      </c>
      <c r="S311" s="31">
        <v>63629306</v>
      </c>
      <c r="T311" s="36">
        <f t="shared" si="68"/>
        <v>0.46615516855015532</v>
      </c>
      <c r="U311" s="36">
        <f t="shared" si="69"/>
        <v>2.5061062272154988E-2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583605309</v>
      </c>
      <c r="E312" s="31">
        <v>584914062</v>
      </c>
      <c r="F312" s="31">
        <v>173033371</v>
      </c>
      <c r="G312" s="36">
        <f t="shared" si="63"/>
        <v>0.29649039913034786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173033371</v>
      </c>
      <c r="O312" s="36">
        <f t="shared" si="67"/>
        <v>0.29649039913034786</v>
      </c>
      <c r="P312" s="31">
        <v>170212590</v>
      </c>
      <c r="Q312" s="31">
        <v>542396804</v>
      </c>
      <c r="R312" s="31">
        <v>566737397</v>
      </c>
      <c r="S312" s="31">
        <v>170212590</v>
      </c>
      <c r="T312" s="36">
        <f t="shared" si="68"/>
        <v>0.31381562122921358</v>
      </c>
      <c r="U312" s="36">
        <f t="shared" si="69"/>
        <v>1.6572105506414081E-2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648380475</v>
      </c>
      <c r="E313" s="31">
        <v>648380475</v>
      </c>
      <c r="F313" s="31">
        <v>238827406</v>
      </c>
      <c r="G313" s="36">
        <f t="shared" si="63"/>
        <v>0.36834453721019284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238827406</v>
      </c>
      <c r="O313" s="36">
        <f t="shared" si="67"/>
        <v>0.36834453721019284</v>
      </c>
      <c r="P313" s="31">
        <v>225244732</v>
      </c>
      <c r="Q313" s="31">
        <v>606488084</v>
      </c>
      <c r="R313" s="31">
        <v>608759799</v>
      </c>
      <c r="S313" s="31">
        <v>225244732</v>
      </c>
      <c r="T313" s="36">
        <f t="shared" si="68"/>
        <v>0.371391850791911</v>
      </c>
      <c r="U313" s="36">
        <f t="shared" si="69"/>
        <v>6.0301849811963626E-2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294529652</v>
      </c>
      <c r="E314" s="31">
        <v>294529652</v>
      </c>
      <c r="F314" s="31">
        <v>136594222</v>
      </c>
      <c r="G314" s="36">
        <f t="shared" si="63"/>
        <v>0.46377069701627188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136594222</v>
      </c>
      <c r="O314" s="36">
        <f t="shared" si="67"/>
        <v>0.46377069701627188</v>
      </c>
      <c r="P314" s="31">
        <v>128793406</v>
      </c>
      <c r="Q314" s="31">
        <v>266302235</v>
      </c>
      <c r="R314" s="31">
        <v>275733740</v>
      </c>
      <c r="S314" s="31">
        <v>128793406</v>
      </c>
      <c r="T314" s="36">
        <f t="shared" si="68"/>
        <v>0.4836362188248251</v>
      </c>
      <c r="U314" s="36">
        <f t="shared" si="69"/>
        <v>6.0568442455819493E-2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216777905</v>
      </c>
      <c r="E315" s="31">
        <v>216777905</v>
      </c>
      <c r="F315" s="31">
        <v>65331119</v>
      </c>
      <c r="G315" s="36">
        <f t="shared" si="63"/>
        <v>0.30137351405808632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65331119</v>
      </c>
      <c r="O315" s="36">
        <f t="shared" si="67"/>
        <v>0.30137351405808632</v>
      </c>
      <c r="P315" s="31">
        <v>131821964</v>
      </c>
      <c r="Q315" s="31">
        <v>172924283</v>
      </c>
      <c r="R315" s="31">
        <v>193852839</v>
      </c>
      <c r="S315" s="31">
        <v>131821964</v>
      </c>
      <c r="T315" s="36">
        <f t="shared" si="68"/>
        <v>0.76231031127074267</v>
      </c>
      <c r="U315" s="36">
        <f t="shared" si="69"/>
        <v>-0.50439883447647615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265524600</v>
      </c>
      <c r="E316" s="31">
        <v>265524600</v>
      </c>
      <c r="F316" s="31">
        <v>110120147</v>
      </c>
      <c r="G316" s="36">
        <f t="shared" si="63"/>
        <v>0.41472672211915579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110120147</v>
      </c>
      <c r="O316" s="36">
        <f t="shared" si="67"/>
        <v>0.41472672211915579</v>
      </c>
      <c r="P316" s="31">
        <v>108300451</v>
      </c>
      <c r="Q316" s="31">
        <v>257118600</v>
      </c>
      <c r="R316" s="31">
        <v>258418600</v>
      </c>
      <c r="S316" s="31">
        <v>108300451</v>
      </c>
      <c r="T316" s="36">
        <f t="shared" si="68"/>
        <v>0.42120815452479904</v>
      </c>
      <c r="U316" s="36">
        <f t="shared" si="69"/>
        <v>1.6802293833476201E-2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2162576352</v>
      </c>
      <c r="E317" s="32">
        <f>SUM(E311:E316)</f>
        <v>2163885105</v>
      </c>
      <c r="F317" s="32">
        <f>SUM(F311:F316)</f>
        <v>789130189</v>
      </c>
      <c r="G317" s="37">
        <f t="shared" si="63"/>
        <v>0.36490281060837199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789130189</v>
      </c>
      <c r="O317" s="37">
        <f t="shared" si="67"/>
        <v>0.36490281060837199</v>
      </c>
      <c r="P317" s="32">
        <f>SUM(P311:P316)</f>
        <v>828002449</v>
      </c>
      <c r="Q317" s="32">
        <f>SUM(Q311:Q316)</f>
        <v>1981728130</v>
      </c>
      <c r="R317" s="32">
        <f>SUM(R311:R316)</f>
        <v>2048563107</v>
      </c>
      <c r="S317" s="32">
        <f>SUM(S311:S316)</f>
        <v>828002449</v>
      </c>
      <c r="T317" s="37">
        <f t="shared" si="68"/>
        <v>0.41781838611737321</v>
      </c>
      <c r="U317" s="37">
        <f t="shared" si="69"/>
        <v>-4.6947035056414399E-2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344343329</v>
      </c>
      <c r="E318" s="31">
        <v>317962829</v>
      </c>
      <c r="F318" s="31">
        <v>130869701</v>
      </c>
      <c r="G318" s="36">
        <f t="shared" si="63"/>
        <v>0.38005586279268389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130869701</v>
      </c>
      <c r="O318" s="36">
        <f t="shared" si="67"/>
        <v>0.38005586279268389</v>
      </c>
      <c r="P318" s="31">
        <v>80049473</v>
      </c>
      <c r="Q318" s="31">
        <v>308894139</v>
      </c>
      <c r="R318" s="31">
        <v>298204824</v>
      </c>
      <c r="S318" s="31">
        <v>80049473</v>
      </c>
      <c r="T318" s="36">
        <f t="shared" si="68"/>
        <v>0.2591485654572423</v>
      </c>
      <c r="U318" s="36">
        <f t="shared" si="69"/>
        <v>0.63486024448905498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442793838</v>
      </c>
      <c r="E319" s="31">
        <v>442793838</v>
      </c>
      <c r="F319" s="31">
        <v>114698797</v>
      </c>
      <c r="G319" s="36">
        <f t="shared" si="63"/>
        <v>0.25903431158407403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114698797</v>
      </c>
      <c r="O319" s="36">
        <f t="shared" si="67"/>
        <v>0.25903431158407403</v>
      </c>
      <c r="P319" s="31">
        <v>103098554</v>
      </c>
      <c r="Q319" s="31">
        <v>407781200</v>
      </c>
      <c r="R319" s="31">
        <v>411981200</v>
      </c>
      <c r="S319" s="31">
        <v>103098554</v>
      </c>
      <c r="T319" s="36">
        <f t="shared" si="68"/>
        <v>0.25282811958962303</v>
      </c>
      <c r="U319" s="36">
        <f t="shared" si="69"/>
        <v>0.11251605914860852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130606985</v>
      </c>
      <c r="E320" s="31">
        <v>130606985</v>
      </c>
      <c r="F320" s="31">
        <v>51162500</v>
      </c>
      <c r="G320" s="36">
        <f t="shared" si="63"/>
        <v>0.3917286659668317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51162500</v>
      </c>
      <c r="O320" s="36">
        <f t="shared" si="67"/>
        <v>0.3917286659668317</v>
      </c>
      <c r="P320" s="31">
        <v>48872643</v>
      </c>
      <c r="Q320" s="31">
        <v>125318165</v>
      </c>
      <c r="R320" s="31">
        <v>123006965</v>
      </c>
      <c r="S320" s="31">
        <v>48872643</v>
      </c>
      <c r="T320" s="36">
        <f t="shared" si="68"/>
        <v>0.38998849847506145</v>
      </c>
      <c r="U320" s="36">
        <f t="shared" si="69"/>
        <v>4.685355363326682E-2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87206789</v>
      </c>
      <c r="E321" s="31">
        <v>87206789</v>
      </c>
      <c r="F321" s="31">
        <v>24843562</v>
      </c>
      <c r="G321" s="36">
        <f t="shared" si="63"/>
        <v>0.28488105438671751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24843562</v>
      </c>
      <c r="O321" s="36">
        <f t="shared" si="67"/>
        <v>0.28488105438671751</v>
      </c>
      <c r="P321" s="31">
        <v>20820357</v>
      </c>
      <c r="Q321" s="31">
        <v>75913144</v>
      </c>
      <c r="R321" s="31">
        <v>78348354</v>
      </c>
      <c r="S321" s="31">
        <v>20820357</v>
      </c>
      <c r="T321" s="36">
        <f t="shared" si="68"/>
        <v>0.27426550795999177</v>
      </c>
      <c r="U321" s="36">
        <f t="shared" si="69"/>
        <v>0.19323419862589297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75297700</v>
      </c>
      <c r="E322" s="31">
        <v>75297700</v>
      </c>
      <c r="F322" s="31">
        <v>29233943</v>
      </c>
      <c r="G322" s="36">
        <f t="shared" si="63"/>
        <v>0.38824483350753075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29233943</v>
      </c>
      <c r="O322" s="36">
        <f t="shared" si="67"/>
        <v>0.38824483350753075</v>
      </c>
      <c r="P322" s="31">
        <v>37505063</v>
      </c>
      <c r="Q322" s="31">
        <v>94771200</v>
      </c>
      <c r="R322" s="31">
        <v>101494907</v>
      </c>
      <c r="S322" s="31">
        <v>37505063</v>
      </c>
      <c r="T322" s="36">
        <f t="shared" si="68"/>
        <v>0.39574325322460829</v>
      </c>
      <c r="U322" s="36">
        <f t="shared" si="69"/>
        <v>-0.22053342504717299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1080248641</v>
      </c>
      <c r="E323" s="32">
        <f>SUM(E318:E322)</f>
        <v>1053868141</v>
      </c>
      <c r="F323" s="32">
        <f>SUM(F318:F322)</f>
        <v>350808503</v>
      </c>
      <c r="G323" s="37">
        <f t="shared" si="63"/>
        <v>0.32474792347366627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350808503</v>
      </c>
      <c r="O323" s="37">
        <f t="shared" si="67"/>
        <v>0.32474792347366627</v>
      </c>
      <c r="P323" s="32">
        <f>SUM(P318:P322)</f>
        <v>290346090</v>
      </c>
      <c r="Q323" s="32">
        <f>SUM(Q318:Q322)</f>
        <v>1012677848</v>
      </c>
      <c r="R323" s="32">
        <f>SUM(R318:R322)</f>
        <v>1013036250</v>
      </c>
      <c r="S323" s="32">
        <f>SUM(S318:S322)</f>
        <v>290346090</v>
      </c>
      <c r="T323" s="37">
        <f t="shared" si="68"/>
        <v>0.2867112088739992</v>
      </c>
      <c r="U323" s="37">
        <f t="shared" si="69"/>
        <v>0.20824255976720751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41064260</v>
      </c>
      <c r="E324" s="31">
        <v>41064260</v>
      </c>
      <c r="F324" s="31">
        <v>7269220</v>
      </c>
      <c r="G324" s="36">
        <f t="shared" si="63"/>
        <v>0.17702060136965819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7269220</v>
      </c>
      <c r="O324" s="36">
        <f t="shared" si="67"/>
        <v>0.17702060136965819</v>
      </c>
      <c r="P324" s="31">
        <v>9031697</v>
      </c>
      <c r="Q324" s="31">
        <v>37698113</v>
      </c>
      <c r="R324" s="31">
        <v>39133093</v>
      </c>
      <c r="S324" s="31">
        <v>9031697</v>
      </c>
      <c r="T324" s="36">
        <f t="shared" si="68"/>
        <v>0.23957955136905659</v>
      </c>
      <c r="U324" s="36">
        <f t="shared" si="69"/>
        <v>-0.19514350403916336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170125246</v>
      </c>
      <c r="E325" s="31">
        <v>170125246</v>
      </c>
      <c r="F325" s="31">
        <v>58187173</v>
      </c>
      <c r="G325" s="36">
        <f t="shared" si="63"/>
        <v>0.34202550396312137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58187173</v>
      </c>
      <c r="O325" s="36">
        <f t="shared" si="67"/>
        <v>0.34202550396312137</v>
      </c>
      <c r="P325" s="31">
        <v>137600865</v>
      </c>
      <c r="Q325" s="31">
        <v>159332848</v>
      </c>
      <c r="R325" s="31">
        <v>161645962</v>
      </c>
      <c r="S325" s="31">
        <v>137600865</v>
      </c>
      <c r="T325" s="36">
        <f t="shared" si="68"/>
        <v>0.86360638579685711</v>
      </c>
      <c r="U325" s="36">
        <f t="shared" si="69"/>
        <v>-0.57713076149630305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331901833</v>
      </c>
      <c r="E326" s="31">
        <v>331901833</v>
      </c>
      <c r="F326" s="31">
        <v>107284320</v>
      </c>
      <c r="G326" s="36">
        <f t="shared" si="63"/>
        <v>0.3232411193101184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107284320</v>
      </c>
      <c r="O326" s="36">
        <f t="shared" si="67"/>
        <v>0.3232411193101184</v>
      </c>
      <c r="P326" s="31">
        <v>78498116</v>
      </c>
      <c r="Q326" s="31">
        <v>288609392</v>
      </c>
      <c r="R326" s="31">
        <v>290866003</v>
      </c>
      <c r="S326" s="31">
        <v>78498116</v>
      </c>
      <c r="T326" s="36">
        <f t="shared" si="68"/>
        <v>0.27198739256551985</v>
      </c>
      <c r="U326" s="36">
        <f t="shared" si="69"/>
        <v>0.36671203675767194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578417359</v>
      </c>
      <c r="E327" s="31">
        <v>578417359</v>
      </c>
      <c r="F327" s="31">
        <v>165975639</v>
      </c>
      <c r="G327" s="36">
        <f t="shared" si="63"/>
        <v>0.28694788705329988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165975639</v>
      </c>
      <c r="O327" s="36">
        <f t="shared" si="67"/>
        <v>0.28694788705329988</v>
      </c>
      <c r="P327" s="31">
        <v>149713747</v>
      </c>
      <c r="Q327" s="31">
        <v>519321345</v>
      </c>
      <c r="R327" s="31">
        <v>540462154</v>
      </c>
      <c r="S327" s="31">
        <v>149713747</v>
      </c>
      <c r="T327" s="36">
        <f t="shared" si="68"/>
        <v>0.28828729733802871</v>
      </c>
      <c r="U327" s="36">
        <f t="shared" si="69"/>
        <v>0.10861989847866149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169337400</v>
      </c>
      <c r="E328" s="31">
        <v>169337400</v>
      </c>
      <c r="F328" s="31">
        <v>162462979</v>
      </c>
      <c r="G328" s="36">
        <f t="shared" si="63"/>
        <v>0.95940400053384545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162462979</v>
      </c>
      <c r="O328" s="36">
        <f t="shared" si="67"/>
        <v>0.95940400053384545</v>
      </c>
      <c r="P328" s="31">
        <v>129748239</v>
      </c>
      <c r="Q328" s="31">
        <v>134266700</v>
      </c>
      <c r="R328" s="31">
        <v>135068700</v>
      </c>
      <c r="S328" s="31">
        <v>129748239</v>
      </c>
      <c r="T328" s="36">
        <f t="shared" si="68"/>
        <v>0.96634712106575937</v>
      </c>
      <c r="U328" s="36">
        <f t="shared" si="69"/>
        <v>0.25214014658033235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229663223</v>
      </c>
      <c r="E329" s="31">
        <v>229663223</v>
      </c>
      <c r="F329" s="31">
        <v>66985298</v>
      </c>
      <c r="G329" s="36">
        <f t="shared" si="63"/>
        <v>0.29166749958917021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66985298</v>
      </c>
      <c r="O329" s="36">
        <f t="shared" si="67"/>
        <v>0.29166749958917021</v>
      </c>
      <c r="P329" s="31">
        <v>56802540</v>
      </c>
      <c r="Q329" s="31">
        <v>212194657</v>
      </c>
      <c r="R329" s="31">
        <v>219670743</v>
      </c>
      <c r="S329" s="31">
        <v>56802540</v>
      </c>
      <c r="T329" s="36">
        <f t="shared" si="68"/>
        <v>0.26769071758484475</v>
      </c>
      <c r="U329" s="36">
        <f t="shared" si="69"/>
        <v>0.17926589198299925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375927748</v>
      </c>
      <c r="E330" s="31">
        <v>395085148</v>
      </c>
      <c r="F330" s="31">
        <v>156020264</v>
      </c>
      <c r="G330" s="36">
        <f t="shared" si="63"/>
        <v>0.41502726210037572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156020264</v>
      </c>
      <c r="O330" s="36">
        <f t="shared" si="67"/>
        <v>0.41502726210037572</v>
      </c>
      <c r="P330" s="31">
        <v>150723244</v>
      </c>
      <c r="Q330" s="31">
        <v>338673118</v>
      </c>
      <c r="R330" s="31">
        <v>356086092</v>
      </c>
      <c r="S330" s="31">
        <v>150723244</v>
      </c>
      <c r="T330" s="36">
        <f t="shared" si="68"/>
        <v>0.44504047114834783</v>
      </c>
      <c r="U330" s="36">
        <f t="shared" si="69"/>
        <v>3.5144015345105029E-2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7708983</v>
      </c>
      <c r="E331" s="31">
        <v>7708983</v>
      </c>
      <c r="F331" s="31">
        <v>1112304</v>
      </c>
      <c r="G331" s="36">
        <f t="shared" si="63"/>
        <v>0.14428673665514635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1112304</v>
      </c>
      <c r="O331" s="36">
        <f t="shared" si="67"/>
        <v>0.14428673665514635</v>
      </c>
      <c r="P331" s="31">
        <v>1166681</v>
      </c>
      <c r="Q331" s="31">
        <v>1029310</v>
      </c>
      <c r="R331" s="31">
        <v>7299853</v>
      </c>
      <c r="S331" s="31">
        <v>1166681</v>
      </c>
      <c r="T331" s="36">
        <f t="shared" si="68"/>
        <v>1.1334593076915604</v>
      </c>
      <c r="U331" s="36">
        <f t="shared" si="69"/>
        <v>-4.6608284526790111E-2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1904146052</v>
      </c>
      <c r="E332" s="32">
        <f>SUM(E324:E331)</f>
        <v>1923303452</v>
      </c>
      <c r="F332" s="32">
        <f>SUM(F324:F331)</f>
        <v>725297197</v>
      </c>
      <c r="G332" s="37">
        <f t="shared" si="63"/>
        <v>0.38090418339401627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725297197</v>
      </c>
      <c r="O332" s="37">
        <f t="shared" si="67"/>
        <v>0.38090418339401627</v>
      </c>
      <c r="P332" s="32">
        <f>SUM(P324:P331)</f>
        <v>713285129</v>
      </c>
      <c r="Q332" s="32">
        <f>SUM(Q324:Q331)</f>
        <v>1691125483</v>
      </c>
      <c r="R332" s="32">
        <f>SUM(R324:R331)</f>
        <v>1750232600</v>
      </c>
      <c r="S332" s="32">
        <f>SUM(S324:S331)</f>
        <v>713285129</v>
      </c>
      <c r="T332" s="37">
        <f t="shared" si="68"/>
        <v>0.42178131437925948</v>
      </c>
      <c r="U332" s="37">
        <f t="shared" si="69"/>
        <v>1.6840485679044725E-2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34464222</v>
      </c>
      <c r="E333" s="31">
        <v>34464222</v>
      </c>
      <c r="F333" s="31">
        <v>17092139</v>
      </c>
      <c r="G333" s="36">
        <f t="shared" si="63"/>
        <v>0.49593862876115408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17092139</v>
      </c>
      <c r="O333" s="36">
        <f t="shared" si="67"/>
        <v>0.49593862876115408</v>
      </c>
      <c r="P333" s="31">
        <v>15595458</v>
      </c>
      <c r="Q333" s="31">
        <v>41126746</v>
      </c>
      <c r="R333" s="31">
        <v>41018436</v>
      </c>
      <c r="S333" s="31">
        <v>15595458</v>
      </c>
      <c r="T333" s="36">
        <f t="shared" si="68"/>
        <v>0.37920476373209783</v>
      </c>
      <c r="U333" s="36">
        <f t="shared" si="69"/>
        <v>9.5969031496221602E-2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16220876</v>
      </c>
      <c r="E334" s="31">
        <v>16220876</v>
      </c>
      <c r="F334" s="31">
        <v>5218590</v>
      </c>
      <c r="G334" s="36">
        <f t="shared" si="63"/>
        <v>0.32172060251246604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5218590</v>
      </c>
      <c r="O334" s="36">
        <f t="shared" si="67"/>
        <v>0.32172060251246604</v>
      </c>
      <c r="P334" s="31">
        <v>4179908</v>
      </c>
      <c r="Q334" s="31">
        <v>14019206</v>
      </c>
      <c r="R334" s="31">
        <v>14644938</v>
      </c>
      <c r="S334" s="31">
        <v>4179908</v>
      </c>
      <c r="T334" s="36">
        <f t="shared" si="68"/>
        <v>0.29815582993787237</v>
      </c>
      <c r="U334" s="36">
        <f t="shared" si="69"/>
        <v>0.24849398599203609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115322772</v>
      </c>
      <c r="E335" s="31">
        <v>115322772</v>
      </c>
      <c r="F335" s="31">
        <v>22009498</v>
      </c>
      <c r="G335" s="36">
        <f t="shared" si="63"/>
        <v>0.19085127436929802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22009498</v>
      </c>
      <c r="O335" s="36">
        <f t="shared" si="67"/>
        <v>0.19085127436929802</v>
      </c>
      <c r="P335" s="31">
        <v>33765000</v>
      </c>
      <c r="Q335" s="31">
        <v>92472753</v>
      </c>
      <c r="R335" s="31">
        <v>138405228</v>
      </c>
      <c r="S335" s="31">
        <v>33765000</v>
      </c>
      <c r="T335" s="36">
        <f t="shared" si="68"/>
        <v>0.3651345818589396</v>
      </c>
      <c r="U335" s="36">
        <f t="shared" si="69"/>
        <v>-0.34815643417740261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4707490</v>
      </c>
      <c r="E336" s="31">
        <v>4707490</v>
      </c>
      <c r="F336" s="31">
        <v>620877</v>
      </c>
      <c r="G336" s="36">
        <f t="shared" si="63"/>
        <v>0.13189130513288397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620877</v>
      </c>
      <c r="O336" s="36">
        <f t="shared" si="67"/>
        <v>0.13189130513288397</v>
      </c>
      <c r="P336" s="31">
        <v>545453</v>
      </c>
      <c r="Q336" s="31">
        <v>2306730</v>
      </c>
      <c r="R336" s="31">
        <v>5417611</v>
      </c>
      <c r="S336" s="31">
        <v>545453</v>
      </c>
      <c r="T336" s="36">
        <f t="shared" si="68"/>
        <v>0.2364615711418328</v>
      </c>
      <c r="U336" s="36">
        <f t="shared" si="69"/>
        <v>0.13827772512022118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170715360</v>
      </c>
      <c r="E337" s="32">
        <f>SUM(E333:E336)</f>
        <v>170715360</v>
      </c>
      <c r="F337" s="32">
        <f>SUM(F333:F336)</f>
        <v>44941104</v>
      </c>
      <c r="G337" s="37">
        <f t="shared" si="63"/>
        <v>0.2632516722572591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44941104</v>
      </c>
      <c r="O337" s="37">
        <f t="shared" si="67"/>
        <v>0.2632516722572591</v>
      </c>
      <c r="P337" s="32">
        <f>SUM(P333:P336)</f>
        <v>54085819</v>
      </c>
      <c r="Q337" s="32">
        <f>SUM(Q333:Q336)</f>
        <v>149925435</v>
      </c>
      <c r="R337" s="32">
        <f>SUM(R333:R336)</f>
        <v>199486213</v>
      </c>
      <c r="S337" s="32">
        <f>SUM(S333:S336)</f>
        <v>54085819</v>
      </c>
      <c r="T337" s="37">
        <f t="shared" si="68"/>
        <v>0.36075145621555144</v>
      </c>
      <c r="U337" s="37">
        <f t="shared" si="69"/>
        <v>-0.16907786863687868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26431933847</v>
      </c>
      <c r="E338" s="32">
        <f>SUM(E302,E304:E309,E311:E316,E318:E322,E324:E331,E333:E336)</f>
        <v>26426019500</v>
      </c>
      <c r="F338" s="32">
        <f>SUM(F302,F304:F309,F311:F316,F318:F322,F324:F331,F333:F336)</f>
        <v>7849761576</v>
      </c>
      <c r="G338" s="37">
        <f t="shared" si="63"/>
        <v>0.29698022178165145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7849761576</v>
      </c>
      <c r="O338" s="37">
        <f t="shared" si="67"/>
        <v>0.29698022178165145</v>
      </c>
      <c r="P338" s="32">
        <f>SUM(P302,P304:P309,P311:P316,P318:P322,P324:P331,P333:P336)</f>
        <v>7511672239</v>
      </c>
      <c r="Q338" s="32">
        <f>SUM(Q302,Q304:Q309,Q311:Q316,Q318:Q322,Q324:Q331,Q333:Q336)</f>
        <v>24755555595</v>
      </c>
      <c r="R338" s="32">
        <f>SUM(R302,R304:R309,R311:R316,R318:R322,R324:R331,R333:R336)</f>
        <v>25357549226</v>
      </c>
      <c r="S338" s="32">
        <f>SUM(S302,S304:S309,S311:S316,S318:S322,S324:S331,S333:S336)</f>
        <v>7511672239</v>
      </c>
      <c r="T338" s="37">
        <f t="shared" si="68"/>
        <v>0.30343379732172804</v>
      </c>
      <c r="U338" s="37">
        <f t="shared" si="69"/>
        <v>4.5008531555020159E-2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196872987350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196948580405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65178769456</v>
      </c>
      <c r="G339" s="39">
        <f t="shared" si="63"/>
        <v>0.33107015001568219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65178769456</v>
      </c>
      <c r="O339" s="39">
        <f t="shared" si="67"/>
        <v>0.33107015001568219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69524560171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184402995971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188560683115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69524560171</v>
      </c>
      <c r="T339" s="39">
        <f t="shared" si="68"/>
        <v>0.37702511179337739</v>
      </c>
      <c r="U339" s="39">
        <f t="shared" si="69"/>
        <v>-6.250727375061782E-2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0</v>
      </c>
      <c r="O9" s="36">
        <f>IF(($D9       =0),0,($N9       /$D9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IF(($Q9       =0),0,($S9       /$Q9       ))</f>
        <v>0</v>
      </c>
      <c r="U9" s="36">
        <f>IF(($P9       =0),0,(($F9       /$P9       )-1))</f>
        <v>0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0</v>
      </c>
      <c r="O10" s="37">
        <f t="shared" ref="O10:O54" si="4">IF(($D10      =0),0,($N10      /$D10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5">IF(($Q10      =0),0,($S10      /$Q10      ))</f>
        <v>0</v>
      </c>
      <c r="U10" s="37">
        <f t="shared" ref="U10:U54" si="6">IF(($P10      =0),0,(($F10      /$P10      )-1))</f>
        <v>0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256500</v>
      </c>
      <c r="G14" s="36">
        <f t="shared" si="0"/>
        <v>0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256500</v>
      </c>
      <c r="O14" s="36">
        <f t="shared" si="4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5"/>
        <v>0</v>
      </c>
      <c r="U14" s="36">
        <f t="shared" si="6"/>
        <v>0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256500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256500</v>
      </c>
      <c r="O19" s="37">
        <f t="shared" si="4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5"/>
        <v>0</v>
      </c>
      <c r="U19" s="37">
        <f t="shared" si="6"/>
        <v>0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9996222</v>
      </c>
      <c r="E46" s="31">
        <v>9996222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9606127</v>
      </c>
      <c r="R46" s="31">
        <v>9606127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9996222</v>
      </c>
      <c r="E47" s="32">
        <f>SUM(E41:E46)</f>
        <v>9996222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9606127</v>
      </c>
      <c r="R47" s="32">
        <f>SUM(R41:R46)</f>
        <v>9606127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207419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207419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207419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207419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10331222</v>
      </c>
      <c r="E54" s="32">
        <f>SUM(E8:E9,E11:E18,E20:E26,E28:E34,E36:E39,E41:E46,E48:E52)</f>
        <v>10331222</v>
      </c>
      <c r="F54" s="32">
        <f>SUM(F8:F9,F11:F18,F20:F26,F28:F34,F36:F39,F41:F46,F48:F52)</f>
        <v>463919</v>
      </c>
      <c r="G54" s="37">
        <f t="shared" si="0"/>
        <v>4.4904562112787816E-2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463919</v>
      </c>
      <c r="O54" s="37">
        <f t="shared" si="4"/>
        <v>4.4904562112787816E-2</v>
      </c>
      <c r="P54" s="32">
        <f>SUM(P8:P9,P11:P18,P20:P26,P28:P34,P36:P39,P41:P46,P48:P52)</f>
        <v>0</v>
      </c>
      <c r="Q54" s="32">
        <f>SUM(Q8:Q9,Q11:Q18,Q20:Q26,Q28:Q34,Q36:Q39,Q41:Q46,Q48:Q52)</f>
        <v>9941127</v>
      </c>
      <c r="R54" s="32">
        <f>SUM(R8:R9,R11:R18,R20:R26,R28:R34,R36:R39,R41:R46,R48:R52)</f>
        <v>9941127</v>
      </c>
      <c r="S54" s="32">
        <f>SUM(S8:S9,S11:S18,S20:S26,S28:S34,S36:S39,S41:S46,S48:S52)</f>
        <v>0</v>
      </c>
      <c r="T54" s="37">
        <f t="shared" si="5"/>
        <v>0</v>
      </c>
      <c r="U54" s="37">
        <f t="shared" si="6"/>
        <v>0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1408651</v>
      </c>
      <c r="E59" s="31">
        <v>1408651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1408651</v>
      </c>
      <c r="E63" s="32">
        <f>SUM(E59:E62)</f>
        <v>1408651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1682266</v>
      </c>
      <c r="E65" s="31">
        <v>1682266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1682266</v>
      </c>
      <c r="E70" s="32">
        <f>SUM(E64:E69)</f>
        <v>1682266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2338332</v>
      </c>
      <c r="E76" s="31">
        <v>2338332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2338331</v>
      </c>
      <c r="R76" s="31">
        <v>2338331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2338332</v>
      </c>
      <c r="E78" s="32">
        <f>SUM(E71:E77)</f>
        <v>2338332</v>
      </c>
      <c r="F78" s="32">
        <f>SUM(F71:F77)</f>
        <v>0</v>
      </c>
      <c r="G78" s="37">
        <f t="shared" si="7"/>
        <v>0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0</v>
      </c>
      <c r="O78" s="37">
        <f t="shared" si="11"/>
        <v>0</v>
      </c>
      <c r="P78" s="32">
        <f>SUM(P71:P77)</f>
        <v>0</v>
      </c>
      <c r="Q78" s="32">
        <f>SUM(Q71:Q77)</f>
        <v>2338331</v>
      </c>
      <c r="R78" s="32">
        <f>SUM(R71:R77)</f>
        <v>2338331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5429249</v>
      </c>
      <c r="E85" s="32">
        <f>SUM(E57,E59:E62,E64:E69,E71:E77,E79:E83)</f>
        <v>5429249</v>
      </c>
      <c r="F85" s="32">
        <f>SUM(F57,F59:F62,F64:F69,F71:F77,F79:F83)</f>
        <v>0</v>
      </c>
      <c r="G85" s="37">
        <f t="shared" si="7"/>
        <v>0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0</v>
      </c>
      <c r="O85" s="37">
        <f t="shared" si="11"/>
        <v>0</v>
      </c>
      <c r="P85" s="32">
        <f>SUM(P57,P59:P62,P64:P69,P71:P77,P79:P83)</f>
        <v>0</v>
      </c>
      <c r="Q85" s="32">
        <f>SUM(Q57,Q59:Q62,Q64:Q69,Q71:Q77,Q79:Q83)</f>
        <v>3910543</v>
      </c>
      <c r="R85" s="32">
        <f>SUM(R57,R59:R62,R64:R69,R71:R77,R79:R83)</f>
        <v>3910543</v>
      </c>
      <c r="S85" s="32">
        <f>SUM(S57,S59:S62,S64:S69,S71:S77,S79:S83)</f>
        <v>0</v>
      </c>
      <c r="T85" s="37">
        <f t="shared" si="12"/>
        <v>0</v>
      </c>
      <c r="U85" s="37">
        <f t="shared" si="13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4"/>
        <v>0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0</v>
      </c>
      <c r="O89" s="36">
        <f t="shared" si="18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19"/>
        <v>0</v>
      </c>
      <c r="U89" s="36">
        <f t="shared" si="20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4"/>
        <v>0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0</v>
      </c>
      <c r="O90" s="36">
        <f t="shared" si="18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19"/>
        <v>0</v>
      </c>
      <c r="U90" s="36">
        <f t="shared" si="20"/>
        <v>0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4"/>
        <v>0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0</v>
      </c>
      <c r="O91" s="37">
        <f t="shared" si="18"/>
        <v>0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0</v>
      </c>
      <c r="T91" s="37">
        <f t="shared" si="19"/>
        <v>0</v>
      </c>
      <c r="U91" s="37">
        <f t="shared" si="20"/>
        <v>0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12235164</v>
      </c>
      <c r="E99" s="31">
        <v>12235164</v>
      </c>
      <c r="F99" s="31">
        <v>5097983</v>
      </c>
      <c r="G99" s="36">
        <f t="shared" si="14"/>
        <v>0.41666650320338983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5097983</v>
      </c>
      <c r="O99" s="36">
        <f t="shared" si="18"/>
        <v>0.41666650320338983</v>
      </c>
      <c r="P99" s="31">
        <v>5561444</v>
      </c>
      <c r="Q99" s="31">
        <v>13347453</v>
      </c>
      <c r="R99" s="31">
        <v>13347453</v>
      </c>
      <c r="S99" s="31">
        <v>5561444</v>
      </c>
      <c r="T99" s="36">
        <f t="shared" si="19"/>
        <v>0.41666706000013637</v>
      </c>
      <c r="U99" s="36">
        <f t="shared" si="20"/>
        <v>-8.3334651935720316E-2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3973600</v>
      </c>
      <c r="Q100" s="31">
        <v>9536640</v>
      </c>
      <c r="R100" s="31">
        <v>11031778</v>
      </c>
      <c r="S100" s="31">
        <v>3973600</v>
      </c>
      <c r="T100" s="36">
        <f>IF(($Q100     =0),0,($S100     /$Q100     ))</f>
        <v>0.41666666666666669</v>
      </c>
      <c r="U100" s="36">
        <f>IF(($P100     =0),0,(($F100     /$P100     )-1))</f>
        <v>-1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12235164</v>
      </c>
      <c r="E101" s="32">
        <f>SUM(E97:E100)</f>
        <v>12235164</v>
      </c>
      <c r="F101" s="32">
        <f>SUM(F97:F100)</f>
        <v>5097983</v>
      </c>
      <c r="G101" s="37">
        <f>IF(($D101     =0),0,($F101     /$D101     ))</f>
        <v>0.41666650320338983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5097983</v>
      </c>
      <c r="O101" s="37">
        <f>IF(($D101     =0),0,($N101     /$D101     ))</f>
        <v>0.41666650320338983</v>
      </c>
      <c r="P101" s="32">
        <f>SUM(P97:P100)</f>
        <v>9535044</v>
      </c>
      <c r="Q101" s="32">
        <f>SUM(Q97:Q100)</f>
        <v>22884093</v>
      </c>
      <c r="R101" s="32">
        <f>SUM(R97:R100)</f>
        <v>24379231</v>
      </c>
      <c r="S101" s="32">
        <f>SUM(S97:S100)</f>
        <v>9535044</v>
      </c>
      <c r="T101" s="37">
        <f>IF(($Q101     =0),0,($S101     /$Q101     ))</f>
        <v>0.41666689608366825</v>
      </c>
      <c r="U101" s="37">
        <f>IF(($P101     =0),0,(($F101     /$P101     )-1))</f>
        <v>-0.46534247770644788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12473174</v>
      </c>
      <c r="E102" s="32">
        <f>SUM(E88:E90,E92:E95,E97:E100)</f>
        <v>12473174</v>
      </c>
      <c r="F102" s="32">
        <f>SUM(F88:F90,F92:F95,F97:F100)</f>
        <v>5097983</v>
      </c>
      <c r="G102" s="37">
        <f>IF(($D102     =0),0,($F102     /$D102     ))</f>
        <v>0.40871577675417659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5097983</v>
      </c>
      <c r="O102" s="37">
        <f>IF(($D102     =0),0,($N102     /$D102     ))</f>
        <v>0.40871577675417659</v>
      </c>
      <c r="P102" s="32">
        <f>SUM(P88:P90,P92:P95,P97:P100)</f>
        <v>9535044</v>
      </c>
      <c r="Q102" s="32">
        <f>SUM(Q88:Q90,Q92:Q95,Q97:Q100)</f>
        <v>23122103</v>
      </c>
      <c r="R102" s="32">
        <f>SUM(R88:R90,R92:R95,R97:R100)</f>
        <v>24617241</v>
      </c>
      <c r="S102" s="32">
        <f>SUM(S88:S90,S92:S95,S97:S100)</f>
        <v>9535044</v>
      </c>
      <c r="T102" s="37">
        <f>IF(($Q102     =0),0,($S102     /$Q102     ))</f>
        <v>0.41237788794557312</v>
      </c>
      <c r="U102" s="37">
        <f>IF(($P102     =0),0,(($F102     /$P102     )-1))</f>
        <v>-0.46534247770644788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44799</v>
      </c>
      <c r="G105" s="36">
        <f t="shared" ref="G105:G136" si="21">IF(($D105     =0),0,($F105     /$D105     ))</f>
        <v>0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44799</v>
      </c>
      <c r="O105" s="36">
        <f t="shared" ref="O105:O136" si="25">IF(($D105     =0),0,($N105     /$D105     ))</f>
        <v>0</v>
      </c>
      <c r="P105" s="31">
        <v>4876</v>
      </c>
      <c r="Q105" s="31">
        <v>0</v>
      </c>
      <c r="R105" s="31">
        <v>0</v>
      </c>
      <c r="S105" s="31">
        <v>4876</v>
      </c>
      <c r="T105" s="36">
        <f t="shared" ref="T105:T136" si="26">IF(($Q105     =0),0,($S105     /$Q105     ))</f>
        <v>0</v>
      </c>
      <c r="U105" s="36">
        <f t="shared" ref="U105:U136" si="27">IF(($P105     =0),0,(($F105     /$P105     )-1))</f>
        <v>8.1876538146021325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44799</v>
      </c>
      <c r="G106" s="37">
        <f t="shared" si="21"/>
        <v>0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44799</v>
      </c>
      <c r="O106" s="37">
        <f t="shared" si="25"/>
        <v>0</v>
      </c>
      <c r="P106" s="32">
        <f>P105</f>
        <v>4876</v>
      </c>
      <c r="Q106" s="32">
        <f>Q105</f>
        <v>0</v>
      </c>
      <c r="R106" s="32">
        <f>R105</f>
        <v>0</v>
      </c>
      <c r="S106" s="32">
        <f>S105</f>
        <v>4876</v>
      </c>
      <c r="T106" s="37">
        <f t="shared" si="26"/>
        <v>0</v>
      </c>
      <c r="U106" s="37">
        <f t="shared" si="27"/>
        <v>8.1876538146021325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0</v>
      </c>
      <c r="O121" s="37">
        <f t="shared" si="25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26"/>
        <v>0</v>
      </c>
      <c r="U121" s="37">
        <f t="shared" si="27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27400</v>
      </c>
      <c r="E152" s="31">
        <v>27400</v>
      </c>
      <c r="F152" s="31">
        <v>6825</v>
      </c>
      <c r="G152" s="36">
        <f t="shared" si="28"/>
        <v>0.2490875912408759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6825</v>
      </c>
      <c r="O152" s="36">
        <f t="shared" si="32"/>
        <v>0.2490875912408759</v>
      </c>
      <c r="P152" s="31">
        <v>18551</v>
      </c>
      <c r="Q152" s="31">
        <v>74100</v>
      </c>
      <c r="R152" s="31">
        <v>74200</v>
      </c>
      <c r="S152" s="31">
        <v>18551</v>
      </c>
      <c r="T152" s="36">
        <f t="shared" si="33"/>
        <v>0.25035087719298244</v>
      </c>
      <c r="U152" s="36">
        <f t="shared" si="34"/>
        <v>-0.63209530483531884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27400</v>
      </c>
      <c r="E157" s="32">
        <f>SUM(E151:E156)</f>
        <v>27400</v>
      </c>
      <c r="F157" s="32">
        <f>SUM(F151:F156)</f>
        <v>6825</v>
      </c>
      <c r="G157" s="37">
        <f t="shared" si="28"/>
        <v>0.2490875912408759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6825</v>
      </c>
      <c r="O157" s="37">
        <f t="shared" si="32"/>
        <v>0.2490875912408759</v>
      </c>
      <c r="P157" s="32">
        <f>SUM(P151:P156)</f>
        <v>18551</v>
      </c>
      <c r="Q157" s="32">
        <f>SUM(Q151:Q156)</f>
        <v>74100</v>
      </c>
      <c r="R157" s="32">
        <f>SUM(R151:R156)</f>
        <v>74200</v>
      </c>
      <c r="S157" s="32">
        <f>SUM(S151:S156)</f>
        <v>18551</v>
      </c>
      <c r="T157" s="37">
        <f t="shared" si="33"/>
        <v>0.25035087719298244</v>
      </c>
      <c r="U157" s="37">
        <f t="shared" si="34"/>
        <v>-0.63209530483531884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556470</v>
      </c>
      <c r="G159" s="36">
        <f t="shared" si="28"/>
        <v>0.57370407027093906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556470</v>
      </c>
      <c r="O159" s="36">
        <f t="shared" si="32"/>
        <v>0.57370407027093906</v>
      </c>
      <c r="P159" s="31">
        <v>404148</v>
      </c>
      <c r="Q159" s="31">
        <v>969960</v>
      </c>
      <c r="R159" s="31">
        <v>969960</v>
      </c>
      <c r="S159" s="31">
        <v>404148</v>
      </c>
      <c r="T159" s="36">
        <f t="shared" si="33"/>
        <v>0.41666460472596806</v>
      </c>
      <c r="U159" s="36">
        <f t="shared" si="34"/>
        <v>0.37689658244009627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5795697</v>
      </c>
      <c r="E160" s="31">
        <v>5795697</v>
      </c>
      <c r="F160" s="31">
        <v>2414886</v>
      </c>
      <c r="G160" s="36">
        <f t="shared" si="28"/>
        <v>0.41666878030373222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2414886</v>
      </c>
      <c r="O160" s="36">
        <f t="shared" si="32"/>
        <v>0.41666878030373222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6765657</v>
      </c>
      <c r="E163" s="32">
        <f>SUM(E158:E162)</f>
        <v>6765657</v>
      </c>
      <c r="F163" s="32">
        <f>SUM(F158:F162)</f>
        <v>2971356</v>
      </c>
      <c r="G163" s="37">
        <f t="shared" si="28"/>
        <v>0.43918218142007492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2971356</v>
      </c>
      <c r="O163" s="37">
        <f t="shared" si="32"/>
        <v>0.43918218142007492</v>
      </c>
      <c r="P163" s="32">
        <f>SUM(P158:P162)</f>
        <v>404148</v>
      </c>
      <c r="Q163" s="32">
        <f>SUM(Q158:Q162)</f>
        <v>969960</v>
      </c>
      <c r="R163" s="32">
        <f>SUM(R158:R162)</f>
        <v>969960</v>
      </c>
      <c r="S163" s="32">
        <f>SUM(S158:S162)</f>
        <v>404148</v>
      </c>
      <c r="T163" s="37">
        <f t="shared" si="33"/>
        <v>0.41666460472596806</v>
      </c>
      <c r="U163" s="37">
        <f t="shared" si="34"/>
        <v>6.3521482229282338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6793057</v>
      </c>
      <c r="E170" s="32">
        <f>SUM(E105,E107:E111,E113:E120,E122:E125,E127:E131,E133:E136,E138:E143,E145:E149,E151:E156,E158:E162,E164:E168)</f>
        <v>6793057</v>
      </c>
      <c r="F170" s="32">
        <f>SUM(F105,F107:F111,F113:F120,F122:F125,F127:F131,F133:F136,F138:F143,F145:F149,F151:F156,F158:F162,F164:F168)</f>
        <v>3022980</v>
      </c>
      <c r="G170" s="37">
        <f t="shared" si="28"/>
        <v>0.44501025090765467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3022980</v>
      </c>
      <c r="O170" s="37">
        <f t="shared" si="32"/>
        <v>0.44501025090765467</v>
      </c>
      <c r="P170" s="32">
        <f>SUM(P105,P107:P111,P113:P120,P122:P125,P127:P131,P133:P136,P138:P143,P145:P149,P151:P156,P158:P162,P164:P168)</f>
        <v>427575</v>
      </c>
      <c r="Q170" s="32">
        <f>SUM(Q105,Q107:Q111,Q113:Q120,Q122:Q125,Q127:Q131,Q133:Q136,Q138:Q143,Q145:Q149,Q151:Q156,Q158:Q162,Q164:Q168)</f>
        <v>1044060</v>
      </c>
      <c r="R170" s="32">
        <f>SUM(R105,R107:R111,R113:R120,R122:R125,R127:R131,R133:R136,R138:R143,R145:R149,R151:R156,R158:R162,R164:R168)</f>
        <v>1044160</v>
      </c>
      <c r="S170" s="32">
        <f>SUM(S105,S107:S111,S113:S120,S122:S125,S127:S131,S133:S136,S138:S143,S145:S149,S151:S156,S158:S162,S164:S168)</f>
        <v>427575</v>
      </c>
      <c r="T170" s="37">
        <f t="shared" si="33"/>
        <v>0.40953106143325096</v>
      </c>
      <c r="U170" s="37">
        <f t="shared" si="34"/>
        <v>6.0700578845816526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2666031</v>
      </c>
      <c r="E184" s="31">
        <v>2666031</v>
      </c>
      <c r="F184" s="31">
        <v>1110846</v>
      </c>
      <c r="G184" s="36">
        <f t="shared" si="35"/>
        <v>0.41666657289431369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1110846</v>
      </c>
      <c r="O184" s="36">
        <f t="shared" si="39"/>
        <v>0.41666657289431369</v>
      </c>
      <c r="P184" s="31">
        <v>2466210</v>
      </c>
      <c r="Q184" s="31">
        <v>5775858</v>
      </c>
      <c r="R184" s="31">
        <v>5775858</v>
      </c>
      <c r="S184" s="31">
        <v>2466210</v>
      </c>
      <c r="T184" s="36">
        <f t="shared" si="40"/>
        <v>0.42698591274231462</v>
      </c>
      <c r="U184" s="36">
        <f t="shared" si="41"/>
        <v>-0.54957363728149677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2666031</v>
      </c>
      <c r="E185" s="32">
        <f>SUM(E180:E184)</f>
        <v>2666031</v>
      </c>
      <c r="F185" s="32">
        <f>SUM(F180:F184)</f>
        <v>1110846</v>
      </c>
      <c r="G185" s="37">
        <f t="shared" si="35"/>
        <v>0.41666657289431369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1110846</v>
      </c>
      <c r="O185" s="37">
        <f t="shared" si="39"/>
        <v>0.41666657289431369</v>
      </c>
      <c r="P185" s="32">
        <f>SUM(P180:P184)</f>
        <v>2466210</v>
      </c>
      <c r="Q185" s="32">
        <f>SUM(Q180:Q184)</f>
        <v>5775858</v>
      </c>
      <c r="R185" s="32">
        <f>SUM(R180:R184)</f>
        <v>5775858</v>
      </c>
      <c r="S185" s="32">
        <f>SUM(S180:S184)</f>
        <v>2466210</v>
      </c>
      <c r="T185" s="37">
        <f t="shared" si="40"/>
        <v>0.42698591274231462</v>
      </c>
      <c r="U185" s="37">
        <f t="shared" si="41"/>
        <v>-0.54957363728149677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568</v>
      </c>
      <c r="E188" s="31">
        <v>568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541</v>
      </c>
      <c r="R188" s="31">
        <v>541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10139000</v>
      </c>
      <c r="F190" s="31">
        <v>4224590</v>
      </c>
      <c r="G190" s="36">
        <f t="shared" si="35"/>
        <v>0.41666732419370744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4224590</v>
      </c>
      <c r="O190" s="36">
        <f t="shared" si="39"/>
        <v>0.41666732419370744</v>
      </c>
      <c r="P190" s="31">
        <v>3930833</v>
      </c>
      <c r="Q190" s="31">
        <v>9434000</v>
      </c>
      <c r="R190" s="31">
        <v>8928000</v>
      </c>
      <c r="S190" s="31">
        <v>3930833</v>
      </c>
      <c r="T190" s="36">
        <f t="shared" si="40"/>
        <v>0.41666663133347465</v>
      </c>
      <c r="U190" s="36">
        <f t="shared" si="41"/>
        <v>7.4731488211277286E-2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10139568</v>
      </c>
      <c r="E191" s="32">
        <f>SUM(E186:E190)</f>
        <v>10139568</v>
      </c>
      <c r="F191" s="32">
        <f>SUM(F186:F190)</f>
        <v>4224590</v>
      </c>
      <c r="G191" s="37">
        <f t="shared" si="35"/>
        <v>0.41664398325451341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4224590</v>
      </c>
      <c r="O191" s="37">
        <f t="shared" si="39"/>
        <v>0.41664398325451341</v>
      </c>
      <c r="P191" s="32">
        <f>SUM(P186:P190)</f>
        <v>3930833</v>
      </c>
      <c r="Q191" s="32">
        <f>SUM(Q186:Q190)</f>
        <v>9434541</v>
      </c>
      <c r="R191" s="32">
        <f>SUM(R186:R190)</f>
        <v>8928541</v>
      </c>
      <c r="S191" s="32">
        <f>SUM(S186:S190)</f>
        <v>3930833</v>
      </c>
      <c r="T191" s="37">
        <f t="shared" si="40"/>
        <v>0.4166427386345557</v>
      </c>
      <c r="U191" s="37">
        <f t="shared" si="41"/>
        <v>7.4731488211277286E-2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18884271</v>
      </c>
      <c r="E200" s="31">
        <v>18884271</v>
      </c>
      <c r="F200" s="31">
        <v>7552125</v>
      </c>
      <c r="G200" s="36">
        <f t="shared" si="35"/>
        <v>0.39991615244242151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7552125</v>
      </c>
      <c r="O200" s="36">
        <f t="shared" si="39"/>
        <v>0.39991615244242151</v>
      </c>
      <c r="P200" s="31">
        <v>6304665</v>
      </c>
      <c r="Q200" s="31">
        <v>13884271</v>
      </c>
      <c r="R200" s="31">
        <v>13884271</v>
      </c>
      <c r="S200" s="31">
        <v>6304665</v>
      </c>
      <c r="T200" s="36">
        <f t="shared" si="40"/>
        <v>0.45408685843138613</v>
      </c>
      <c r="U200" s="36">
        <f t="shared" si="41"/>
        <v>0.1978630109609314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18884271</v>
      </c>
      <c r="E204" s="32">
        <f>SUM(E199:E203)</f>
        <v>18884271</v>
      </c>
      <c r="F204" s="32">
        <f>SUM(F199:F203)</f>
        <v>7552125</v>
      </c>
      <c r="G204" s="37">
        <f t="shared" si="35"/>
        <v>0.39991615244242151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7552125</v>
      </c>
      <c r="O204" s="37">
        <f t="shared" si="39"/>
        <v>0.39991615244242151</v>
      </c>
      <c r="P204" s="32">
        <f>SUM(P199:P203)</f>
        <v>6304665</v>
      </c>
      <c r="Q204" s="32">
        <f>SUM(Q199:Q203)</f>
        <v>13884271</v>
      </c>
      <c r="R204" s="32">
        <f>SUM(R199:R203)</f>
        <v>13884271</v>
      </c>
      <c r="S204" s="32">
        <f>SUM(S199:S203)</f>
        <v>6304665</v>
      </c>
      <c r="T204" s="37">
        <f t="shared" si="40"/>
        <v>0.45408685843138613</v>
      </c>
      <c r="U204" s="37">
        <f t="shared" si="41"/>
        <v>0.1978630109609314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31689870</v>
      </c>
      <c r="E205" s="32">
        <f>SUM(E173:E178,E180:E184,E186:E190,E192:E197,E199:E203)</f>
        <v>31689870</v>
      </c>
      <c r="F205" s="32">
        <f>SUM(F173:F178,F180:F184,F186:F190,F192:F197,F199:F203)</f>
        <v>12887561</v>
      </c>
      <c r="G205" s="37">
        <f t="shared" si="35"/>
        <v>0.4066776228491944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12887561</v>
      </c>
      <c r="O205" s="37">
        <f t="shared" si="39"/>
        <v>0.4066776228491944</v>
      </c>
      <c r="P205" s="32">
        <f>SUM(P173:P178,P180:P184,P186:P190,P192:P197,P199:P203)</f>
        <v>12701708</v>
      </c>
      <c r="Q205" s="32">
        <f>SUM(Q173:Q178,Q180:Q184,Q186:Q190,Q192:Q197,Q199:Q203)</f>
        <v>29094670</v>
      </c>
      <c r="R205" s="32">
        <f>SUM(R173:R178,R180:R184,R186:R190,R192:R197,R199:R203)</f>
        <v>28588670</v>
      </c>
      <c r="S205" s="32">
        <f>SUM(S173:S178,S180:S184,S186:S190,S192:S197,S199:S203)</f>
        <v>12701708</v>
      </c>
      <c r="T205" s="37">
        <f t="shared" si="40"/>
        <v>0.43656477286045864</v>
      </c>
      <c r="U205" s="37">
        <f t="shared" si="41"/>
        <v>1.4632126639976262E-2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398928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398928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2540</v>
      </c>
      <c r="E215" s="31">
        <v>2540</v>
      </c>
      <c r="F215" s="31">
        <v>119</v>
      </c>
      <c r="G215" s="36">
        <f t="shared" si="42"/>
        <v>4.6850393700787404E-2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119</v>
      </c>
      <c r="O215" s="36">
        <f t="shared" si="46"/>
        <v>4.6850393700787404E-2</v>
      </c>
      <c r="P215" s="31">
        <v>0</v>
      </c>
      <c r="Q215" s="31">
        <v>2420</v>
      </c>
      <c r="R215" s="31">
        <v>2420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2540</v>
      </c>
      <c r="E216" s="32">
        <f>SUM(E208:E215)</f>
        <v>2540</v>
      </c>
      <c r="F216" s="32">
        <f>SUM(F208:F215)</f>
        <v>399047</v>
      </c>
      <c r="G216" s="37">
        <f t="shared" si="42"/>
        <v>157.10511811023622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399047</v>
      </c>
      <c r="O216" s="37">
        <f t="shared" si="46"/>
        <v>157.10511811023622</v>
      </c>
      <c r="P216" s="32">
        <f>SUM(P208:P215)</f>
        <v>0</v>
      </c>
      <c r="Q216" s="32">
        <f>SUM(Q208:Q215)</f>
        <v>2420</v>
      </c>
      <c r="R216" s="32">
        <f>SUM(R208:R215)</f>
        <v>2420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2"/>
        <v>0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0</v>
      </c>
      <c r="O224" s="37">
        <f t="shared" si="46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47"/>
        <v>0</v>
      </c>
      <c r="U224" s="37">
        <f t="shared" si="48"/>
        <v>0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174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174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2540</v>
      </c>
      <c r="E231" s="32">
        <f>SUM(E208:E215,E217:E223,E225:E229)</f>
        <v>2540</v>
      </c>
      <c r="F231" s="32">
        <f>SUM(F208:F215,F217:F223,F225:F229)</f>
        <v>399047</v>
      </c>
      <c r="G231" s="37">
        <f t="shared" si="42"/>
        <v>157.10511811023622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399047</v>
      </c>
      <c r="O231" s="37">
        <f t="shared" si="46"/>
        <v>157.10511811023622</v>
      </c>
      <c r="P231" s="32">
        <f>SUM(P208:P215,P217:P223,P225:P229)</f>
        <v>0</v>
      </c>
      <c r="Q231" s="32">
        <f>SUM(Q208:Q215,Q217:Q223,Q225:Q229)</f>
        <v>2594</v>
      </c>
      <c r="R231" s="32">
        <f>SUM(R208:R215,R217:R223,R225:R229)</f>
        <v>2420</v>
      </c>
      <c r="S231" s="32">
        <f>SUM(S208:S215,S217:S223,S225:S229)</f>
        <v>0</v>
      </c>
      <c r="T231" s="37">
        <f t="shared" si="47"/>
        <v>0</v>
      </c>
      <c r="U231" s="37">
        <f t="shared" si="48"/>
        <v>0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7886420</v>
      </c>
      <c r="E245" s="31">
        <v>7886420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8796684</v>
      </c>
      <c r="R245" s="31">
        <v>8796684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8826405</v>
      </c>
      <c r="E246" s="31">
        <v>8826405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16712825</v>
      </c>
      <c r="E247" s="32">
        <f>SUM(E241:E246)</f>
        <v>16712825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0</v>
      </c>
      <c r="Q247" s="32">
        <f>SUM(Q241:Q246)</f>
        <v>8796684</v>
      </c>
      <c r="R247" s="32">
        <f>SUM(R241:R246)</f>
        <v>8796684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22876725</v>
      </c>
      <c r="E253" s="31">
        <v>22876725</v>
      </c>
      <c r="F253" s="31">
        <v>9531950</v>
      </c>
      <c r="G253" s="36">
        <f t="shared" si="49"/>
        <v>0.41666584705634219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9531950</v>
      </c>
      <c r="O253" s="36">
        <f t="shared" si="53"/>
        <v>0.41666584705634219</v>
      </c>
      <c r="P253" s="31">
        <v>9003342</v>
      </c>
      <c r="Q253" s="31">
        <v>21608083</v>
      </c>
      <c r="R253" s="31">
        <v>21608083</v>
      </c>
      <c r="S253" s="31">
        <v>9003342</v>
      </c>
      <c r="T253" s="36">
        <f t="shared" si="54"/>
        <v>0.41666546726981751</v>
      </c>
      <c r="U253" s="36">
        <f t="shared" si="55"/>
        <v>5.8712420343467908E-2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22876725</v>
      </c>
      <c r="E254" s="32">
        <f>SUM(E248:E253)</f>
        <v>22876725</v>
      </c>
      <c r="F254" s="32">
        <f>SUM(F248:F253)</f>
        <v>9531950</v>
      </c>
      <c r="G254" s="37">
        <f t="shared" si="49"/>
        <v>0.41666584705634219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9531950</v>
      </c>
      <c r="O254" s="37">
        <f t="shared" si="53"/>
        <v>0.41666584705634219</v>
      </c>
      <c r="P254" s="32">
        <f>SUM(P248:P253)</f>
        <v>9003342</v>
      </c>
      <c r="Q254" s="32">
        <f>SUM(Q248:Q253)</f>
        <v>21608083</v>
      </c>
      <c r="R254" s="32">
        <f>SUM(R248:R253)</f>
        <v>21608083</v>
      </c>
      <c r="S254" s="32">
        <f>SUM(S248:S253)</f>
        <v>9003342</v>
      </c>
      <c r="T254" s="37">
        <f t="shared" si="54"/>
        <v>0.41666546726981751</v>
      </c>
      <c r="U254" s="37">
        <f t="shared" si="55"/>
        <v>5.8712420343467908E-2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39589550</v>
      </c>
      <c r="E260" s="32">
        <f>SUM(E234:E239,E241:E246,E248:E253,E255:E258)</f>
        <v>39589550</v>
      </c>
      <c r="F260" s="32">
        <f>SUM(F234:F239,F241:F246,F248:F253,F255:F258)</f>
        <v>9531950</v>
      </c>
      <c r="G260" s="37">
        <f t="shared" si="49"/>
        <v>0.2407693444355897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9531950</v>
      </c>
      <c r="O260" s="37">
        <f t="shared" si="53"/>
        <v>0.2407693444355897</v>
      </c>
      <c r="P260" s="32">
        <f>SUM(P234:P239,P241:P246,P248:P253,P255:P258)</f>
        <v>9003342</v>
      </c>
      <c r="Q260" s="32">
        <f>SUM(Q234:Q239,Q241:Q246,Q248:Q253,Q255:Q258)</f>
        <v>30404767</v>
      </c>
      <c r="R260" s="32">
        <f>SUM(R234:R239,R241:R246,R248:R253,R255:R258)</f>
        <v>30404767</v>
      </c>
      <c r="S260" s="32">
        <f>SUM(S234:S239,S241:S246,S248:S253,S255:S258)</f>
        <v>9003342</v>
      </c>
      <c r="T260" s="37">
        <f t="shared" si="54"/>
        <v>0.29611613205258241</v>
      </c>
      <c r="U260" s="37">
        <f t="shared" si="55"/>
        <v>5.8712420343467908E-2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1678400</v>
      </c>
      <c r="E264" s="31">
        <v>1678400</v>
      </c>
      <c r="F264" s="31">
        <v>699330</v>
      </c>
      <c r="G264" s="36">
        <f t="shared" si="56"/>
        <v>0.41666468064823642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699330</v>
      </c>
      <c r="O264" s="36">
        <f t="shared" si="60"/>
        <v>0.41666468064823642</v>
      </c>
      <c r="P264" s="31">
        <v>666667</v>
      </c>
      <c r="Q264" s="31">
        <v>1600000</v>
      </c>
      <c r="R264" s="31">
        <v>1600000</v>
      </c>
      <c r="S264" s="31">
        <v>666667</v>
      </c>
      <c r="T264" s="36">
        <f t="shared" si="61"/>
        <v>0.41666687499999999</v>
      </c>
      <c r="U264" s="36">
        <f t="shared" si="62"/>
        <v>4.8994475502762258E-2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4882302</v>
      </c>
      <c r="F266" s="31">
        <v>2147966</v>
      </c>
      <c r="G266" s="36">
        <f t="shared" si="56"/>
        <v>0.43994943368927197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2147966</v>
      </c>
      <c r="O266" s="36">
        <f t="shared" si="60"/>
        <v>0.43994943368927197</v>
      </c>
      <c r="P266" s="31">
        <v>2072192</v>
      </c>
      <c r="Q266" s="31">
        <v>5235200</v>
      </c>
      <c r="R266" s="31">
        <v>5294235</v>
      </c>
      <c r="S266" s="31">
        <v>2072192</v>
      </c>
      <c r="T266" s="36">
        <f t="shared" si="61"/>
        <v>0.39581907090464546</v>
      </c>
      <c r="U266" s="36">
        <f t="shared" si="62"/>
        <v>3.6567074865649474E-2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6560702</v>
      </c>
      <c r="E267" s="32">
        <f>SUM(E263:E266)</f>
        <v>6560702</v>
      </c>
      <c r="F267" s="32">
        <f>SUM(F263:F266)</f>
        <v>2847296</v>
      </c>
      <c r="G267" s="37">
        <f t="shared" si="56"/>
        <v>0.43399258189138906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2847296</v>
      </c>
      <c r="O267" s="37">
        <f t="shared" si="60"/>
        <v>0.43399258189138906</v>
      </c>
      <c r="P267" s="32">
        <f>SUM(P263:P266)</f>
        <v>2738859</v>
      </c>
      <c r="Q267" s="32">
        <f>SUM(Q263:Q266)</f>
        <v>6835200</v>
      </c>
      <c r="R267" s="32">
        <f>SUM(R263:R266)</f>
        <v>6894235</v>
      </c>
      <c r="S267" s="32">
        <f>SUM(S263:S266)</f>
        <v>2738859</v>
      </c>
      <c r="T267" s="37">
        <f t="shared" si="61"/>
        <v>0.40069917485955059</v>
      </c>
      <c r="U267" s="37">
        <f t="shared" si="62"/>
        <v>3.9592034493195927E-2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56"/>
        <v>0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0</v>
      </c>
      <c r="O275" s="37">
        <f t="shared" si="60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61"/>
        <v>0</v>
      </c>
      <c r="U275" s="37">
        <f t="shared" si="62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0</v>
      </c>
      <c r="O298" s="37">
        <f t="shared" si="60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61"/>
        <v>0</v>
      </c>
      <c r="U298" s="37">
        <f t="shared" si="62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6560702</v>
      </c>
      <c r="E299" s="32">
        <f>SUM(E263:E266,E268:E274,E276:E284,E286:E291,E293:E297)</f>
        <v>6560702</v>
      </c>
      <c r="F299" s="32">
        <f>SUM(F263:F266,F268:F274,F276:F284,F286:F291,F293:F297)</f>
        <v>2847296</v>
      </c>
      <c r="G299" s="37">
        <f t="shared" si="56"/>
        <v>0.43399258189138906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2847296</v>
      </c>
      <c r="O299" s="37">
        <f t="shared" si="60"/>
        <v>0.43399258189138906</v>
      </c>
      <c r="P299" s="32">
        <f>SUM(P263:P266,P268:P274,P276:P284,P286:P291,P293:P297)</f>
        <v>2738859</v>
      </c>
      <c r="Q299" s="32">
        <f>SUM(Q263:Q266,Q268:Q274,Q276:Q284,Q286:Q291,Q293:Q297)</f>
        <v>6835200</v>
      </c>
      <c r="R299" s="32">
        <f>SUM(R263:R266,R268:R274,R276:R284,R286:R291,R293:R297)</f>
        <v>6894235</v>
      </c>
      <c r="S299" s="32">
        <f>SUM(S263:S266,S268:S274,S276:S284,S286:S291,S293:S297)</f>
        <v>2738859</v>
      </c>
      <c r="T299" s="37">
        <f t="shared" si="61"/>
        <v>0.40069917485955059</v>
      </c>
      <c r="U299" s="37">
        <f t="shared" si="62"/>
        <v>3.9592034493195927E-2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3580</v>
      </c>
      <c r="E302" s="31">
        <v>3580</v>
      </c>
      <c r="F302" s="31">
        <v>7062</v>
      </c>
      <c r="G302" s="36">
        <f t="shared" ref="G302:G339" si="63">IF(($D302     =0),0,($F302     /$D302     ))</f>
        <v>1.9726256983240222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7062</v>
      </c>
      <c r="O302" s="36">
        <f t="shared" ref="O302:O339" si="67">IF(($D302     =0),0,($N302     /$D302     ))</f>
        <v>1.9726256983240222</v>
      </c>
      <c r="P302" s="31">
        <v>10942</v>
      </c>
      <c r="Q302" s="31">
        <v>3381</v>
      </c>
      <c r="R302" s="31">
        <v>3381</v>
      </c>
      <c r="S302" s="31">
        <v>10942</v>
      </c>
      <c r="T302" s="36">
        <f t="shared" ref="T302:T339" si="68">IF(($Q302     =0),0,($S302     /$Q302     ))</f>
        <v>3.2363206152026027</v>
      </c>
      <c r="U302" s="36">
        <f t="shared" ref="U302:U339" si="69">IF(($P302     =0),0,(($F302     /$P302     )-1))</f>
        <v>-0.35459696581977695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3580</v>
      </c>
      <c r="E303" s="32">
        <f>E302</f>
        <v>3580</v>
      </c>
      <c r="F303" s="32">
        <f>F302</f>
        <v>7062</v>
      </c>
      <c r="G303" s="37">
        <f t="shared" si="63"/>
        <v>1.9726256983240222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7062</v>
      </c>
      <c r="O303" s="37">
        <f t="shared" si="67"/>
        <v>1.9726256983240222</v>
      </c>
      <c r="P303" s="32">
        <f>P302</f>
        <v>10942</v>
      </c>
      <c r="Q303" s="32">
        <f>Q302</f>
        <v>3381</v>
      </c>
      <c r="R303" s="32">
        <f>R302</f>
        <v>3381</v>
      </c>
      <c r="S303" s="32">
        <f>S302</f>
        <v>10942</v>
      </c>
      <c r="T303" s="37">
        <f t="shared" si="68"/>
        <v>3.2363206152026027</v>
      </c>
      <c r="U303" s="37">
        <f t="shared" si="69"/>
        <v>-0.35459696581977695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345000</v>
      </c>
      <c r="E307" s="31">
        <v>345000</v>
      </c>
      <c r="F307" s="31">
        <v>6553</v>
      </c>
      <c r="G307" s="36">
        <f t="shared" si="63"/>
        <v>1.8994202898550725E-2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6553</v>
      </c>
      <c r="O307" s="36">
        <f t="shared" si="67"/>
        <v>1.8994202898550725E-2</v>
      </c>
      <c r="P307" s="31">
        <v>0</v>
      </c>
      <c r="Q307" s="31">
        <v>350005</v>
      </c>
      <c r="R307" s="31">
        <v>350000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418031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345000</v>
      </c>
      <c r="E310" s="32">
        <f>SUM(E304:E309)</f>
        <v>345000</v>
      </c>
      <c r="F310" s="32">
        <f>SUM(F304:F309)</f>
        <v>6553</v>
      </c>
      <c r="G310" s="37">
        <f t="shared" si="63"/>
        <v>1.8994202898550725E-2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6553</v>
      </c>
      <c r="O310" s="37">
        <f t="shared" si="67"/>
        <v>1.8994202898550725E-2</v>
      </c>
      <c r="P310" s="32">
        <f>SUM(P304:P309)</f>
        <v>0</v>
      </c>
      <c r="Q310" s="32">
        <f>SUM(Q304:Q309)</f>
        <v>350005</v>
      </c>
      <c r="R310" s="32">
        <f>SUM(R304:R309)</f>
        <v>768031</v>
      </c>
      <c r="S310" s="32">
        <f>SUM(S304:S309)</f>
        <v>0</v>
      </c>
      <c r="T310" s="37">
        <f t="shared" si="68"/>
        <v>0</v>
      </c>
      <c r="U310" s="37">
        <f t="shared" si="6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63"/>
        <v>0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0</v>
      </c>
      <c r="O317" s="37">
        <f t="shared" si="6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68"/>
        <v>0</v>
      </c>
      <c r="U317" s="37">
        <f t="shared" si="69"/>
        <v>0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63"/>
        <v>0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0</v>
      </c>
      <c r="O323" s="37">
        <f t="shared" si="6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68"/>
        <v>0</v>
      </c>
      <c r="U323" s="37">
        <f t="shared" si="6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63"/>
        <v>0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0</v>
      </c>
      <c r="O332" s="37">
        <f t="shared" si="6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68"/>
        <v>0</v>
      </c>
      <c r="U332" s="37">
        <f t="shared" si="6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348580</v>
      </c>
      <c r="E338" s="32">
        <f>SUM(E302,E304:E309,E311:E316,E318:E322,E324:E331,E333:E336)</f>
        <v>348580</v>
      </c>
      <c r="F338" s="32">
        <f>SUM(F302,F304:F309,F311:F316,F318:F322,F324:F331,F333:F336)</f>
        <v>13615</v>
      </c>
      <c r="G338" s="37">
        <f t="shared" si="63"/>
        <v>3.9058465775431754E-2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13615</v>
      </c>
      <c r="O338" s="37">
        <f t="shared" si="67"/>
        <v>3.9058465775431754E-2</v>
      </c>
      <c r="P338" s="32">
        <f>SUM(P302,P304:P309,P311:P316,P318:P322,P324:P331,P333:P336)</f>
        <v>10942</v>
      </c>
      <c r="Q338" s="32">
        <f>SUM(Q302,Q304:Q309,Q311:Q316,Q318:Q322,Q324:Q331,Q333:Q336)</f>
        <v>353386</v>
      </c>
      <c r="R338" s="32">
        <f>SUM(R302,R304:R309,R311:R316,R318:R322,R324:R331,R333:R336)</f>
        <v>771412</v>
      </c>
      <c r="S338" s="32">
        <f>SUM(S302,S304:S309,S311:S316,S318:S322,S324:S331,S333:S336)</f>
        <v>10942</v>
      </c>
      <c r="T338" s="37">
        <f t="shared" si="68"/>
        <v>3.0963309242584596E-2</v>
      </c>
      <c r="U338" s="37">
        <f t="shared" si="69"/>
        <v>0.24428806433924333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113217944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113217944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34264351</v>
      </c>
      <c r="G339" s="39">
        <f t="shared" si="63"/>
        <v>0.30264063972050226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34264351</v>
      </c>
      <c r="O339" s="39">
        <f t="shared" si="67"/>
        <v>0.30264063972050226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34417470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104708450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106174575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34417470</v>
      </c>
      <c r="T339" s="39">
        <f t="shared" si="68"/>
        <v>0.32869811366704405</v>
      </c>
      <c r="U339" s="39">
        <f t="shared" si="69"/>
        <v>-4.4488743652569829E-3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37889731</v>
      </c>
      <c r="E8" s="31">
        <v>37889731</v>
      </c>
      <c r="F8" s="31">
        <v>2363781</v>
      </c>
      <c r="G8" s="36">
        <f>IF(($D8       =0),0,($F8       /$D8       ))</f>
        <v>6.2385795243571407E-2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2363781</v>
      </c>
      <c r="O8" s="36">
        <f>IF(($D8       =0),0,($N8       /$D8       ))</f>
        <v>6.2385795243571407E-2</v>
      </c>
      <c r="P8" s="31">
        <v>2551578</v>
      </c>
      <c r="Q8" s="31">
        <v>34942194</v>
      </c>
      <c r="R8" s="31">
        <v>34942194</v>
      </c>
      <c r="S8" s="31">
        <v>2551578</v>
      </c>
      <c r="T8" s="36">
        <f>IF(($Q8       =0),0,($S8       /$Q8       ))</f>
        <v>7.3022833082547714E-2</v>
      </c>
      <c r="U8" s="36">
        <f>IF(($P8       =0),0,(($F8       /$P8       )-1))</f>
        <v>-7.360033673279831E-2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41897870</v>
      </c>
      <c r="E9" s="31">
        <v>41897870</v>
      </c>
      <c r="F9" s="31">
        <v>10783279</v>
      </c>
      <c r="G9" s="36">
        <f>IF(($D9       =0),0,($F9       /$D9       ))</f>
        <v>0.25737057754964632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10783279</v>
      </c>
      <c r="O9" s="36">
        <f>IF(($D9       =0),0,($N9       /$D9       ))</f>
        <v>0.25737057754964632</v>
      </c>
      <c r="P9" s="31">
        <v>6779673</v>
      </c>
      <c r="Q9" s="31">
        <v>39766230</v>
      </c>
      <c r="R9" s="31">
        <v>38870670</v>
      </c>
      <c r="S9" s="31">
        <v>6779673</v>
      </c>
      <c r="T9" s="36">
        <f>IF(($Q9       =0),0,($S9       /$Q9       ))</f>
        <v>0.17048820066674664</v>
      </c>
      <c r="U9" s="36">
        <f>IF(($P9       =0),0,(($F9       /$P9       )-1))</f>
        <v>0.59053084123673805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79787601</v>
      </c>
      <c r="E10" s="32">
        <f>SUM(E8:E9)</f>
        <v>79787601</v>
      </c>
      <c r="F10" s="32">
        <f>SUM(F8:F9)</f>
        <v>13147060</v>
      </c>
      <c r="G10" s="37">
        <f t="shared" ref="G10:G54" si="0">IF(($D10      =0),0,($F10      /$D10      ))</f>
        <v>0.16477572749680744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13147060</v>
      </c>
      <c r="O10" s="37">
        <f t="shared" ref="O10:O54" si="4">IF(($D10      =0),0,($N10      /$D10      ))</f>
        <v>0.16477572749680744</v>
      </c>
      <c r="P10" s="32">
        <f>SUM(P8:P9)</f>
        <v>9331251</v>
      </c>
      <c r="Q10" s="32">
        <f>SUM(Q8:Q9)</f>
        <v>74708424</v>
      </c>
      <c r="R10" s="32">
        <f>SUM(R8:R9)</f>
        <v>73812864</v>
      </c>
      <c r="S10" s="32">
        <f>SUM(S8:S9)</f>
        <v>9331251</v>
      </c>
      <c r="T10" s="37">
        <f t="shared" ref="T10:T54" si="5">IF(($Q10      =0),0,($S10      /$Q10      ))</f>
        <v>0.12490226001822766</v>
      </c>
      <c r="U10" s="37">
        <f t="shared" ref="U10:U54" si="6">IF(($P10      =0),0,(($F10      /$P10      )-1))</f>
        <v>0.40892791330980161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3247903</v>
      </c>
      <c r="E11" s="31">
        <v>3247903</v>
      </c>
      <c r="F11" s="31">
        <v>49849</v>
      </c>
      <c r="G11" s="36">
        <f t="shared" si="0"/>
        <v>1.534805688470376E-2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49849</v>
      </c>
      <c r="O11" s="36">
        <f t="shared" si="4"/>
        <v>1.534805688470376E-2</v>
      </c>
      <c r="P11" s="31">
        <v>47424</v>
      </c>
      <c r="Q11" s="31">
        <v>2456428</v>
      </c>
      <c r="R11" s="31">
        <v>2450897</v>
      </c>
      <c r="S11" s="31">
        <v>47424</v>
      </c>
      <c r="T11" s="36">
        <f t="shared" si="5"/>
        <v>1.9306081839158322E-2</v>
      </c>
      <c r="U11" s="36">
        <f t="shared" si="6"/>
        <v>5.1134446693657187E-2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2821628</v>
      </c>
      <c r="E12" s="31">
        <v>2821628</v>
      </c>
      <c r="F12" s="31">
        <v>2736265</v>
      </c>
      <c r="G12" s="36">
        <f t="shared" si="0"/>
        <v>0.96974689789015422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2736265</v>
      </c>
      <c r="O12" s="36">
        <f t="shared" si="4"/>
        <v>0.96974689789015422</v>
      </c>
      <c r="P12" s="31">
        <v>22289</v>
      </c>
      <c r="Q12" s="31">
        <v>2413800</v>
      </c>
      <c r="R12" s="31">
        <v>2413800</v>
      </c>
      <c r="S12" s="31">
        <v>22289</v>
      </c>
      <c r="T12" s="36">
        <f t="shared" si="5"/>
        <v>9.2339879028917066E-3</v>
      </c>
      <c r="U12" s="36">
        <f t="shared" si="6"/>
        <v>121.76302211853381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4497000</v>
      </c>
      <c r="E13" s="31">
        <v>4497000</v>
      </c>
      <c r="F13" s="31">
        <v>112810</v>
      </c>
      <c r="G13" s="36">
        <f t="shared" si="0"/>
        <v>2.5085612630642649E-2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112810</v>
      </c>
      <c r="O13" s="36">
        <f t="shared" si="4"/>
        <v>2.5085612630642649E-2</v>
      </c>
      <c r="P13" s="31">
        <v>32903</v>
      </c>
      <c r="Q13" s="31">
        <v>150000</v>
      </c>
      <c r="R13" s="31">
        <v>4403820</v>
      </c>
      <c r="S13" s="31">
        <v>32903</v>
      </c>
      <c r="T13" s="36">
        <f t="shared" si="5"/>
        <v>0.21935333333333334</v>
      </c>
      <c r="U13" s="36">
        <f t="shared" si="6"/>
        <v>2.4285627450384464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3445408</v>
      </c>
      <c r="E14" s="31">
        <v>3445408</v>
      </c>
      <c r="F14" s="31">
        <v>726282</v>
      </c>
      <c r="G14" s="36">
        <f t="shared" si="0"/>
        <v>0.21079709572857555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726282</v>
      </c>
      <c r="O14" s="36">
        <f t="shared" si="4"/>
        <v>0.21079709572857555</v>
      </c>
      <c r="P14" s="31">
        <v>623777</v>
      </c>
      <c r="Q14" s="31">
        <v>3577745</v>
      </c>
      <c r="R14" s="31">
        <v>4644696</v>
      </c>
      <c r="S14" s="31">
        <v>623777</v>
      </c>
      <c r="T14" s="36">
        <f t="shared" si="5"/>
        <v>0.17434920599427853</v>
      </c>
      <c r="U14" s="36">
        <f t="shared" si="6"/>
        <v>0.16432956008317068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1963596</v>
      </c>
      <c r="E15" s="31">
        <v>1963596</v>
      </c>
      <c r="F15" s="31">
        <v>64843</v>
      </c>
      <c r="G15" s="36">
        <f t="shared" si="0"/>
        <v>3.302257694556314E-2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64843</v>
      </c>
      <c r="O15" s="36">
        <f t="shared" si="4"/>
        <v>3.302257694556314E-2</v>
      </c>
      <c r="P15" s="31">
        <v>44627</v>
      </c>
      <c r="Q15" s="31">
        <v>14367431</v>
      </c>
      <c r="R15" s="31">
        <v>14367431</v>
      </c>
      <c r="S15" s="31">
        <v>44627</v>
      </c>
      <c r="T15" s="36">
        <f t="shared" si="5"/>
        <v>3.1061224515363949E-3</v>
      </c>
      <c r="U15" s="36">
        <f t="shared" si="6"/>
        <v>0.45299930535326149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2459548</v>
      </c>
      <c r="E16" s="31">
        <v>2459548</v>
      </c>
      <c r="F16" s="31">
        <v>86964</v>
      </c>
      <c r="G16" s="36">
        <f t="shared" si="0"/>
        <v>3.5357716133208213E-2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86964</v>
      </c>
      <c r="O16" s="36">
        <f t="shared" si="4"/>
        <v>3.5357716133208213E-2</v>
      </c>
      <c r="P16" s="31">
        <v>106998</v>
      </c>
      <c r="Q16" s="31">
        <v>2437083</v>
      </c>
      <c r="R16" s="31">
        <v>2434549</v>
      </c>
      <c r="S16" s="31">
        <v>106998</v>
      </c>
      <c r="T16" s="36">
        <f t="shared" si="5"/>
        <v>4.3904126367464713E-2</v>
      </c>
      <c r="U16" s="36">
        <f t="shared" si="6"/>
        <v>-0.18723714461952556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1885308</v>
      </c>
      <c r="E17" s="31">
        <v>1885308</v>
      </c>
      <c r="F17" s="31">
        <v>269764</v>
      </c>
      <c r="G17" s="36">
        <f t="shared" si="0"/>
        <v>0.14308749551797373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269764</v>
      </c>
      <c r="O17" s="36">
        <f t="shared" si="4"/>
        <v>0.14308749551797373</v>
      </c>
      <c r="P17" s="31">
        <v>124192</v>
      </c>
      <c r="Q17" s="31">
        <v>1495027</v>
      </c>
      <c r="R17" s="31">
        <v>1530036</v>
      </c>
      <c r="S17" s="31">
        <v>124192</v>
      </c>
      <c r="T17" s="36">
        <f t="shared" si="5"/>
        <v>8.3070071644191043E-2</v>
      </c>
      <c r="U17" s="36">
        <f t="shared" si="6"/>
        <v>1.1721527956712188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20320391</v>
      </c>
      <c r="E19" s="32">
        <f>SUM(E11:E18)</f>
        <v>20320391</v>
      </c>
      <c r="F19" s="32">
        <f>SUM(F11:F18)</f>
        <v>4046777</v>
      </c>
      <c r="G19" s="37">
        <f t="shared" si="0"/>
        <v>0.19914857937526892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4046777</v>
      </c>
      <c r="O19" s="37">
        <f t="shared" si="4"/>
        <v>0.19914857937526892</v>
      </c>
      <c r="P19" s="32">
        <f>SUM(P11:P18)</f>
        <v>1002210</v>
      </c>
      <c r="Q19" s="32">
        <f>SUM(Q11:Q18)</f>
        <v>26897514</v>
      </c>
      <c r="R19" s="32">
        <f>SUM(R11:R18)</f>
        <v>32245229</v>
      </c>
      <c r="S19" s="32">
        <f>SUM(S11:S18)</f>
        <v>1002210</v>
      </c>
      <c r="T19" s="37">
        <f t="shared" si="5"/>
        <v>3.7260320786523242E-2</v>
      </c>
      <c r="U19" s="37">
        <f t="shared" si="6"/>
        <v>3.0378533441095179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3073783</v>
      </c>
      <c r="E20" s="31">
        <v>3073783</v>
      </c>
      <c r="F20" s="31">
        <v>106463</v>
      </c>
      <c r="G20" s="36">
        <f t="shared" si="0"/>
        <v>3.4635821721962806E-2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106463</v>
      </c>
      <c r="O20" s="36">
        <f t="shared" si="4"/>
        <v>3.4635821721962806E-2</v>
      </c>
      <c r="P20" s="31">
        <v>952817</v>
      </c>
      <c r="Q20" s="31">
        <v>2900000</v>
      </c>
      <c r="R20" s="31">
        <v>7162597</v>
      </c>
      <c r="S20" s="31">
        <v>952817</v>
      </c>
      <c r="T20" s="36">
        <f t="shared" si="5"/>
        <v>0.32855758620689657</v>
      </c>
      <c r="U20" s="36">
        <f t="shared" si="6"/>
        <v>-0.88826500786614848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11506748</v>
      </c>
      <c r="E21" s="31">
        <v>13538693</v>
      </c>
      <c r="F21" s="31">
        <v>6264791</v>
      </c>
      <c r="G21" s="36">
        <f t="shared" si="0"/>
        <v>0.54444496394637298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6264791</v>
      </c>
      <c r="O21" s="36">
        <f t="shared" si="4"/>
        <v>0.54444496394637298</v>
      </c>
      <c r="P21" s="31">
        <v>3794335</v>
      </c>
      <c r="Q21" s="31">
        <v>7297697</v>
      </c>
      <c r="R21" s="31">
        <v>9186080</v>
      </c>
      <c r="S21" s="31">
        <v>3794335</v>
      </c>
      <c r="T21" s="36">
        <f t="shared" si="5"/>
        <v>0.51993594691585576</v>
      </c>
      <c r="U21" s="36">
        <f t="shared" si="6"/>
        <v>0.65109063907114151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974136</v>
      </c>
      <c r="E22" s="31">
        <v>974136</v>
      </c>
      <c r="F22" s="31">
        <v>72252</v>
      </c>
      <c r="G22" s="36">
        <f t="shared" si="0"/>
        <v>7.4170341718199514E-2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72252</v>
      </c>
      <c r="O22" s="36">
        <f t="shared" si="4"/>
        <v>7.4170341718199514E-2</v>
      </c>
      <c r="P22" s="31">
        <v>19693</v>
      </c>
      <c r="Q22" s="31">
        <v>947786</v>
      </c>
      <c r="R22" s="31">
        <v>947786</v>
      </c>
      <c r="S22" s="31">
        <v>19693</v>
      </c>
      <c r="T22" s="36">
        <f t="shared" si="5"/>
        <v>2.0777897120236002E-2</v>
      </c>
      <c r="U22" s="36">
        <f t="shared" si="6"/>
        <v>2.6689178896054435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2032023</v>
      </c>
      <c r="E23" s="31">
        <v>2032023</v>
      </c>
      <c r="F23" s="31">
        <v>1839367</v>
      </c>
      <c r="G23" s="36">
        <f t="shared" si="0"/>
        <v>0.90519004952207727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1839367</v>
      </c>
      <c r="O23" s="36">
        <f t="shared" si="4"/>
        <v>0.90519004952207727</v>
      </c>
      <c r="P23" s="31">
        <v>46496</v>
      </c>
      <c r="Q23" s="31">
        <v>1380063</v>
      </c>
      <c r="R23" s="31">
        <v>1427701</v>
      </c>
      <c r="S23" s="31">
        <v>46496</v>
      </c>
      <c r="T23" s="36">
        <f t="shared" si="5"/>
        <v>3.3691215545956957E-2</v>
      </c>
      <c r="U23" s="36">
        <f t="shared" si="6"/>
        <v>38.559682553337922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1057674</v>
      </c>
      <c r="E24" s="31">
        <v>1057674</v>
      </c>
      <c r="F24" s="31">
        <v>10092</v>
      </c>
      <c r="G24" s="36">
        <f t="shared" si="0"/>
        <v>9.5416924307489825E-3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10092</v>
      </c>
      <c r="O24" s="36">
        <f t="shared" si="4"/>
        <v>9.5416924307489825E-3</v>
      </c>
      <c r="P24" s="31">
        <v>3682</v>
      </c>
      <c r="Q24" s="31">
        <v>758031</v>
      </c>
      <c r="R24" s="31">
        <v>758031</v>
      </c>
      <c r="S24" s="31">
        <v>3682</v>
      </c>
      <c r="T24" s="36">
        <f t="shared" si="5"/>
        <v>4.8573211385814037E-3</v>
      </c>
      <c r="U24" s="36">
        <f t="shared" si="6"/>
        <v>1.7409016838674631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96735000</v>
      </c>
      <c r="G25" s="36">
        <f t="shared" si="0"/>
        <v>15.814610617426201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96735000</v>
      </c>
      <c r="O25" s="36">
        <f t="shared" si="4"/>
        <v>15.814610617426201</v>
      </c>
      <c r="P25" s="31">
        <v>89746000</v>
      </c>
      <c r="Q25" s="31">
        <v>5471812</v>
      </c>
      <c r="R25" s="31">
        <v>5471812</v>
      </c>
      <c r="S25" s="31">
        <v>89746000</v>
      </c>
      <c r="T25" s="36">
        <f t="shared" si="5"/>
        <v>16.401513794699088</v>
      </c>
      <c r="U25" s="36">
        <f t="shared" si="6"/>
        <v>7.7875337062376149E-2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24761176</v>
      </c>
      <c r="E27" s="32">
        <f>SUM(E20:E26)</f>
        <v>26793121</v>
      </c>
      <c r="F27" s="32">
        <f>SUM(F20:F26)</f>
        <v>105027965</v>
      </c>
      <c r="G27" s="37">
        <f t="shared" si="0"/>
        <v>4.2416388058467014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105027965</v>
      </c>
      <c r="O27" s="37">
        <f t="shared" si="4"/>
        <v>4.2416388058467014</v>
      </c>
      <c r="P27" s="32">
        <f>SUM(P20:P26)</f>
        <v>94563023</v>
      </c>
      <c r="Q27" s="32">
        <f>SUM(Q20:Q26)</f>
        <v>18755389</v>
      </c>
      <c r="R27" s="32">
        <f>SUM(R20:R26)</f>
        <v>24954007</v>
      </c>
      <c r="S27" s="32">
        <f>SUM(S20:S26)</f>
        <v>94563023</v>
      </c>
      <c r="T27" s="37">
        <f t="shared" si="5"/>
        <v>5.0419121138996372</v>
      </c>
      <c r="U27" s="37">
        <f t="shared" si="6"/>
        <v>0.1106663225011324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4446590</v>
      </c>
      <c r="E28" s="31">
        <v>4446590</v>
      </c>
      <c r="F28" s="31">
        <v>1410577</v>
      </c>
      <c r="G28" s="36">
        <f t="shared" si="0"/>
        <v>0.3172266838183867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1410577</v>
      </c>
      <c r="O28" s="36">
        <f t="shared" si="4"/>
        <v>0.3172266838183867</v>
      </c>
      <c r="P28" s="31">
        <v>1249446</v>
      </c>
      <c r="Q28" s="31">
        <v>4953362</v>
      </c>
      <c r="R28" s="31">
        <v>3941449</v>
      </c>
      <c r="S28" s="31">
        <v>1249446</v>
      </c>
      <c r="T28" s="36">
        <f t="shared" si="5"/>
        <v>0.25224201259669693</v>
      </c>
      <c r="U28" s="36">
        <f t="shared" si="6"/>
        <v>0.12896195593887216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753000</v>
      </c>
      <c r="E29" s="31">
        <v>753000</v>
      </c>
      <c r="F29" s="31">
        <v>78594</v>
      </c>
      <c r="G29" s="36">
        <f t="shared" si="0"/>
        <v>0.10437450199203187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78594</v>
      </c>
      <c r="O29" s="36">
        <f t="shared" si="4"/>
        <v>0.10437450199203187</v>
      </c>
      <c r="P29" s="31">
        <v>730715</v>
      </c>
      <c r="Q29" s="31">
        <v>525524</v>
      </c>
      <c r="R29" s="31">
        <v>508274</v>
      </c>
      <c r="S29" s="31">
        <v>730715</v>
      </c>
      <c r="T29" s="36">
        <f t="shared" si="5"/>
        <v>1.3904502934214231</v>
      </c>
      <c r="U29" s="36">
        <f t="shared" si="6"/>
        <v>-0.8924423338784615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1569000</v>
      </c>
      <c r="E30" s="31">
        <v>1569000</v>
      </c>
      <c r="F30" s="31">
        <v>219083</v>
      </c>
      <c r="G30" s="36">
        <f t="shared" si="0"/>
        <v>0.13963224984066283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219083</v>
      </c>
      <c r="O30" s="36">
        <f t="shared" si="4"/>
        <v>0.13963224984066283</v>
      </c>
      <c r="P30" s="31">
        <v>165606</v>
      </c>
      <c r="Q30" s="31">
        <v>993829</v>
      </c>
      <c r="R30" s="31">
        <v>993829</v>
      </c>
      <c r="S30" s="31">
        <v>165606</v>
      </c>
      <c r="T30" s="36">
        <f t="shared" si="5"/>
        <v>0.16663430026694734</v>
      </c>
      <c r="U30" s="36">
        <f t="shared" si="6"/>
        <v>0.32291704406845168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1265176</v>
      </c>
      <c r="E31" s="31">
        <v>1265176</v>
      </c>
      <c r="F31" s="31">
        <v>220799</v>
      </c>
      <c r="G31" s="36">
        <f t="shared" si="0"/>
        <v>0.17452038293486441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220799</v>
      </c>
      <c r="O31" s="36">
        <f t="shared" si="4"/>
        <v>0.17452038293486441</v>
      </c>
      <c r="P31" s="31">
        <v>119076</v>
      </c>
      <c r="Q31" s="31">
        <v>724000</v>
      </c>
      <c r="R31" s="31">
        <v>828000</v>
      </c>
      <c r="S31" s="31">
        <v>119076</v>
      </c>
      <c r="T31" s="36">
        <f t="shared" si="5"/>
        <v>0.1644696132596685</v>
      </c>
      <c r="U31" s="36">
        <f t="shared" si="6"/>
        <v>0.85426954214115347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789454</v>
      </c>
      <c r="E32" s="31">
        <v>789454</v>
      </c>
      <c r="F32" s="31">
        <v>6081</v>
      </c>
      <c r="G32" s="36">
        <f t="shared" si="0"/>
        <v>7.7027920562819365E-3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6081</v>
      </c>
      <c r="O32" s="36">
        <f t="shared" si="4"/>
        <v>7.7027920562819365E-3</v>
      </c>
      <c r="P32" s="31">
        <v>11226</v>
      </c>
      <c r="Q32" s="31">
        <v>554127</v>
      </c>
      <c r="R32" s="31">
        <v>554127</v>
      </c>
      <c r="S32" s="31">
        <v>11226</v>
      </c>
      <c r="T32" s="36">
        <f t="shared" si="5"/>
        <v>2.0258893719309834E-2</v>
      </c>
      <c r="U32" s="36">
        <f t="shared" si="6"/>
        <v>-0.45831106360235163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40522201</v>
      </c>
      <c r="E33" s="31">
        <v>40522201</v>
      </c>
      <c r="F33" s="31">
        <v>5792423</v>
      </c>
      <c r="G33" s="36">
        <f t="shared" si="0"/>
        <v>0.14294443186834793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5792423</v>
      </c>
      <c r="O33" s="36">
        <f t="shared" si="4"/>
        <v>0.14294443186834793</v>
      </c>
      <c r="P33" s="31">
        <v>533485</v>
      </c>
      <c r="Q33" s="31">
        <v>7543801</v>
      </c>
      <c r="R33" s="31">
        <v>14859801</v>
      </c>
      <c r="S33" s="31">
        <v>533485</v>
      </c>
      <c r="T33" s="36">
        <f t="shared" si="5"/>
        <v>7.0718328863659044E-2</v>
      </c>
      <c r="U33" s="36">
        <f t="shared" si="6"/>
        <v>9.8577054650083884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49345421</v>
      </c>
      <c r="E35" s="32">
        <f>SUM(E28:E34)</f>
        <v>49345421</v>
      </c>
      <c r="F35" s="32">
        <f>SUM(F28:F34)</f>
        <v>7727557</v>
      </c>
      <c r="G35" s="37">
        <f t="shared" si="0"/>
        <v>0.15660129842645379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7727557</v>
      </c>
      <c r="O35" s="37">
        <f t="shared" si="4"/>
        <v>0.15660129842645379</v>
      </c>
      <c r="P35" s="32">
        <f>SUM(P28:P34)</f>
        <v>2809554</v>
      </c>
      <c r="Q35" s="32">
        <f>SUM(Q28:Q34)</f>
        <v>15294643</v>
      </c>
      <c r="R35" s="32">
        <f>SUM(R28:R34)</f>
        <v>21685480</v>
      </c>
      <c r="S35" s="32">
        <f>SUM(S28:S34)</f>
        <v>2809554</v>
      </c>
      <c r="T35" s="37">
        <f t="shared" si="5"/>
        <v>0.18369529775882967</v>
      </c>
      <c r="U35" s="37">
        <f t="shared" si="6"/>
        <v>1.7504568340740203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6442301</v>
      </c>
      <c r="E36" s="31">
        <v>6442301</v>
      </c>
      <c r="F36" s="31">
        <v>1376116</v>
      </c>
      <c r="G36" s="36">
        <f t="shared" si="0"/>
        <v>0.21360628756712857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1376116</v>
      </c>
      <c r="O36" s="36">
        <f t="shared" si="4"/>
        <v>0.21360628756712857</v>
      </c>
      <c r="P36" s="31">
        <v>989514</v>
      </c>
      <c r="Q36" s="31">
        <v>7980000</v>
      </c>
      <c r="R36" s="31">
        <v>8329996</v>
      </c>
      <c r="S36" s="31">
        <v>989514</v>
      </c>
      <c r="T36" s="36">
        <f t="shared" si="5"/>
        <v>0.12399924812030075</v>
      </c>
      <c r="U36" s="36">
        <f t="shared" si="6"/>
        <v>0.39069886833334344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1689664</v>
      </c>
      <c r="E37" s="31">
        <v>1689664</v>
      </c>
      <c r="F37" s="31">
        <v>9473</v>
      </c>
      <c r="G37" s="36">
        <f t="shared" si="0"/>
        <v>5.6064400969660236E-3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9473</v>
      </c>
      <c r="O37" s="36">
        <f t="shared" si="4"/>
        <v>5.6064400969660236E-3</v>
      </c>
      <c r="P37" s="31">
        <v>14124</v>
      </c>
      <c r="Q37" s="31">
        <v>1663511</v>
      </c>
      <c r="R37" s="31">
        <v>1680632</v>
      </c>
      <c r="S37" s="31">
        <v>14124</v>
      </c>
      <c r="T37" s="36">
        <f t="shared" si="5"/>
        <v>8.4904758670065906E-3</v>
      </c>
      <c r="U37" s="36">
        <f t="shared" si="6"/>
        <v>-0.32929764939110728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3689219</v>
      </c>
      <c r="E38" s="31">
        <v>3689219</v>
      </c>
      <c r="F38" s="31">
        <v>170146</v>
      </c>
      <c r="G38" s="36">
        <f t="shared" si="0"/>
        <v>4.6119788497240202E-2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170146</v>
      </c>
      <c r="O38" s="36">
        <f t="shared" si="4"/>
        <v>4.6119788497240202E-2</v>
      </c>
      <c r="P38" s="31">
        <v>51584</v>
      </c>
      <c r="Q38" s="31">
        <v>2801383</v>
      </c>
      <c r="R38" s="31">
        <v>2801383</v>
      </c>
      <c r="S38" s="31">
        <v>51584</v>
      </c>
      <c r="T38" s="36">
        <f t="shared" si="5"/>
        <v>1.8413762059668385E-2</v>
      </c>
      <c r="U38" s="36">
        <f t="shared" si="6"/>
        <v>2.2984258684863526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11821184</v>
      </c>
      <c r="E40" s="32">
        <f>SUM(E36:E39)</f>
        <v>11821184</v>
      </c>
      <c r="F40" s="32">
        <f>SUM(F36:F39)</f>
        <v>1555735</v>
      </c>
      <c r="G40" s="37">
        <f t="shared" si="0"/>
        <v>0.13160568349160287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1555735</v>
      </c>
      <c r="O40" s="37">
        <f t="shared" si="4"/>
        <v>0.13160568349160287</v>
      </c>
      <c r="P40" s="32">
        <f>SUM(P36:P39)</f>
        <v>1055222</v>
      </c>
      <c r="Q40" s="32">
        <f>SUM(Q36:Q39)</f>
        <v>12444894</v>
      </c>
      <c r="R40" s="32">
        <f>SUM(R36:R39)</f>
        <v>12812011</v>
      </c>
      <c r="S40" s="32">
        <f>SUM(S36:S39)</f>
        <v>1055222</v>
      </c>
      <c r="T40" s="37">
        <f t="shared" si="5"/>
        <v>8.4791561904826188E-2</v>
      </c>
      <c r="U40" s="37">
        <f t="shared" si="6"/>
        <v>0.47432009567654965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9450700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9450700</v>
      </c>
      <c r="O42" s="36">
        <f t="shared" si="4"/>
        <v>0</v>
      </c>
      <c r="P42" s="31">
        <v>9046375</v>
      </c>
      <c r="Q42" s="31">
        <v>31420873</v>
      </c>
      <c r="R42" s="31">
        <v>31710451</v>
      </c>
      <c r="S42" s="31">
        <v>9046375</v>
      </c>
      <c r="T42" s="36">
        <f t="shared" si="5"/>
        <v>0.28790972803333631</v>
      </c>
      <c r="U42" s="36">
        <f t="shared" si="6"/>
        <v>4.4694698152574874E-2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1639980</v>
      </c>
      <c r="E43" s="31">
        <v>1639980</v>
      </c>
      <c r="F43" s="31">
        <v>171232</v>
      </c>
      <c r="G43" s="36">
        <f t="shared" si="0"/>
        <v>0.10441102940279759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171232</v>
      </c>
      <c r="O43" s="36">
        <f t="shared" si="4"/>
        <v>0.10441102940279759</v>
      </c>
      <c r="P43" s="31">
        <v>256421</v>
      </c>
      <c r="Q43" s="31">
        <v>720000</v>
      </c>
      <c r="R43" s="31">
        <v>984614</v>
      </c>
      <c r="S43" s="31">
        <v>256421</v>
      </c>
      <c r="T43" s="36">
        <f t="shared" si="5"/>
        <v>0.35614027777777779</v>
      </c>
      <c r="U43" s="36">
        <f t="shared" si="6"/>
        <v>-0.33222317984876437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1139123</v>
      </c>
      <c r="E44" s="31">
        <v>1139123</v>
      </c>
      <c r="F44" s="31">
        <v>1114152</v>
      </c>
      <c r="G44" s="36">
        <f t="shared" si="0"/>
        <v>0.97807875005596412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1114152</v>
      </c>
      <c r="O44" s="36">
        <f t="shared" si="4"/>
        <v>0.97807875005596412</v>
      </c>
      <c r="P44" s="31">
        <v>2215</v>
      </c>
      <c r="Q44" s="31">
        <v>550000</v>
      </c>
      <c r="R44" s="31">
        <v>550000</v>
      </c>
      <c r="S44" s="31">
        <v>2215</v>
      </c>
      <c r="T44" s="36">
        <f t="shared" si="5"/>
        <v>4.0272727272727274E-3</v>
      </c>
      <c r="U44" s="36">
        <f t="shared" si="6"/>
        <v>502.00316027088036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4424273</v>
      </c>
      <c r="E45" s="31">
        <v>4424273</v>
      </c>
      <c r="F45" s="31">
        <v>500275</v>
      </c>
      <c r="G45" s="36">
        <f t="shared" si="0"/>
        <v>0.11307507470718918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500275</v>
      </c>
      <c r="O45" s="36">
        <f t="shared" si="4"/>
        <v>0.11307507470718918</v>
      </c>
      <c r="P45" s="31">
        <v>262975</v>
      </c>
      <c r="Q45" s="31">
        <v>2713914</v>
      </c>
      <c r="R45" s="31">
        <v>2930241</v>
      </c>
      <c r="S45" s="31">
        <v>262975</v>
      </c>
      <c r="T45" s="36">
        <f t="shared" si="5"/>
        <v>9.6898796350952901E-2</v>
      </c>
      <c r="U45" s="36">
        <f t="shared" si="6"/>
        <v>0.90236714516589034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54607136</v>
      </c>
      <c r="E46" s="31">
        <v>54607136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51372721</v>
      </c>
      <c r="R46" s="31">
        <v>51574673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61810512</v>
      </c>
      <c r="E47" s="32">
        <f>SUM(E41:E46)</f>
        <v>61810512</v>
      </c>
      <c r="F47" s="32">
        <f>SUM(F41:F46)</f>
        <v>11236359</v>
      </c>
      <c r="G47" s="37">
        <f t="shared" si="0"/>
        <v>0.18178718532536989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11236359</v>
      </c>
      <c r="O47" s="37">
        <f t="shared" si="4"/>
        <v>0.18178718532536989</v>
      </c>
      <c r="P47" s="32">
        <f>SUM(P41:P46)</f>
        <v>9567986</v>
      </c>
      <c r="Q47" s="32">
        <f>SUM(Q41:Q46)</f>
        <v>86777508</v>
      </c>
      <c r="R47" s="32">
        <f>SUM(R41:R46)</f>
        <v>87749979</v>
      </c>
      <c r="S47" s="32">
        <f>SUM(S41:S46)</f>
        <v>9567986</v>
      </c>
      <c r="T47" s="37">
        <f t="shared" si="5"/>
        <v>0.11025882421053161</v>
      </c>
      <c r="U47" s="37">
        <f t="shared" si="6"/>
        <v>0.1743703429331942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7953696</v>
      </c>
      <c r="E48" s="31">
        <v>7953696</v>
      </c>
      <c r="F48" s="31">
        <v>1908580</v>
      </c>
      <c r="G48" s="36">
        <f t="shared" si="0"/>
        <v>0.23996139656330842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1908580</v>
      </c>
      <c r="O48" s="36">
        <f t="shared" si="4"/>
        <v>0.23996139656330842</v>
      </c>
      <c r="P48" s="31">
        <v>218861</v>
      </c>
      <c r="Q48" s="31">
        <v>6988968</v>
      </c>
      <c r="R48" s="31">
        <v>6930168</v>
      </c>
      <c r="S48" s="31">
        <v>218861</v>
      </c>
      <c r="T48" s="36">
        <f t="shared" si="5"/>
        <v>3.1315209913681107E-2</v>
      </c>
      <c r="U48" s="36">
        <f t="shared" si="6"/>
        <v>7.7205121058571429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117000</v>
      </c>
      <c r="E49" s="31">
        <v>117000</v>
      </c>
      <c r="F49" s="31">
        <v>75420</v>
      </c>
      <c r="G49" s="36">
        <f t="shared" si="0"/>
        <v>0.64461538461538459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75420</v>
      </c>
      <c r="O49" s="36">
        <f t="shared" si="4"/>
        <v>0.64461538461538459</v>
      </c>
      <c r="P49" s="31">
        <v>24594</v>
      </c>
      <c r="Q49" s="31">
        <v>0</v>
      </c>
      <c r="R49" s="31">
        <v>106500</v>
      </c>
      <c r="S49" s="31">
        <v>24594</v>
      </c>
      <c r="T49" s="36">
        <f t="shared" si="5"/>
        <v>0</v>
      </c>
      <c r="U49" s="36">
        <f t="shared" si="6"/>
        <v>2.0666016101488167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783328</v>
      </c>
      <c r="E50" s="31">
        <v>783328</v>
      </c>
      <c r="F50" s="31">
        <v>142254</v>
      </c>
      <c r="G50" s="36">
        <f t="shared" si="0"/>
        <v>0.18160208750357448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142254</v>
      </c>
      <c r="O50" s="36">
        <f t="shared" si="4"/>
        <v>0.18160208750357448</v>
      </c>
      <c r="P50" s="31">
        <v>47143</v>
      </c>
      <c r="Q50" s="31">
        <v>605268</v>
      </c>
      <c r="R50" s="31">
        <v>725268</v>
      </c>
      <c r="S50" s="31">
        <v>47143</v>
      </c>
      <c r="T50" s="36">
        <f t="shared" si="5"/>
        <v>7.7887811680115257E-2</v>
      </c>
      <c r="U50" s="36">
        <f t="shared" si="6"/>
        <v>2.0174999469698576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509511</v>
      </c>
      <c r="E51" s="31">
        <v>924511</v>
      </c>
      <c r="F51" s="31">
        <v>3174</v>
      </c>
      <c r="G51" s="36">
        <f t="shared" si="0"/>
        <v>6.2295024052473839E-3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3174</v>
      </c>
      <c r="O51" s="36">
        <f t="shared" si="4"/>
        <v>6.2295024052473839E-3</v>
      </c>
      <c r="P51" s="31">
        <v>3174</v>
      </c>
      <c r="Q51" s="31">
        <v>506000</v>
      </c>
      <c r="R51" s="31">
        <v>506000</v>
      </c>
      <c r="S51" s="31">
        <v>3174</v>
      </c>
      <c r="T51" s="36">
        <f t="shared" si="5"/>
        <v>6.2727272727272727E-3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9363535</v>
      </c>
      <c r="E53" s="32">
        <f>SUM(E48:E52)</f>
        <v>9778535</v>
      </c>
      <c r="F53" s="32">
        <f>SUM(F48:F52)</f>
        <v>2129428</v>
      </c>
      <c r="G53" s="37">
        <f t="shared" si="0"/>
        <v>0.22741710262203324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2129428</v>
      </c>
      <c r="O53" s="37">
        <f t="shared" si="4"/>
        <v>0.22741710262203324</v>
      </c>
      <c r="P53" s="32">
        <f>SUM(P48:P52)</f>
        <v>293772</v>
      </c>
      <c r="Q53" s="32">
        <f>SUM(Q48:Q52)</f>
        <v>8100236</v>
      </c>
      <c r="R53" s="32">
        <f>SUM(R48:R52)</f>
        <v>8267936</v>
      </c>
      <c r="S53" s="32">
        <f>SUM(S48:S52)</f>
        <v>293772</v>
      </c>
      <c r="T53" s="37">
        <f t="shared" si="5"/>
        <v>3.6267091477334736E-2</v>
      </c>
      <c r="U53" s="37">
        <f t="shared" si="6"/>
        <v>6.2485737238402574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257209820</v>
      </c>
      <c r="E54" s="32">
        <f>SUM(E8:E9,E11:E18,E20:E26,E28:E34,E36:E39,E41:E46,E48:E52)</f>
        <v>259656765</v>
      </c>
      <c r="F54" s="32">
        <f>SUM(F8:F9,F11:F18,F20:F26,F28:F34,F36:F39,F41:F46,F48:F52)</f>
        <v>144870881</v>
      </c>
      <c r="G54" s="37">
        <f t="shared" si="0"/>
        <v>0.56324008546796545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144870881</v>
      </c>
      <c r="O54" s="37">
        <f t="shared" si="4"/>
        <v>0.56324008546796545</v>
      </c>
      <c r="P54" s="32">
        <f>SUM(P8:P9,P11:P18,P20:P26,P28:P34,P36:P39,P41:P46,P48:P52)</f>
        <v>118623018</v>
      </c>
      <c r="Q54" s="32">
        <f>SUM(Q8:Q9,Q11:Q18,Q20:Q26,Q28:Q34,Q36:Q39,Q41:Q46,Q48:Q52)</f>
        <v>242978608</v>
      </c>
      <c r="R54" s="32">
        <f>SUM(R8:R9,R11:R18,R20:R26,R28:R34,R36:R39,R41:R46,R48:R52)</f>
        <v>261527506</v>
      </c>
      <c r="S54" s="32">
        <f>SUM(S8:S9,S11:S18,S20:S26,S28:S34,S36:S39,S41:S46,S48:S52)</f>
        <v>118623018</v>
      </c>
      <c r="T54" s="37">
        <f t="shared" si="5"/>
        <v>0.48820354588581721</v>
      </c>
      <c r="U54" s="37">
        <f t="shared" si="6"/>
        <v>0.22127124602410642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8536485</v>
      </c>
      <c r="E57" s="31">
        <v>8536485</v>
      </c>
      <c r="F57" s="31">
        <v>1573107</v>
      </c>
      <c r="G57" s="36">
        <f t="shared" ref="G57:G85" si="7">IF(($D57      =0),0,($F57      /$D57      ))</f>
        <v>0.18428041518259564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1573107</v>
      </c>
      <c r="O57" s="36">
        <f t="shared" ref="O57:O85" si="11">IF(($D57      =0),0,($N57      /$D57      ))</f>
        <v>0.18428041518259564</v>
      </c>
      <c r="P57" s="31">
        <v>1504913</v>
      </c>
      <c r="Q57" s="31">
        <v>8287850</v>
      </c>
      <c r="R57" s="31">
        <v>8287850</v>
      </c>
      <c r="S57" s="31">
        <v>1504913</v>
      </c>
      <c r="T57" s="36">
        <f t="shared" ref="T57:T85" si="12">IF(($Q57      =0),0,($S57      /$Q57      ))</f>
        <v>0.18158062706250716</v>
      </c>
      <c r="U57" s="36">
        <f t="shared" ref="U57:U85" si="13">IF(($P57      =0),0,(($F57      /$P57      )-1))</f>
        <v>4.5314247401676999E-2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8536485</v>
      </c>
      <c r="E58" s="32">
        <f>E57</f>
        <v>8536485</v>
      </c>
      <c r="F58" s="32">
        <f>F57</f>
        <v>1573107</v>
      </c>
      <c r="G58" s="37">
        <f t="shared" si="7"/>
        <v>0.18428041518259564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1573107</v>
      </c>
      <c r="O58" s="37">
        <f t="shared" si="11"/>
        <v>0.18428041518259564</v>
      </c>
      <c r="P58" s="32">
        <f>P57</f>
        <v>1504913</v>
      </c>
      <c r="Q58" s="32">
        <f>Q57</f>
        <v>8287850</v>
      </c>
      <c r="R58" s="32">
        <f>R57</f>
        <v>8287850</v>
      </c>
      <c r="S58" s="32">
        <f>S57</f>
        <v>1504913</v>
      </c>
      <c r="T58" s="37">
        <f t="shared" si="12"/>
        <v>0.18158062706250716</v>
      </c>
      <c r="U58" s="37">
        <f t="shared" si="13"/>
        <v>4.5314247401676999E-2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3420820</v>
      </c>
      <c r="E59" s="31">
        <v>3420820</v>
      </c>
      <c r="F59" s="31">
        <v>9989</v>
      </c>
      <c r="G59" s="36">
        <f t="shared" si="7"/>
        <v>2.9200601025485117E-3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9989</v>
      </c>
      <c r="O59" s="36">
        <f t="shared" si="11"/>
        <v>2.9200601025485117E-3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3961560</v>
      </c>
      <c r="E60" s="31">
        <v>3961560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3595450</v>
      </c>
      <c r="R60" s="31">
        <v>3574086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73488</v>
      </c>
      <c r="E61" s="31">
        <v>73488</v>
      </c>
      <c r="F61" s="31">
        <v>6790</v>
      </c>
      <c r="G61" s="36">
        <f t="shared" si="7"/>
        <v>9.2396037448290877E-2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6790</v>
      </c>
      <c r="O61" s="36">
        <f t="shared" si="11"/>
        <v>9.2396037448290877E-2</v>
      </c>
      <c r="P61" s="31">
        <v>6906</v>
      </c>
      <c r="Q61" s="31">
        <v>97414</v>
      </c>
      <c r="R61" s="31">
        <v>69318</v>
      </c>
      <c r="S61" s="31">
        <v>6906</v>
      </c>
      <c r="T61" s="36">
        <f t="shared" si="12"/>
        <v>7.0893300757591315E-2</v>
      </c>
      <c r="U61" s="36">
        <f t="shared" si="13"/>
        <v>-1.6796988126267065E-2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7455868</v>
      </c>
      <c r="E63" s="32">
        <f>SUM(E59:E62)</f>
        <v>7455868</v>
      </c>
      <c r="F63" s="32">
        <f>SUM(F59:F62)</f>
        <v>16779</v>
      </c>
      <c r="G63" s="37">
        <f t="shared" si="7"/>
        <v>2.2504422020346929E-3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16779</v>
      </c>
      <c r="O63" s="37">
        <f t="shared" si="11"/>
        <v>2.2504422020346929E-3</v>
      </c>
      <c r="P63" s="32">
        <f>SUM(P59:P62)</f>
        <v>6906</v>
      </c>
      <c r="Q63" s="32">
        <f>SUM(Q59:Q62)</f>
        <v>3692864</v>
      </c>
      <c r="R63" s="32">
        <f>SUM(R59:R62)</f>
        <v>3643404</v>
      </c>
      <c r="S63" s="32">
        <f>SUM(S59:S62)</f>
        <v>6906</v>
      </c>
      <c r="T63" s="37">
        <f t="shared" si="12"/>
        <v>1.870093239285281E-3</v>
      </c>
      <c r="U63" s="37">
        <f t="shared" si="13"/>
        <v>1.4296264118158124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1135839</v>
      </c>
      <c r="E65" s="31">
        <v>1135839</v>
      </c>
      <c r="F65" s="31">
        <v>49840</v>
      </c>
      <c r="G65" s="36">
        <f t="shared" si="7"/>
        <v>4.3879458268293307E-2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49840</v>
      </c>
      <c r="O65" s="36">
        <f t="shared" si="11"/>
        <v>4.3879458268293307E-2</v>
      </c>
      <c r="P65" s="31">
        <v>71185</v>
      </c>
      <c r="Q65" s="31">
        <v>1117063</v>
      </c>
      <c r="R65" s="31">
        <v>1173134</v>
      </c>
      <c r="S65" s="31">
        <v>71185</v>
      </c>
      <c r="T65" s="36">
        <f t="shared" si="12"/>
        <v>6.3725143523686661E-2</v>
      </c>
      <c r="U65" s="36">
        <f t="shared" si="13"/>
        <v>-0.29985249701482053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638275</v>
      </c>
      <c r="E66" s="31">
        <v>638275</v>
      </c>
      <c r="F66" s="31">
        <v>225165</v>
      </c>
      <c r="G66" s="36">
        <f t="shared" si="7"/>
        <v>0.35277114096588463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225165</v>
      </c>
      <c r="O66" s="36">
        <f t="shared" si="11"/>
        <v>0.35277114096588463</v>
      </c>
      <c r="P66" s="31">
        <v>9076</v>
      </c>
      <c r="Q66" s="31">
        <v>100000</v>
      </c>
      <c r="R66" s="31">
        <v>550000</v>
      </c>
      <c r="S66" s="31">
        <v>9076</v>
      </c>
      <c r="T66" s="36">
        <f t="shared" si="12"/>
        <v>9.0759999999999993E-2</v>
      </c>
      <c r="U66" s="36">
        <f t="shared" si="13"/>
        <v>23.808836491846627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14131662</v>
      </c>
      <c r="E67" s="31">
        <v>14131662</v>
      </c>
      <c r="F67" s="31">
        <v>440104</v>
      </c>
      <c r="G67" s="36">
        <f t="shared" si="7"/>
        <v>3.1143116782725203E-2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440104</v>
      </c>
      <c r="O67" s="36">
        <f t="shared" si="11"/>
        <v>3.1143116782725203E-2</v>
      </c>
      <c r="P67" s="31">
        <v>441325</v>
      </c>
      <c r="Q67" s="31">
        <v>13331757</v>
      </c>
      <c r="R67" s="31">
        <v>13331757</v>
      </c>
      <c r="S67" s="31">
        <v>441325</v>
      </c>
      <c r="T67" s="36">
        <f t="shared" si="12"/>
        <v>3.3103288636299029E-2</v>
      </c>
      <c r="U67" s="36">
        <f t="shared" si="13"/>
        <v>-2.7666685549198045E-3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633000</v>
      </c>
      <c r="E68" s="31">
        <v>633000</v>
      </c>
      <c r="F68" s="31">
        <v>79797</v>
      </c>
      <c r="G68" s="36">
        <f t="shared" si="7"/>
        <v>0.12606161137440758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79797</v>
      </c>
      <c r="O68" s="36">
        <f t="shared" si="11"/>
        <v>0.12606161137440758</v>
      </c>
      <c r="P68" s="31">
        <v>71438</v>
      </c>
      <c r="Q68" s="31">
        <v>818351</v>
      </c>
      <c r="R68" s="31">
        <v>570000</v>
      </c>
      <c r="S68" s="31">
        <v>71438</v>
      </c>
      <c r="T68" s="36">
        <f t="shared" si="12"/>
        <v>8.7295060432503901E-2</v>
      </c>
      <c r="U68" s="36">
        <f t="shared" si="13"/>
        <v>0.11701055460679188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16538776</v>
      </c>
      <c r="E70" s="32">
        <f>SUM(E64:E69)</f>
        <v>16538776</v>
      </c>
      <c r="F70" s="32">
        <f>SUM(F64:F69)</f>
        <v>794906</v>
      </c>
      <c r="G70" s="37">
        <f t="shared" si="7"/>
        <v>4.8063169850054197E-2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794906</v>
      </c>
      <c r="O70" s="37">
        <f t="shared" si="11"/>
        <v>4.8063169850054197E-2</v>
      </c>
      <c r="P70" s="32">
        <f>SUM(P64:P69)</f>
        <v>593024</v>
      </c>
      <c r="Q70" s="32">
        <f>SUM(Q64:Q69)</f>
        <v>15367171</v>
      </c>
      <c r="R70" s="32">
        <f>SUM(R64:R69)</f>
        <v>15624891</v>
      </c>
      <c r="S70" s="32">
        <f>SUM(S64:S69)</f>
        <v>593024</v>
      </c>
      <c r="T70" s="37">
        <f t="shared" si="12"/>
        <v>3.8590316981570651E-2</v>
      </c>
      <c r="U70" s="37">
        <f t="shared" si="13"/>
        <v>0.34042804338441623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1209012</v>
      </c>
      <c r="E71" s="31">
        <v>1209012</v>
      </c>
      <c r="F71" s="31">
        <v>276313</v>
      </c>
      <c r="G71" s="36">
        <f t="shared" si="7"/>
        <v>0.22854446440564694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276313</v>
      </c>
      <c r="O71" s="36">
        <f t="shared" si="11"/>
        <v>0.22854446440564694</v>
      </c>
      <c r="P71" s="31">
        <v>291611</v>
      </c>
      <c r="Q71" s="31">
        <v>780000</v>
      </c>
      <c r="R71" s="31">
        <v>1151422</v>
      </c>
      <c r="S71" s="31">
        <v>291611</v>
      </c>
      <c r="T71" s="36">
        <f t="shared" si="12"/>
        <v>0.37386025641025639</v>
      </c>
      <c r="U71" s="36">
        <f t="shared" si="13"/>
        <v>-5.2460298136901562E-2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5075334</v>
      </c>
      <c r="E72" s="31">
        <v>5075334</v>
      </c>
      <c r="F72" s="31">
        <v>398254</v>
      </c>
      <c r="G72" s="36">
        <f t="shared" si="7"/>
        <v>7.8468530346968296E-2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398254</v>
      </c>
      <c r="O72" s="36">
        <f t="shared" si="11"/>
        <v>7.8468530346968296E-2</v>
      </c>
      <c r="P72" s="31">
        <v>351431</v>
      </c>
      <c r="Q72" s="31">
        <v>4977574</v>
      </c>
      <c r="R72" s="31">
        <v>4977574</v>
      </c>
      <c r="S72" s="31">
        <v>351431</v>
      </c>
      <c r="T72" s="36">
        <f t="shared" si="12"/>
        <v>7.0602867983479506E-2</v>
      </c>
      <c r="U72" s="36">
        <f t="shared" si="13"/>
        <v>0.13323525813032999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2628731</v>
      </c>
      <c r="E73" s="31">
        <v>2628731</v>
      </c>
      <c r="F73" s="31">
        <v>1092911</v>
      </c>
      <c r="G73" s="36">
        <f t="shared" si="7"/>
        <v>0.41575611958774022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1092911</v>
      </c>
      <c r="O73" s="36">
        <f t="shared" si="11"/>
        <v>0.41575611958774022</v>
      </c>
      <c r="P73" s="31">
        <v>0</v>
      </c>
      <c r="Q73" s="31">
        <v>2474208</v>
      </c>
      <c r="R73" s="31">
        <v>2474208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3085921</v>
      </c>
      <c r="E74" s="31">
        <v>3085921</v>
      </c>
      <c r="F74" s="31">
        <v>609162</v>
      </c>
      <c r="G74" s="36">
        <f t="shared" si="7"/>
        <v>0.19740038711295591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609162</v>
      </c>
      <c r="O74" s="36">
        <f t="shared" si="11"/>
        <v>0.19740038711295591</v>
      </c>
      <c r="P74" s="31">
        <v>509237</v>
      </c>
      <c r="Q74" s="31">
        <v>2499027</v>
      </c>
      <c r="R74" s="31">
        <v>2495529</v>
      </c>
      <c r="S74" s="31">
        <v>509237</v>
      </c>
      <c r="T74" s="36">
        <f t="shared" si="12"/>
        <v>0.20377410888317735</v>
      </c>
      <c r="U74" s="36">
        <f t="shared" si="13"/>
        <v>0.1962249404501244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215694</v>
      </c>
      <c r="E75" s="31">
        <v>215694</v>
      </c>
      <c r="F75" s="31">
        <v>62866</v>
      </c>
      <c r="G75" s="36">
        <f t="shared" si="7"/>
        <v>0.29145919682513188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62866</v>
      </c>
      <c r="O75" s="36">
        <f t="shared" si="11"/>
        <v>0.29145919682513188</v>
      </c>
      <c r="P75" s="31">
        <v>147240</v>
      </c>
      <c r="Q75" s="31">
        <v>2100511</v>
      </c>
      <c r="R75" s="31">
        <v>467915</v>
      </c>
      <c r="S75" s="31">
        <v>147240</v>
      </c>
      <c r="T75" s="36">
        <f t="shared" si="12"/>
        <v>7.0097228721963376E-2</v>
      </c>
      <c r="U75" s="36">
        <f t="shared" si="13"/>
        <v>-0.57303721814724262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4446324</v>
      </c>
      <c r="E76" s="31">
        <v>4446324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4446319</v>
      </c>
      <c r="R76" s="31">
        <v>4446319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33381300</v>
      </c>
      <c r="E77" s="31">
        <v>33381300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50042316</v>
      </c>
      <c r="E78" s="32">
        <f>SUM(E71:E77)</f>
        <v>50042316</v>
      </c>
      <c r="F78" s="32">
        <f>SUM(F71:F77)</f>
        <v>2439506</v>
      </c>
      <c r="G78" s="37">
        <f t="shared" si="7"/>
        <v>4.8748862862382308E-2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2439506</v>
      </c>
      <c r="O78" s="37">
        <f t="shared" si="11"/>
        <v>4.8748862862382308E-2</v>
      </c>
      <c r="P78" s="32">
        <f>SUM(P71:P77)</f>
        <v>1299519</v>
      </c>
      <c r="Q78" s="32">
        <f>SUM(Q71:Q77)</f>
        <v>17277639</v>
      </c>
      <c r="R78" s="32">
        <f>SUM(R71:R77)</f>
        <v>16012967</v>
      </c>
      <c r="S78" s="32">
        <f>SUM(S71:S77)</f>
        <v>1299519</v>
      </c>
      <c r="T78" s="37">
        <f t="shared" si="12"/>
        <v>7.5213922457808044E-2</v>
      </c>
      <c r="U78" s="37">
        <f t="shared" si="13"/>
        <v>0.87723765485537331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3572806</v>
      </c>
      <c r="E79" s="31">
        <v>3572806</v>
      </c>
      <c r="F79" s="31">
        <v>393289</v>
      </c>
      <c r="G79" s="36">
        <f t="shared" si="7"/>
        <v>0.11007846493764285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393289</v>
      </c>
      <c r="O79" s="36">
        <f t="shared" si="11"/>
        <v>0.11007846493764285</v>
      </c>
      <c r="P79" s="31">
        <v>0</v>
      </c>
      <c r="Q79" s="31">
        <v>3405916</v>
      </c>
      <c r="R79" s="31">
        <v>3405916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1082300</v>
      </c>
      <c r="E80" s="31">
        <v>1082300</v>
      </c>
      <c r="F80" s="31">
        <v>279294</v>
      </c>
      <c r="G80" s="36">
        <f t="shared" si="7"/>
        <v>0.2580559918691675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279294</v>
      </c>
      <c r="O80" s="36">
        <f t="shared" si="11"/>
        <v>0.2580559918691675</v>
      </c>
      <c r="P80" s="31">
        <v>257347</v>
      </c>
      <c r="Q80" s="31">
        <v>788177</v>
      </c>
      <c r="R80" s="31">
        <v>958177</v>
      </c>
      <c r="S80" s="31">
        <v>257347</v>
      </c>
      <c r="T80" s="36">
        <f t="shared" si="12"/>
        <v>0.32650914705706968</v>
      </c>
      <c r="U80" s="36">
        <f t="shared" si="13"/>
        <v>8.5281740218459801E-2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729700</v>
      </c>
      <c r="E81" s="31">
        <v>729700</v>
      </c>
      <c r="F81" s="31">
        <v>71670</v>
      </c>
      <c r="G81" s="36">
        <f t="shared" si="7"/>
        <v>9.8218445936686313E-2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71670</v>
      </c>
      <c r="O81" s="36">
        <f t="shared" si="11"/>
        <v>9.8218445936686313E-2</v>
      </c>
      <c r="P81" s="31">
        <v>91869</v>
      </c>
      <c r="Q81" s="31">
        <v>727700</v>
      </c>
      <c r="R81" s="31">
        <v>727700</v>
      </c>
      <c r="S81" s="31">
        <v>91869</v>
      </c>
      <c r="T81" s="36">
        <f t="shared" si="12"/>
        <v>0.12624570564793183</v>
      </c>
      <c r="U81" s="36">
        <f t="shared" si="13"/>
        <v>-0.21986741991313719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5384806</v>
      </c>
      <c r="E84" s="32">
        <f>SUM(E79:E83)</f>
        <v>5384806</v>
      </c>
      <c r="F84" s="32">
        <f>SUM(F79:F83)</f>
        <v>744253</v>
      </c>
      <c r="G84" s="37">
        <f t="shared" si="7"/>
        <v>0.13821352152705224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744253</v>
      </c>
      <c r="O84" s="37">
        <f t="shared" si="11"/>
        <v>0.13821352152705224</v>
      </c>
      <c r="P84" s="32">
        <f>SUM(P79:P83)</f>
        <v>349216</v>
      </c>
      <c r="Q84" s="32">
        <f>SUM(Q79:Q83)</f>
        <v>4921793</v>
      </c>
      <c r="R84" s="32">
        <f>SUM(R79:R83)</f>
        <v>5091793</v>
      </c>
      <c r="S84" s="32">
        <f>SUM(S79:S83)</f>
        <v>349216</v>
      </c>
      <c r="T84" s="37">
        <f t="shared" si="12"/>
        <v>7.095300432179899E-2</v>
      </c>
      <c r="U84" s="37">
        <f t="shared" si="13"/>
        <v>1.1312110556217356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87958251</v>
      </c>
      <c r="E85" s="32">
        <f>SUM(E57,E59:E62,E64:E69,E71:E77,E79:E83)</f>
        <v>87958251</v>
      </c>
      <c r="F85" s="32">
        <f>SUM(F57,F59:F62,F64:F69,F71:F77,F79:F83)</f>
        <v>5568551</v>
      </c>
      <c r="G85" s="37">
        <f t="shared" si="7"/>
        <v>6.330902373217949E-2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5568551</v>
      </c>
      <c r="O85" s="37">
        <f t="shared" si="11"/>
        <v>6.330902373217949E-2</v>
      </c>
      <c r="P85" s="32">
        <f>SUM(P57,P59:P62,P64:P69,P71:P77,P79:P83)</f>
        <v>3753578</v>
      </c>
      <c r="Q85" s="32">
        <f>SUM(Q57,Q59:Q62,Q64:Q69,Q71:Q77,Q79:Q83)</f>
        <v>49547317</v>
      </c>
      <c r="R85" s="32">
        <f>SUM(R57,R59:R62,R64:R69,R71:R77,R79:R83)</f>
        <v>48660905</v>
      </c>
      <c r="S85" s="32">
        <f>SUM(S57,S59:S62,S64:S69,S71:S77,S79:S83)</f>
        <v>3753578</v>
      </c>
      <c r="T85" s="37">
        <f t="shared" si="12"/>
        <v>7.5757442123455448E-2</v>
      </c>
      <c r="U85" s="37">
        <f t="shared" si="13"/>
        <v>0.48353144652915159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40095113</v>
      </c>
      <c r="E88" s="31">
        <v>40095113</v>
      </c>
      <c r="F88" s="31">
        <v>8655263</v>
      </c>
      <c r="G88" s="36">
        <f t="shared" ref="G88:G99" si="14">IF(($D88      =0),0,($F88      /$D88      ))</f>
        <v>0.2158682780118365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8655263</v>
      </c>
      <c r="O88" s="36">
        <f t="shared" ref="O88:O99" si="18">IF(($D88      =0),0,($N88      /$D88      ))</f>
        <v>0.2158682780118365</v>
      </c>
      <c r="P88" s="31">
        <v>6401840</v>
      </c>
      <c r="Q88" s="31">
        <v>50736359</v>
      </c>
      <c r="R88" s="31">
        <v>51724359</v>
      </c>
      <c r="S88" s="31">
        <v>6401840</v>
      </c>
      <c r="T88" s="36">
        <f t="shared" ref="T88:T99" si="19">IF(($Q88      =0),0,($S88      /$Q88      ))</f>
        <v>0.12617854584322852</v>
      </c>
      <c r="U88" s="36">
        <f t="shared" ref="U88:U99" si="20">IF(($P88      =0),0,(($F88      /$P88      )-1))</f>
        <v>0.35199614485835329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120342000</v>
      </c>
      <c r="E89" s="31">
        <v>120342000</v>
      </c>
      <c r="F89" s="31">
        <v>33720226</v>
      </c>
      <c r="G89" s="36">
        <f t="shared" si="14"/>
        <v>0.28020330391716941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33720226</v>
      </c>
      <c r="O89" s="36">
        <f t="shared" si="18"/>
        <v>0.28020330391716941</v>
      </c>
      <c r="P89" s="31">
        <v>34854160</v>
      </c>
      <c r="Q89" s="31">
        <v>154371000</v>
      </c>
      <c r="R89" s="31">
        <v>121336000</v>
      </c>
      <c r="S89" s="31">
        <v>34854160</v>
      </c>
      <c r="T89" s="36">
        <f t="shared" si="19"/>
        <v>0.22578178543897492</v>
      </c>
      <c r="U89" s="36">
        <f t="shared" si="20"/>
        <v>-3.2533677472072253E-2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47083972</v>
      </c>
      <c r="E90" s="31">
        <v>47083972</v>
      </c>
      <c r="F90" s="31">
        <v>8047903</v>
      </c>
      <c r="G90" s="36">
        <f t="shared" si="14"/>
        <v>0.17092659472314697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8047903</v>
      </c>
      <c r="O90" s="36">
        <f t="shared" si="18"/>
        <v>0.17092659472314697</v>
      </c>
      <c r="P90" s="31">
        <v>36553</v>
      </c>
      <c r="Q90" s="31">
        <v>46825799</v>
      </c>
      <c r="R90" s="31">
        <v>46269016</v>
      </c>
      <c r="S90" s="31">
        <v>36553</v>
      </c>
      <c r="T90" s="36">
        <f t="shared" si="19"/>
        <v>7.8061668525933748E-4</v>
      </c>
      <c r="U90" s="36">
        <f t="shared" si="20"/>
        <v>219.17079309495801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207521085</v>
      </c>
      <c r="E91" s="32">
        <f>SUM(E88:E90)</f>
        <v>207521085</v>
      </c>
      <c r="F91" s="32">
        <f>SUM(F88:F90)</f>
        <v>50423392</v>
      </c>
      <c r="G91" s="37">
        <f t="shared" si="14"/>
        <v>0.24297960855399345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50423392</v>
      </c>
      <c r="O91" s="37">
        <f t="shared" si="18"/>
        <v>0.24297960855399345</v>
      </c>
      <c r="P91" s="32">
        <f>SUM(P88:P90)</f>
        <v>41292553</v>
      </c>
      <c r="Q91" s="32">
        <f>SUM(Q88:Q90)</f>
        <v>251933158</v>
      </c>
      <c r="R91" s="32">
        <f>SUM(R88:R90)</f>
        <v>219329375</v>
      </c>
      <c r="S91" s="32">
        <f>SUM(S88:S90)</f>
        <v>41292553</v>
      </c>
      <c r="T91" s="37">
        <f t="shared" si="19"/>
        <v>0.16390281187202838</v>
      </c>
      <c r="U91" s="37">
        <f t="shared" si="20"/>
        <v>0.22112556227753699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166522083</v>
      </c>
      <c r="E92" s="31">
        <v>166522083</v>
      </c>
      <c r="F92" s="31">
        <v>74417425</v>
      </c>
      <c r="G92" s="36">
        <f t="shared" si="14"/>
        <v>0.44689222990322552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74417425</v>
      </c>
      <c r="O92" s="36">
        <f t="shared" si="18"/>
        <v>0.44689222990322552</v>
      </c>
      <c r="P92" s="31">
        <v>32382514</v>
      </c>
      <c r="Q92" s="31">
        <v>137605589</v>
      </c>
      <c r="R92" s="31">
        <v>150545589</v>
      </c>
      <c r="S92" s="31">
        <v>32382514</v>
      </c>
      <c r="T92" s="36">
        <f t="shared" si="19"/>
        <v>0.23532847928146292</v>
      </c>
      <c r="U92" s="36">
        <f t="shared" si="20"/>
        <v>1.2980743558081995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15345773</v>
      </c>
      <c r="E93" s="31">
        <v>15345773</v>
      </c>
      <c r="F93" s="31">
        <v>3251714</v>
      </c>
      <c r="G93" s="36">
        <f t="shared" si="14"/>
        <v>0.21189639648651129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3251714</v>
      </c>
      <c r="O93" s="36">
        <f t="shared" si="18"/>
        <v>0.21189639648651129</v>
      </c>
      <c r="P93" s="31">
        <v>18156058</v>
      </c>
      <c r="Q93" s="31">
        <v>15376304</v>
      </c>
      <c r="R93" s="31">
        <v>14361035</v>
      </c>
      <c r="S93" s="31">
        <v>18156058</v>
      </c>
      <c r="T93" s="36">
        <f t="shared" si="19"/>
        <v>1.1807816754923679</v>
      </c>
      <c r="U93" s="36">
        <f t="shared" si="20"/>
        <v>-0.82090198213731203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9814399</v>
      </c>
      <c r="E94" s="31">
        <v>9814399</v>
      </c>
      <c r="F94" s="31">
        <v>4864116</v>
      </c>
      <c r="G94" s="36">
        <f t="shared" si="14"/>
        <v>0.49561017439784139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4864116</v>
      </c>
      <c r="O94" s="36">
        <f t="shared" si="18"/>
        <v>0.49561017439784139</v>
      </c>
      <c r="P94" s="31">
        <v>4688310</v>
      </c>
      <c r="Q94" s="31">
        <v>18561492</v>
      </c>
      <c r="R94" s="31">
        <v>16796402</v>
      </c>
      <c r="S94" s="31">
        <v>4688310</v>
      </c>
      <c r="T94" s="36">
        <f t="shared" si="19"/>
        <v>0.25258260488973622</v>
      </c>
      <c r="U94" s="36">
        <f t="shared" si="20"/>
        <v>3.7498800207324212E-2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2177014</v>
      </c>
      <c r="E95" s="31">
        <v>2177014</v>
      </c>
      <c r="F95" s="31">
        <v>199922</v>
      </c>
      <c r="G95" s="36">
        <f t="shared" si="14"/>
        <v>9.1833125556381359E-2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199922</v>
      </c>
      <c r="O95" s="36">
        <f t="shared" si="18"/>
        <v>9.1833125556381359E-2</v>
      </c>
      <c r="P95" s="31">
        <v>96671</v>
      </c>
      <c r="Q95" s="31">
        <v>3344678</v>
      </c>
      <c r="R95" s="31">
        <v>2364270</v>
      </c>
      <c r="S95" s="31">
        <v>96671</v>
      </c>
      <c r="T95" s="36">
        <f t="shared" si="19"/>
        <v>2.8902931762041069E-2</v>
      </c>
      <c r="U95" s="36">
        <f t="shared" si="20"/>
        <v>1.0680659142866009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193859269</v>
      </c>
      <c r="E96" s="32">
        <f>SUM(E92:E95)</f>
        <v>193859269</v>
      </c>
      <c r="F96" s="32">
        <f>SUM(F92:F95)</f>
        <v>82733177</v>
      </c>
      <c r="G96" s="37">
        <f t="shared" si="14"/>
        <v>0.42676926115923813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82733177</v>
      </c>
      <c r="O96" s="37">
        <f t="shared" si="18"/>
        <v>0.42676926115923813</v>
      </c>
      <c r="P96" s="32">
        <f>SUM(P92:P95)</f>
        <v>55323553</v>
      </c>
      <c r="Q96" s="32">
        <f>SUM(Q92:Q95)</f>
        <v>174888063</v>
      </c>
      <c r="R96" s="32">
        <f>SUM(R92:R95)</f>
        <v>184067296</v>
      </c>
      <c r="S96" s="32">
        <f>SUM(S92:S95)</f>
        <v>55323553</v>
      </c>
      <c r="T96" s="37">
        <f t="shared" si="19"/>
        <v>0.316336930325542</v>
      </c>
      <c r="U96" s="37">
        <f t="shared" si="20"/>
        <v>0.49544222150735684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240913447</v>
      </c>
      <c r="E97" s="31">
        <v>240913447</v>
      </c>
      <c r="F97" s="31">
        <v>5979404</v>
      </c>
      <c r="G97" s="36">
        <f t="shared" si="14"/>
        <v>2.4819718759824975E-2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5979404</v>
      </c>
      <c r="O97" s="36">
        <f t="shared" si="18"/>
        <v>2.4819718759824975E-2</v>
      </c>
      <c r="P97" s="31">
        <v>5092300</v>
      </c>
      <c r="Q97" s="31">
        <v>24186131</v>
      </c>
      <c r="R97" s="31">
        <v>228145256</v>
      </c>
      <c r="S97" s="31">
        <v>5092300</v>
      </c>
      <c r="T97" s="36">
        <f t="shared" si="19"/>
        <v>0.21054628373591461</v>
      </c>
      <c r="U97" s="36">
        <f t="shared" si="20"/>
        <v>0.17420497614044739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23306750</v>
      </c>
      <c r="E98" s="31">
        <v>23306750</v>
      </c>
      <c r="F98" s="31">
        <v>-3647716</v>
      </c>
      <c r="G98" s="36">
        <f t="shared" si="14"/>
        <v>-0.15650899417550709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-3647716</v>
      </c>
      <c r="O98" s="36">
        <f t="shared" si="18"/>
        <v>-0.15650899417550709</v>
      </c>
      <c r="P98" s="31">
        <v>221170</v>
      </c>
      <c r="Q98" s="31">
        <v>24607499</v>
      </c>
      <c r="R98" s="31">
        <v>22498750</v>
      </c>
      <c r="S98" s="31">
        <v>221170</v>
      </c>
      <c r="T98" s="36">
        <f t="shared" si="19"/>
        <v>8.98791055523359E-3</v>
      </c>
      <c r="U98" s="36">
        <f t="shared" si="20"/>
        <v>-17.492815481303975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35270288</v>
      </c>
      <c r="E99" s="31">
        <v>35270288</v>
      </c>
      <c r="F99" s="31">
        <v>8900109</v>
      </c>
      <c r="G99" s="36">
        <f t="shared" si="14"/>
        <v>0.25234012832557534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8900109</v>
      </c>
      <c r="O99" s="36">
        <f t="shared" si="18"/>
        <v>0.25234012832557534</v>
      </c>
      <c r="P99" s="31">
        <v>752914</v>
      </c>
      <c r="Q99" s="31">
        <v>43456020</v>
      </c>
      <c r="R99" s="31">
        <v>33725021</v>
      </c>
      <c r="S99" s="31">
        <v>752914</v>
      </c>
      <c r="T99" s="36">
        <f t="shared" si="19"/>
        <v>1.7325884883153127E-2</v>
      </c>
      <c r="U99" s="36">
        <f t="shared" si="20"/>
        <v>10.820883925654192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299490485</v>
      </c>
      <c r="E101" s="32">
        <f>SUM(E97:E100)</f>
        <v>299490485</v>
      </c>
      <c r="F101" s="32">
        <f>SUM(F97:F100)</f>
        <v>11231797</v>
      </c>
      <c r="G101" s="37">
        <f>IF(($D101     =0),0,($F101     /$D101     ))</f>
        <v>3.7503017833771912E-2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11231797</v>
      </c>
      <c r="O101" s="37">
        <f>IF(($D101     =0),0,($N101     /$D101     ))</f>
        <v>3.7503017833771912E-2</v>
      </c>
      <c r="P101" s="32">
        <f>SUM(P97:P100)</f>
        <v>6066384</v>
      </c>
      <c r="Q101" s="32">
        <f>SUM(Q97:Q100)</f>
        <v>92249650</v>
      </c>
      <c r="R101" s="32">
        <f>SUM(R97:R100)</f>
        <v>284369027</v>
      </c>
      <c r="S101" s="32">
        <f>SUM(S97:S100)</f>
        <v>6066384</v>
      </c>
      <c r="T101" s="37">
        <f>IF(($Q101     =0),0,($S101     /$Q101     ))</f>
        <v>6.5760509660470257E-2</v>
      </c>
      <c r="U101" s="37">
        <f>IF(($P101     =0),0,(($F101     /$P101     )-1))</f>
        <v>0.85148137671469537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700870839</v>
      </c>
      <c r="E102" s="32">
        <f>SUM(E88:E90,E92:E95,E97:E100)</f>
        <v>700870839</v>
      </c>
      <c r="F102" s="32">
        <f>SUM(F88:F90,F92:F95,F97:F100)</f>
        <v>144388366</v>
      </c>
      <c r="G102" s="37">
        <f>IF(($D102     =0),0,($F102     /$D102     ))</f>
        <v>0.20601280288107407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144388366</v>
      </c>
      <c r="O102" s="37">
        <f>IF(($D102     =0),0,($N102     /$D102     ))</f>
        <v>0.20601280288107407</v>
      </c>
      <c r="P102" s="32">
        <f>SUM(P88:P90,P92:P95,P97:P100)</f>
        <v>102682490</v>
      </c>
      <c r="Q102" s="32">
        <f>SUM(Q88:Q90,Q92:Q95,Q97:Q100)</f>
        <v>519070871</v>
      </c>
      <c r="R102" s="32">
        <f>SUM(R88:R90,R92:R95,R97:R100)</f>
        <v>687765698</v>
      </c>
      <c r="S102" s="32">
        <f>SUM(S88:S90,S92:S95,S97:S100)</f>
        <v>102682490</v>
      </c>
      <c r="T102" s="37">
        <f>IF(($Q102     =0),0,($S102     /$Q102     ))</f>
        <v>0.19781978865849323</v>
      </c>
      <c r="U102" s="37">
        <f>IF(($P102     =0),0,(($F102     /$P102     )-1))</f>
        <v>0.40616346565027794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312651180</v>
      </c>
      <c r="E105" s="31">
        <v>312651180</v>
      </c>
      <c r="F105" s="31">
        <v>37633852</v>
      </c>
      <c r="G105" s="36">
        <f t="shared" ref="G105:G136" si="21">IF(($D105     =0),0,($F105     /$D105     ))</f>
        <v>0.12037009423729025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37633852</v>
      </c>
      <c r="O105" s="36">
        <f t="shared" ref="O105:O136" si="25">IF(($D105     =0),0,($N105     /$D105     ))</f>
        <v>0.12037009423729025</v>
      </c>
      <c r="P105" s="31">
        <v>65554451</v>
      </c>
      <c r="Q105" s="31">
        <v>325258100</v>
      </c>
      <c r="R105" s="31">
        <v>300429752</v>
      </c>
      <c r="S105" s="31">
        <v>65554451</v>
      </c>
      <c r="T105" s="36">
        <f t="shared" ref="T105:T136" si="26">IF(($Q105     =0),0,($S105     /$Q105     ))</f>
        <v>0.20154594458985034</v>
      </c>
      <c r="U105" s="36">
        <f t="shared" ref="U105:U136" si="27">IF(($P105     =0),0,(($F105     /$P105     )-1))</f>
        <v>-0.42591461867326141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312651180</v>
      </c>
      <c r="E106" s="32">
        <f>E105</f>
        <v>312651180</v>
      </c>
      <c r="F106" s="32">
        <f>F105</f>
        <v>37633852</v>
      </c>
      <c r="G106" s="37">
        <f t="shared" si="21"/>
        <v>0.12037009423729025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37633852</v>
      </c>
      <c r="O106" s="37">
        <f t="shared" si="25"/>
        <v>0.12037009423729025</v>
      </c>
      <c r="P106" s="32">
        <f>P105</f>
        <v>65554451</v>
      </c>
      <c r="Q106" s="32">
        <f>Q105</f>
        <v>325258100</v>
      </c>
      <c r="R106" s="32">
        <f>R105</f>
        <v>300429752</v>
      </c>
      <c r="S106" s="32">
        <f>S105</f>
        <v>65554451</v>
      </c>
      <c r="T106" s="37">
        <f t="shared" si="26"/>
        <v>0.20154594458985034</v>
      </c>
      <c r="U106" s="37">
        <f t="shared" si="27"/>
        <v>-0.42591461867326141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11294719</v>
      </c>
      <c r="E107" s="31">
        <v>11294719</v>
      </c>
      <c r="F107" s="31">
        <v>60433</v>
      </c>
      <c r="G107" s="36">
        <f t="shared" si="21"/>
        <v>5.3505536525521348E-3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60433</v>
      </c>
      <c r="O107" s="36">
        <f t="shared" si="25"/>
        <v>5.3505536525521348E-3</v>
      </c>
      <c r="P107" s="31">
        <v>119384</v>
      </c>
      <c r="Q107" s="31">
        <v>10420065</v>
      </c>
      <c r="R107" s="31">
        <v>10317544</v>
      </c>
      <c r="S107" s="31">
        <v>119384</v>
      </c>
      <c r="T107" s="36">
        <f t="shared" si="26"/>
        <v>1.1457126227139658E-2</v>
      </c>
      <c r="U107" s="36">
        <f t="shared" si="27"/>
        <v>-0.49379313810895931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7832414</v>
      </c>
      <c r="E108" s="31">
        <v>7832414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8528923</v>
      </c>
      <c r="R108" s="31">
        <v>8578923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24011304</v>
      </c>
      <c r="E109" s="31">
        <v>24011304</v>
      </c>
      <c r="F109" s="31">
        <v>7136065</v>
      </c>
      <c r="G109" s="36">
        <f t="shared" si="21"/>
        <v>0.29719606232131335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7136065</v>
      </c>
      <c r="O109" s="36">
        <f t="shared" si="25"/>
        <v>0.29719606232131335</v>
      </c>
      <c r="P109" s="31">
        <v>13913</v>
      </c>
      <c r="Q109" s="31">
        <v>22835450</v>
      </c>
      <c r="R109" s="31">
        <v>22821950</v>
      </c>
      <c r="S109" s="31">
        <v>13913</v>
      </c>
      <c r="T109" s="36">
        <f t="shared" si="26"/>
        <v>6.0927198719534759E-4</v>
      </c>
      <c r="U109" s="36">
        <f t="shared" si="27"/>
        <v>511.90627470710842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17592060</v>
      </c>
      <c r="E110" s="31">
        <v>17592060</v>
      </c>
      <c r="F110" s="31">
        <v>197600</v>
      </c>
      <c r="G110" s="36">
        <f t="shared" si="21"/>
        <v>1.1232340044315448E-2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197600</v>
      </c>
      <c r="O110" s="36">
        <f t="shared" si="25"/>
        <v>1.1232340044315448E-2</v>
      </c>
      <c r="P110" s="31">
        <v>181261</v>
      </c>
      <c r="Q110" s="31">
        <v>16243056</v>
      </c>
      <c r="R110" s="31">
        <v>16983996</v>
      </c>
      <c r="S110" s="31">
        <v>181261</v>
      </c>
      <c r="T110" s="36">
        <f t="shared" si="26"/>
        <v>1.1159291699788512E-2</v>
      </c>
      <c r="U110" s="36">
        <f t="shared" si="27"/>
        <v>9.0140736286349554E-2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60730497</v>
      </c>
      <c r="E112" s="32">
        <f>SUM(E107:E111)</f>
        <v>60730497</v>
      </c>
      <c r="F112" s="32">
        <f>SUM(F107:F111)</f>
        <v>7394098</v>
      </c>
      <c r="G112" s="37">
        <f t="shared" si="21"/>
        <v>0.12175263443011178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7394098</v>
      </c>
      <c r="O112" s="37">
        <f t="shared" si="25"/>
        <v>0.12175263443011178</v>
      </c>
      <c r="P112" s="32">
        <f>SUM(P107:P111)</f>
        <v>314558</v>
      </c>
      <c r="Q112" s="32">
        <f>SUM(Q107:Q111)</f>
        <v>58027494</v>
      </c>
      <c r="R112" s="32">
        <f>SUM(R107:R111)</f>
        <v>58702413</v>
      </c>
      <c r="S112" s="32">
        <f>SUM(S107:S111)</f>
        <v>314558</v>
      </c>
      <c r="T112" s="37">
        <f t="shared" si="26"/>
        <v>5.4208441260620351E-3</v>
      </c>
      <c r="U112" s="37">
        <f t="shared" si="27"/>
        <v>22.50631044195347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3347725</v>
      </c>
      <c r="E113" s="31">
        <v>3347725</v>
      </c>
      <c r="F113" s="31">
        <v>627147</v>
      </c>
      <c r="G113" s="36">
        <f t="shared" si="21"/>
        <v>0.18733527992890694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627147</v>
      </c>
      <c r="O113" s="36">
        <f t="shared" si="25"/>
        <v>0.18733527992890694</v>
      </c>
      <c r="P113" s="31">
        <v>847644</v>
      </c>
      <c r="Q113" s="31">
        <v>3200500</v>
      </c>
      <c r="R113" s="31">
        <v>3208850</v>
      </c>
      <c r="S113" s="31">
        <v>847644</v>
      </c>
      <c r="T113" s="36">
        <f t="shared" si="26"/>
        <v>0.26484736759881267</v>
      </c>
      <c r="U113" s="36">
        <f t="shared" si="27"/>
        <v>-0.26012925237481777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5832517</v>
      </c>
      <c r="E114" s="31">
        <v>5832517</v>
      </c>
      <c r="F114" s="31">
        <v>74238</v>
      </c>
      <c r="G114" s="36">
        <f t="shared" si="21"/>
        <v>1.272829551975588E-2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74238</v>
      </c>
      <c r="O114" s="36">
        <f t="shared" si="25"/>
        <v>1.272829551975588E-2</v>
      </c>
      <c r="P114" s="31">
        <v>46095</v>
      </c>
      <c r="Q114" s="31">
        <v>5133895</v>
      </c>
      <c r="R114" s="31">
        <v>5087874</v>
      </c>
      <c r="S114" s="31">
        <v>46095</v>
      </c>
      <c r="T114" s="36">
        <f t="shared" si="26"/>
        <v>8.9785630598210528E-3</v>
      </c>
      <c r="U114" s="36">
        <f t="shared" si="27"/>
        <v>0.61054344288968432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4472531</v>
      </c>
      <c r="E115" s="31">
        <v>4472531</v>
      </c>
      <c r="F115" s="31">
        <v>237480</v>
      </c>
      <c r="G115" s="36">
        <f t="shared" si="21"/>
        <v>5.3097451979650899E-2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237480</v>
      </c>
      <c r="O115" s="36">
        <f t="shared" si="25"/>
        <v>5.3097451979650899E-2</v>
      </c>
      <c r="P115" s="31">
        <v>990880</v>
      </c>
      <c r="Q115" s="31">
        <v>3773292</v>
      </c>
      <c r="R115" s="31">
        <v>4738952</v>
      </c>
      <c r="S115" s="31">
        <v>990880</v>
      </c>
      <c r="T115" s="36">
        <f t="shared" si="26"/>
        <v>0.262603583290135</v>
      </c>
      <c r="U115" s="36">
        <f t="shared" si="27"/>
        <v>-0.76033424834490559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15504700</v>
      </c>
      <c r="E116" s="31">
        <v>15504700</v>
      </c>
      <c r="F116" s="31">
        <v>5992110</v>
      </c>
      <c r="G116" s="36">
        <f t="shared" si="21"/>
        <v>0.3864705540900501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5992110</v>
      </c>
      <c r="O116" s="36">
        <f t="shared" si="25"/>
        <v>0.3864705540900501</v>
      </c>
      <c r="P116" s="31">
        <v>5189420</v>
      </c>
      <c r="Q116" s="31">
        <v>14281000</v>
      </c>
      <c r="R116" s="31">
        <v>14307000</v>
      </c>
      <c r="S116" s="31">
        <v>5189420</v>
      </c>
      <c r="T116" s="36">
        <f t="shared" si="26"/>
        <v>0.3633793151740074</v>
      </c>
      <c r="U116" s="36">
        <f t="shared" si="27"/>
        <v>0.15467817212713553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82776264</v>
      </c>
      <c r="E117" s="31">
        <v>82776264</v>
      </c>
      <c r="F117" s="31">
        <v>3320370</v>
      </c>
      <c r="G117" s="36">
        <f t="shared" si="21"/>
        <v>4.0112585897812449E-2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3320370</v>
      </c>
      <c r="O117" s="36">
        <f t="shared" si="25"/>
        <v>4.0112585897812449E-2</v>
      </c>
      <c r="P117" s="31">
        <v>-10642640</v>
      </c>
      <c r="Q117" s="31">
        <v>77738320</v>
      </c>
      <c r="R117" s="31">
        <v>78329497</v>
      </c>
      <c r="S117" s="31">
        <v>-10642640</v>
      </c>
      <c r="T117" s="36">
        <f t="shared" si="26"/>
        <v>-0.13690339590564859</v>
      </c>
      <c r="U117" s="36">
        <f t="shared" si="27"/>
        <v>-1.3119874392068134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2139752</v>
      </c>
      <c r="E118" s="31">
        <v>2139752</v>
      </c>
      <c r="F118" s="31">
        <v>898749</v>
      </c>
      <c r="G118" s="36">
        <f t="shared" si="21"/>
        <v>0.42002484400061313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898749</v>
      </c>
      <c r="O118" s="36">
        <f t="shared" si="25"/>
        <v>0.42002484400061313</v>
      </c>
      <c r="P118" s="31">
        <v>843955</v>
      </c>
      <c r="Q118" s="31">
        <v>2027035</v>
      </c>
      <c r="R118" s="31">
        <v>2039035</v>
      </c>
      <c r="S118" s="31">
        <v>843955</v>
      </c>
      <c r="T118" s="36">
        <f t="shared" si="26"/>
        <v>0.4163494956919836</v>
      </c>
      <c r="U118" s="36">
        <f t="shared" si="27"/>
        <v>6.4925262602863798E-2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4068348</v>
      </c>
      <c r="E119" s="31">
        <v>4068348</v>
      </c>
      <c r="F119" s="31">
        <v>61661</v>
      </c>
      <c r="G119" s="36">
        <f t="shared" si="21"/>
        <v>1.5156274733626523E-2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61661</v>
      </c>
      <c r="O119" s="36">
        <f t="shared" si="25"/>
        <v>1.5156274733626523E-2</v>
      </c>
      <c r="P119" s="31">
        <v>59060</v>
      </c>
      <c r="Q119" s="31">
        <v>3743004</v>
      </c>
      <c r="R119" s="31">
        <v>3457739</v>
      </c>
      <c r="S119" s="31">
        <v>59060</v>
      </c>
      <c r="T119" s="36">
        <f t="shared" si="26"/>
        <v>1.577877020703157E-2</v>
      </c>
      <c r="U119" s="36">
        <f t="shared" si="27"/>
        <v>4.403995936335936E-2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1889000</v>
      </c>
      <c r="E120" s="31">
        <v>1889000</v>
      </c>
      <c r="F120" s="31">
        <v>337642</v>
      </c>
      <c r="G120" s="36">
        <f t="shared" si="21"/>
        <v>0.1787411328745368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337642</v>
      </c>
      <c r="O120" s="36">
        <f t="shared" si="25"/>
        <v>0.1787411328745368</v>
      </c>
      <c r="P120" s="31">
        <v>539515</v>
      </c>
      <c r="Q120" s="31">
        <v>2959000</v>
      </c>
      <c r="R120" s="31">
        <v>2794000</v>
      </c>
      <c r="S120" s="31">
        <v>539515</v>
      </c>
      <c r="T120" s="36">
        <f t="shared" si="26"/>
        <v>0.18233017911456573</v>
      </c>
      <c r="U120" s="36">
        <f t="shared" si="27"/>
        <v>-0.37417495343039586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120030837</v>
      </c>
      <c r="E121" s="32">
        <f>SUM(E113:E120)</f>
        <v>120030837</v>
      </c>
      <c r="F121" s="32">
        <f>SUM(F113:F120)</f>
        <v>11549397</v>
      </c>
      <c r="G121" s="37">
        <f t="shared" si="21"/>
        <v>9.6220248801564212E-2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11549397</v>
      </c>
      <c r="O121" s="37">
        <f t="shared" si="25"/>
        <v>9.6220248801564212E-2</v>
      </c>
      <c r="P121" s="32">
        <f>SUM(P113:P120)</f>
        <v>-2126071</v>
      </c>
      <c r="Q121" s="32">
        <f>SUM(Q113:Q120)</f>
        <v>112856046</v>
      </c>
      <c r="R121" s="32">
        <f>SUM(R113:R120)</f>
        <v>113962947</v>
      </c>
      <c r="S121" s="32">
        <f>SUM(S113:S120)</f>
        <v>-2126071</v>
      </c>
      <c r="T121" s="37">
        <f t="shared" si="26"/>
        <v>-1.8838786891399686E-2</v>
      </c>
      <c r="U121" s="37">
        <f t="shared" si="27"/>
        <v>-6.4322724876074222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4373950</v>
      </c>
      <c r="E122" s="31">
        <v>4373950</v>
      </c>
      <c r="F122" s="31">
        <v>1593574</v>
      </c>
      <c r="G122" s="36">
        <f t="shared" si="21"/>
        <v>0.36433292561643366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1593574</v>
      </c>
      <c r="O122" s="36">
        <f t="shared" si="25"/>
        <v>0.36433292561643366</v>
      </c>
      <c r="P122" s="31">
        <v>1534380</v>
      </c>
      <c r="Q122" s="31">
        <v>3807793</v>
      </c>
      <c r="R122" s="31">
        <v>4183520</v>
      </c>
      <c r="S122" s="31">
        <v>1534380</v>
      </c>
      <c r="T122" s="36">
        <f t="shared" si="26"/>
        <v>0.40295782885256631</v>
      </c>
      <c r="U122" s="36">
        <f t="shared" si="27"/>
        <v>3.8578448624200012E-2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7675273</v>
      </c>
      <c r="E123" s="31">
        <v>7675273</v>
      </c>
      <c r="F123" s="31">
        <v>1179359</v>
      </c>
      <c r="G123" s="36">
        <f t="shared" si="21"/>
        <v>0.15365694484091966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1179359</v>
      </c>
      <c r="O123" s="36">
        <f t="shared" si="25"/>
        <v>0.15365694484091966</v>
      </c>
      <c r="P123" s="31">
        <v>1878742</v>
      </c>
      <c r="Q123" s="31">
        <v>7339659</v>
      </c>
      <c r="R123" s="31">
        <v>6950844</v>
      </c>
      <c r="S123" s="31">
        <v>1878742</v>
      </c>
      <c r="T123" s="36">
        <f t="shared" si="26"/>
        <v>0.25597129239927902</v>
      </c>
      <c r="U123" s="36">
        <f t="shared" si="27"/>
        <v>-0.3722613323170505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8804524</v>
      </c>
      <c r="E124" s="31">
        <v>8804524</v>
      </c>
      <c r="F124" s="31">
        <v>2371722</v>
      </c>
      <c r="G124" s="36">
        <f t="shared" si="21"/>
        <v>0.26937538020226875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2371722</v>
      </c>
      <c r="O124" s="36">
        <f t="shared" si="25"/>
        <v>0.26937538020226875</v>
      </c>
      <c r="P124" s="31">
        <v>1416598</v>
      </c>
      <c r="Q124" s="31">
        <v>7773480</v>
      </c>
      <c r="R124" s="31">
        <v>7903620</v>
      </c>
      <c r="S124" s="31">
        <v>1416598</v>
      </c>
      <c r="T124" s="36">
        <f t="shared" si="26"/>
        <v>0.18223472627446138</v>
      </c>
      <c r="U124" s="36">
        <f t="shared" si="27"/>
        <v>0.67423785717613605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20853747</v>
      </c>
      <c r="E126" s="32">
        <f>SUM(E122:E125)</f>
        <v>20853747</v>
      </c>
      <c r="F126" s="32">
        <f>SUM(F122:F125)</f>
        <v>5144655</v>
      </c>
      <c r="G126" s="37">
        <f t="shared" si="21"/>
        <v>0.24670170785135159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5144655</v>
      </c>
      <c r="O126" s="37">
        <f t="shared" si="25"/>
        <v>0.24670170785135159</v>
      </c>
      <c r="P126" s="32">
        <f>SUM(P122:P125)</f>
        <v>4829720</v>
      </c>
      <c r="Q126" s="32">
        <f>SUM(Q122:Q125)</f>
        <v>18920932</v>
      </c>
      <c r="R126" s="32">
        <f>SUM(R122:R125)</f>
        <v>19037984</v>
      </c>
      <c r="S126" s="32">
        <f>SUM(S122:S125)</f>
        <v>4829720</v>
      </c>
      <c r="T126" s="37">
        <f t="shared" si="26"/>
        <v>0.2552580390860239</v>
      </c>
      <c r="U126" s="37">
        <f t="shared" si="27"/>
        <v>6.5207713904739784E-2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7906704</v>
      </c>
      <c r="E127" s="31">
        <v>7906704</v>
      </c>
      <c r="F127" s="31">
        <v>204100</v>
      </c>
      <c r="G127" s="36">
        <f t="shared" si="21"/>
        <v>2.5813537474022045E-2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204100</v>
      </c>
      <c r="O127" s="36">
        <f t="shared" si="25"/>
        <v>2.5813537474022045E-2</v>
      </c>
      <c r="P127" s="31">
        <v>316925</v>
      </c>
      <c r="Q127" s="31">
        <v>6097800</v>
      </c>
      <c r="R127" s="31">
        <v>6339970</v>
      </c>
      <c r="S127" s="31">
        <v>316925</v>
      </c>
      <c r="T127" s="36">
        <f t="shared" si="26"/>
        <v>5.1973662632424811E-2</v>
      </c>
      <c r="U127" s="36">
        <f t="shared" si="27"/>
        <v>-0.35599905340380211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4454127</v>
      </c>
      <c r="E128" s="31">
        <v>4454127</v>
      </c>
      <c r="F128" s="31">
        <v>1350151</v>
      </c>
      <c r="G128" s="36">
        <f t="shared" si="21"/>
        <v>0.30312359750855777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1350151</v>
      </c>
      <c r="O128" s="36">
        <f t="shared" si="25"/>
        <v>0.30312359750855777</v>
      </c>
      <c r="P128" s="31">
        <v>1316455</v>
      </c>
      <c r="Q128" s="31">
        <v>4228728</v>
      </c>
      <c r="R128" s="31">
        <v>4498517</v>
      </c>
      <c r="S128" s="31">
        <v>1316455</v>
      </c>
      <c r="T128" s="36">
        <f t="shared" si="26"/>
        <v>0.3113122905989697</v>
      </c>
      <c r="U128" s="36">
        <f t="shared" si="27"/>
        <v>2.5596013536353324E-2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2524000</v>
      </c>
      <c r="E129" s="31">
        <v>2524000</v>
      </c>
      <c r="F129" s="31">
        <v>489967</v>
      </c>
      <c r="G129" s="36">
        <f t="shared" si="21"/>
        <v>0.19412321711568939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489967</v>
      </c>
      <c r="O129" s="36">
        <f t="shared" si="25"/>
        <v>0.19412321711568939</v>
      </c>
      <c r="P129" s="31">
        <v>4800</v>
      </c>
      <c r="Q129" s="31">
        <v>1289004</v>
      </c>
      <c r="R129" s="31">
        <v>1289004</v>
      </c>
      <c r="S129" s="31">
        <v>4800</v>
      </c>
      <c r="T129" s="36">
        <f t="shared" si="26"/>
        <v>3.7238053566940057E-3</v>
      </c>
      <c r="U129" s="36">
        <f t="shared" si="27"/>
        <v>101.07645833333333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2673210</v>
      </c>
      <c r="E130" s="31">
        <v>2673210</v>
      </c>
      <c r="F130" s="31">
        <v>566553</v>
      </c>
      <c r="G130" s="36">
        <f t="shared" si="21"/>
        <v>0.21193733376726856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566553</v>
      </c>
      <c r="O130" s="36">
        <f t="shared" si="25"/>
        <v>0.21193733376726856</v>
      </c>
      <c r="P130" s="31">
        <v>596507</v>
      </c>
      <c r="Q130" s="31">
        <v>2560621</v>
      </c>
      <c r="R130" s="31">
        <v>2560621</v>
      </c>
      <c r="S130" s="31">
        <v>596507</v>
      </c>
      <c r="T130" s="36">
        <f t="shared" si="26"/>
        <v>0.2329540373214154</v>
      </c>
      <c r="U130" s="36">
        <f t="shared" si="27"/>
        <v>-5.0215672238548725E-2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17558041</v>
      </c>
      <c r="E132" s="32">
        <f>SUM(E127:E131)</f>
        <v>17558041</v>
      </c>
      <c r="F132" s="32">
        <f>SUM(F127:F131)</f>
        <v>2610771</v>
      </c>
      <c r="G132" s="37">
        <f t="shared" si="21"/>
        <v>0.14869375233831611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2610771</v>
      </c>
      <c r="O132" s="37">
        <f t="shared" si="25"/>
        <v>0.14869375233831611</v>
      </c>
      <c r="P132" s="32">
        <f>SUM(P127:P131)</f>
        <v>2234687</v>
      </c>
      <c r="Q132" s="32">
        <f>SUM(Q127:Q131)</f>
        <v>14176153</v>
      </c>
      <c r="R132" s="32">
        <f>SUM(R127:R131)</f>
        <v>14688112</v>
      </c>
      <c r="S132" s="32">
        <f>SUM(S127:S131)</f>
        <v>2234687</v>
      </c>
      <c r="T132" s="37">
        <f t="shared" si="26"/>
        <v>0.15763705428405012</v>
      </c>
      <c r="U132" s="37">
        <f t="shared" si="27"/>
        <v>0.16829381474900074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12402538</v>
      </c>
      <c r="E133" s="31">
        <v>12402538</v>
      </c>
      <c r="F133" s="31">
        <v>2925788</v>
      </c>
      <c r="G133" s="36">
        <f t="shared" si="21"/>
        <v>0.23590236127476488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2925788</v>
      </c>
      <c r="O133" s="36">
        <f t="shared" si="25"/>
        <v>0.23590236127476488</v>
      </c>
      <c r="P133" s="31">
        <v>2861827</v>
      </c>
      <c r="Q133" s="31">
        <v>11336461</v>
      </c>
      <c r="R133" s="31">
        <v>11451178</v>
      </c>
      <c r="S133" s="31">
        <v>2861827</v>
      </c>
      <c r="T133" s="36">
        <f t="shared" si="26"/>
        <v>0.25244447980723439</v>
      </c>
      <c r="U133" s="36">
        <f t="shared" si="27"/>
        <v>2.2349708769957122E-2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2085915</v>
      </c>
      <c r="E134" s="31">
        <v>2085915</v>
      </c>
      <c r="F134" s="31">
        <v>25341</v>
      </c>
      <c r="G134" s="36">
        <f t="shared" si="21"/>
        <v>1.2148625423375354E-2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25341</v>
      </c>
      <c r="O134" s="36">
        <f t="shared" si="25"/>
        <v>1.2148625423375354E-2</v>
      </c>
      <c r="P134" s="31">
        <v>8300</v>
      </c>
      <c r="Q134" s="31">
        <v>2038833</v>
      </c>
      <c r="R134" s="31">
        <v>2000383</v>
      </c>
      <c r="S134" s="31">
        <v>8300</v>
      </c>
      <c r="T134" s="36">
        <f t="shared" si="26"/>
        <v>4.0709562774391035E-3</v>
      </c>
      <c r="U134" s="36">
        <f t="shared" si="27"/>
        <v>2.0531325301204819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34213636</v>
      </c>
      <c r="E136" s="31">
        <v>34213636</v>
      </c>
      <c r="F136" s="31">
        <v>9167702</v>
      </c>
      <c r="G136" s="36">
        <f t="shared" si="21"/>
        <v>0.26795462487529825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9167702</v>
      </c>
      <c r="O136" s="36">
        <f t="shared" si="25"/>
        <v>0.26795462487529825</v>
      </c>
      <c r="P136" s="31">
        <v>9712776</v>
      </c>
      <c r="Q136" s="31">
        <v>23297000</v>
      </c>
      <c r="R136" s="31">
        <v>23297000</v>
      </c>
      <c r="S136" s="31">
        <v>9712776</v>
      </c>
      <c r="T136" s="36">
        <f t="shared" si="26"/>
        <v>0.41691101858608404</v>
      </c>
      <c r="U136" s="36">
        <f t="shared" si="27"/>
        <v>-5.6119280419933526E-2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48702089</v>
      </c>
      <c r="E137" s="32">
        <f>SUM(E133:E136)</f>
        <v>48702089</v>
      </c>
      <c r="F137" s="32">
        <f>SUM(F133:F136)</f>
        <v>12118831</v>
      </c>
      <c r="G137" s="37">
        <f t="shared" ref="G137:G170" si="28">IF(($D137     =0),0,($F137     /$D137     ))</f>
        <v>0.2488359585561104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12118831</v>
      </c>
      <c r="O137" s="37">
        <f t="shared" ref="O137:O170" si="32">IF(($D137     =0),0,($N137     /$D137     ))</f>
        <v>0.2488359585561104</v>
      </c>
      <c r="P137" s="32">
        <f>SUM(P133:P136)</f>
        <v>12582903</v>
      </c>
      <c r="Q137" s="32">
        <f>SUM(Q133:Q136)</f>
        <v>36672294</v>
      </c>
      <c r="R137" s="32">
        <f>SUM(R133:R136)</f>
        <v>36748561</v>
      </c>
      <c r="S137" s="32">
        <f>SUM(S133:S136)</f>
        <v>12582903</v>
      </c>
      <c r="T137" s="37">
        <f t="shared" ref="T137:T170" si="33">IF(($Q137     =0),0,($S137     /$Q137     ))</f>
        <v>0.34311742265155271</v>
      </c>
      <c r="U137" s="37">
        <f t="shared" ref="U137:U170" si="34">IF(($P137     =0),0,(($F137     /$P137     )-1))</f>
        <v>-3.6881155326398019E-2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19594984</v>
      </c>
      <c r="E138" s="31">
        <v>19594984</v>
      </c>
      <c r="F138" s="31">
        <v>9637650</v>
      </c>
      <c r="G138" s="36">
        <f t="shared" si="28"/>
        <v>0.49184270831759802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9637650</v>
      </c>
      <c r="O138" s="36">
        <f t="shared" si="32"/>
        <v>0.49184270831759802</v>
      </c>
      <c r="P138" s="31">
        <v>9165426</v>
      </c>
      <c r="Q138" s="31">
        <v>18380356</v>
      </c>
      <c r="R138" s="31">
        <v>18380356</v>
      </c>
      <c r="S138" s="31">
        <v>9165426</v>
      </c>
      <c r="T138" s="36">
        <f t="shared" si="33"/>
        <v>0.49865334490800939</v>
      </c>
      <c r="U138" s="36">
        <f t="shared" si="34"/>
        <v>5.1522318766198172E-2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29538232</v>
      </c>
      <c r="E139" s="31">
        <v>29538232</v>
      </c>
      <c r="F139" s="31">
        <v>12244090</v>
      </c>
      <c r="G139" s="36">
        <f t="shared" si="28"/>
        <v>0.41451668468173719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12244090</v>
      </c>
      <c r="O139" s="36">
        <f t="shared" si="32"/>
        <v>0.41451668468173719</v>
      </c>
      <c r="P139" s="31">
        <v>10681923</v>
      </c>
      <c r="Q139" s="31">
        <v>25937106</v>
      </c>
      <c r="R139" s="31">
        <v>28192070</v>
      </c>
      <c r="S139" s="31">
        <v>10681923</v>
      </c>
      <c r="T139" s="36">
        <f t="shared" si="33"/>
        <v>0.41183943189344252</v>
      </c>
      <c r="U139" s="36">
        <f t="shared" si="34"/>
        <v>0.14624398621858625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5431298</v>
      </c>
      <c r="E140" s="31">
        <v>5431298</v>
      </c>
      <c r="F140" s="31">
        <v>1922389</v>
      </c>
      <c r="G140" s="36">
        <f t="shared" si="28"/>
        <v>0.35394651517924447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1922389</v>
      </c>
      <c r="O140" s="36">
        <f t="shared" si="32"/>
        <v>0.35394651517924447</v>
      </c>
      <c r="P140" s="31">
        <v>1329967</v>
      </c>
      <c r="Q140" s="31">
        <v>5577567</v>
      </c>
      <c r="R140" s="31">
        <v>5577567</v>
      </c>
      <c r="S140" s="31">
        <v>1329967</v>
      </c>
      <c r="T140" s="36">
        <f t="shared" si="33"/>
        <v>0.23844930952868876</v>
      </c>
      <c r="U140" s="36">
        <f t="shared" si="34"/>
        <v>0.4454411274866219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4027711</v>
      </c>
      <c r="E141" s="31">
        <v>4027711</v>
      </c>
      <c r="F141" s="31">
        <v>1442166</v>
      </c>
      <c r="G141" s="36">
        <f t="shared" si="28"/>
        <v>0.35806094330005306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1442166</v>
      </c>
      <c r="O141" s="36">
        <f t="shared" si="32"/>
        <v>0.35806094330005306</v>
      </c>
      <c r="P141" s="31">
        <v>1255918</v>
      </c>
      <c r="Q141" s="31">
        <v>2900514</v>
      </c>
      <c r="R141" s="31">
        <v>3043975</v>
      </c>
      <c r="S141" s="31">
        <v>1255918</v>
      </c>
      <c r="T141" s="36">
        <f t="shared" si="33"/>
        <v>0.43299842717532133</v>
      </c>
      <c r="U141" s="36">
        <f t="shared" si="34"/>
        <v>0.14829630596902033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2218659</v>
      </c>
      <c r="E142" s="31">
        <v>2218659</v>
      </c>
      <c r="F142" s="31">
        <v>18188</v>
      </c>
      <c r="G142" s="36">
        <f t="shared" si="28"/>
        <v>8.197744673697039E-3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18188</v>
      </c>
      <c r="O142" s="36">
        <f t="shared" si="32"/>
        <v>8.197744673697039E-3</v>
      </c>
      <c r="P142" s="31">
        <v>45318</v>
      </c>
      <c r="Q142" s="31">
        <v>2076186</v>
      </c>
      <c r="R142" s="31">
        <v>3072157</v>
      </c>
      <c r="S142" s="31">
        <v>45318</v>
      </c>
      <c r="T142" s="36">
        <f t="shared" si="33"/>
        <v>2.1827524123561183E-2</v>
      </c>
      <c r="U142" s="36">
        <f t="shared" si="34"/>
        <v>-0.59865836974270703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1911000</v>
      </c>
      <c r="E143" s="31">
        <v>1911000</v>
      </c>
      <c r="F143" s="31">
        <v>1892</v>
      </c>
      <c r="G143" s="36">
        <f t="shared" si="28"/>
        <v>9.900575614861329E-4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1892</v>
      </c>
      <c r="O143" s="36">
        <f t="shared" si="32"/>
        <v>9.900575614861329E-4</v>
      </c>
      <c r="P143" s="31">
        <v>7600</v>
      </c>
      <c r="Q143" s="31">
        <v>1922000</v>
      </c>
      <c r="R143" s="31">
        <v>2170132</v>
      </c>
      <c r="S143" s="31">
        <v>7600</v>
      </c>
      <c r="T143" s="36">
        <f t="shared" si="33"/>
        <v>3.9542143600416234E-3</v>
      </c>
      <c r="U143" s="36">
        <f t="shared" si="34"/>
        <v>-0.75105263157894742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62721884</v>
      </c>
      <c r="E144" s="32">
        <f>SUM(E138:E143)</f>
        <v>62721884</v>
      </c>
      <c r="F144" s="32">
        <f>SUM(F138:F143)</f>
        <v>25266375</v>
      </c>
      <c r="G144" s="37">
        <f t="shared" si="28"/>
        <v>0.40283188878701409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25266375</v>
      </c>
      <c r="O144" s="37">
        <f t="shared" si="32"/>
        <v>0.40283188878701409</v>
      </c>
      <c r="P144" s="32">
        <f>SUM(P138:P143)</f>
        <v>22486152</v>
      </c>
      <c r="Q144" s="32">
        <f>SUM(Q138:Q143)</f>
        <v>56793729</v>
      </c>
      <c r="R144" s="32">
        <f>SUM(R138:R143)</f>
        <v>60436257</v>
      </c>
      <c r="S144" s="32">
        <f>SUM(S138:S143)</f>
        <v>22486152</v>
      </c>
      <c r="T144" s="37">
        <f t="shared" si="33"/>
        <v>0.39592667000259835</v>
      </c>
      <c r="U144" s="37">
        <f t="shared" si="34"/>
        <v>0.12364156392787873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3088587</v>
      </c>
      <c r="E145" s="31">
        <v>3088587</v>
      </c>
      <c r="F145" s="31">
        <v>877805</v>
      </c>
      <c r="G145" s="36">
        <f t="shared" si="28"/>
        <v>0.28420925167398553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877805</v>
      </c>
      <c r="O145" s="36">
        <f t="shared" si="32"/>
        <v>0.28420925167398553</v>
      </c>
      <c r="P145" s="31">
        <v>571405</v>
      </c>
      <c r="Q145" s="31">
        <v>3203511</v>
      </c>
      <c r="R145" s="31">
        <v>2958215</v>
      </c>
      <c r="S145" s="31">
        <v>571405</v>
      </c>
      <c r="T145" s="36">
        <f t="shared" si="33"/>
        <v>0.17836835896614683</v>
      </c>
      <c r="U145" s="36">
        <f t="shared" si="34"/>
        <v>0.53622211916241547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82071246</v>
      </c>
      <c r="E146" s="31">
        <v>82071246</v>
      </c>
      <c r="F146" s="31">
        <v>34206976</v>
      </c>
      <c r="G146" s="36">
        <f t="shared" si="28"/>
        <v>0.41679610907820264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34206976</v>
      </c>
      <c r="O146" s="36">
        <f t="shared" si="32"/>
        <v>0.41679610907820264</v>
      </c>
      <c r="P146" s="31">
        <v>32114245</v>
      </c>
      <c r="Q146" s="31">
        <v>77071246</v>
      </c>
      <c r="R146" s="31">
        <v>77071246</v>
      </c>
      <c r="S146" s="31">
        <v>32114245</v>
      </c>
      <c r="T146" s="36">
        <f t="shared" si="33"/>
        <v>0.41668257186344176</v>
      </c>
      <c r="U146" s="36">
        <f t="shared" si="34"/>
        <v>6.5165193825979628E-2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39424759</v>
      </c>
      <c r="E147" s="31">
        <v>39424759</v>
      </c>
      <c r="F147" s="31">
        <v>165234</v>
      </c>
      <c r="G147" s="36">
        <f t="shared" si="28"/>
        <v>4.1911226394560838E-3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165234</v>
      </c>
      <c r="O147" s="36">
        <f t="shared" si="32"/>
        <v>4.1911226394560838E-3</v>
      </c>
      <c r="P147" s="31">
        <v>3700111</v>
      </c>
      <c r="Q147" s="31">
        <v>42590394</v>
      </c>
      <c r="R147" s="31">
        <v>42660056</v>
      </c>
      <c r="S147" s="31">
        <v>3700111</v>
      </c>
      <c r="T147" s="36">
        <f t="shared" si="33"/>
        <v>8.6876655801775393E-2</v>
      </c>
      <c r="U147" s="36">
        <f t="shared" si="34"/>
        <v>-0.95534350185710648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6821</v>
      </c>
      <c r="E148" s="31">
        <v>6821</v>
      </c>
      <c r="F148" s="31">
        <v>1937</v>
      </c>
      <c r="G148" s="36">
        <f t="shared" si="28"/>
        <v>0.28397595660460345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1937</v>
      </c>
      <c r="O148" s="36">
        <f t="shared" si="32"/>
        <v>0.28397595660460345</v>
      </c>
      <c r="P148" s="31">
        <v>1797</v>
      </c>
      <c r="Q148" s="31">
        <v>0</v>
      </c>
      <c r="R148" s="31">
        <v>0</v>
      </c>
      <c r="S148" s="31">
        <v>1797</v>
      </c>
      <c r="T148" s="36">
        <f t="shared" si="33"/>
        <v>0</v>
      </c>
      <c r="U148" s="36">
        <f t="shared" si="34"/>
        <v>7.7907623817473626E-2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2330</v>
      </c>
      <c r="Q149" s="31">
        <v>0</v>
      </c>
      <c r="R149" s="31">
        <v>0</v>
      </c>
      <c r="S149" s="31">
        <v>2330</v>
      </c>
      <c r="T149" s="36">
        <f t="shared" si="33"/>
        <v>0</v>
      </c>
      <c r="U149" s="36">
        <f t="shared" si="34"/>
        <v>-1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124591413</v>
      </c>
      <c r="E150" s="32">
        <f>SUM(E145:E149)</f>
        <v>124591413</v>
      </c>
      <c r="F150" s="32">
        <f>SUM(F145:F149)</f>
        <v>35251952</v>
      </c>
      <c r="G150" s="37">
        <f t="shared" si="28"/>
        <v>0.28294046235754627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35251952</v>
      </c>
      <c r="O150" s="37">
        <f t="shared" si="32"/>
        <v>0.28294046235754627</v>
      </c>
      <c r="P150" s="32">
        <f>SUM(P145:P149)</f>
        <v>36389888</v>
      </c>
      <c r="Q150" s="32">
        <f>SUM(Q145:Q149)</f>
        <v>122865151</v>
      </c>
      <c r="R150" s="32">
        <f>SUM(R145:R149)</f>
        <v>122689517</v>
      </c>
      <c r="S150" s="32">
        <f>SUM(S145:S149)</f>
        <v>36389888</v>
      </c>
      <c r="T150" s="37">
        <f t="shared" si="33"/>
        <v>0.296177457186375</v>
      </c>
      <c r="U150" s="37">
        <f t="shared" si="34"/>
        <v>-3.1270665081464366E-2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3328000</v>
      </c>
      <c r="E151" s="31">
        <v>3328000</v>
      </c>
      <c r="F151" s="31">
        <v>1096102</v>
      </c>
      <c r="G151" s="36">
        <f t="shared" si="28"/>
        <v>0.32935757211538463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1096102</v>
      </c>
      <c r="O151" s="36">
        <f t="shared" si="32"/>
        <v>0.32935757211538463</v>
      </c>
      <c r="P151" s="31">
        <v>1011553</v>
      </c>
      <c r="Q151" s="31">
        <v>3187000</v>
      </c>
      <c r="R151" s="31">
        <v>3187000</v>
      </c>
      <c r="S151" s="31">
        <v>1011553</v>
      </c>
      <c r="T151" s="36">
        <f t="shared" si="33"/>
        <v>0.31739974898023221</v>
      </c>
      <c r="U151" s="36">
        <f t="shared" si="34"/>
        <v>8.3583361425451752E-2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18143100</v>
      </c>
      <c r="E152" s="31">
        <v>18143100</v>
      </c>
      <c r="F152" s="31">
        <v>3129603</v>
      </c>
      <c r="G152" s="36">
        <f t="shared" si="28"/>
        <v>0.17249549415480264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3129603</v>
      </c>
      <c r="O152" s="36">
        <f t="shared" si="32"/>
        <v>0.17249549415480264</v>
      </c>
      <c r="P152" s="31">
        <v>1470118</v>
      </c>
      <c r="Q152" s="31">
        <v>19041000</v>
      </c>
      <c r="R152" s="31">
        <v>17807100</v>
      </c>
      <c r="S152" s="31">
        <v>1470118</v>
      </c>
      <c r="T152" s="36">
        <f t="shared" si="33"/>
        <v>7.7208024788614049E-2</v>
      </c>
      <c r="U152" s="36">
        <f t="shared" si="34"/>
        <v>1.1288107485249483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12080960</v>
      </c>
      <c r="E153" s="31">
        <v>12080960</v>
      </c>
      <c r="F153" s="31">
        <v>86102</v>
      </c>
      <c r="G153" s="36">
        <f t="shared" si="28"/>
        <v>7.1270826159510504E-3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86102</v>
      </c>
      <c r="O153" s="36">
        <f t="shared" si="32"/>
        <v>7.1270826159510504E-3</v>
      </c>
      <c r="P153" s="31">
        <v>90444</v>
      </c>
      <c r="Q153" s="31">
        <v>9435280</v>
      </c>
      <c r="R153" s="31">
        <v>10556490</v>
      </c>
      <c r="S153" s="31">
        <v>90444</v>
      </c>
      <c r="T153" s="36">
        <f t="shared" si="33"/>
        <v>9.5857250659227913E-3</v>
      </c>
      <c r="U153" s="36">
        <f t="shared" si="34"/>
        <v>-4.8007606916987355E-2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1309524</v>
      </c>
      <c r="E154" s="31">
        <v>1309524</v>
      </c>
      <c r="F154" s="31">
        <v>419243</v>
      </c>
      <c r="G154" s="36">
        <f t="shared" si="28"/>
        <v>0.32014915343285039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419243</v>
      </c>
      <c r="O154" s="36">
        <f t="shared" si="32"/>
        <v>0.32014915343285039</v>
      </c>
      <c r="P154" s="31">
        <v>385151</v>
      </c>
      <c r="Q154" s="31">
        <v>1256543</v>
      </c>
      <c r="R154" s="31">
        <v>1256543</v>
      </c>
      <c r="S154" s="31">
        <v>385151</v>
      </c>
      <c r="T154" s="36">
        <f t="shared" si="33"/>
        <v>0.30651637070915999</v>
      </c>
      <c r="U154" s="36">
        <f t="shared" si="34"/>
        <v>8.8515932712105228E-2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4580891</v>
      </c>
      <c r="E155" s="31">
        <v>4580891</v>
      </c>
      <c r="F155" s="31">
        <v>923967</v>
      </c>
      <c r="G155" s="36">
        <f t="shared" si="28"/>
        <v>0.20170028057860359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923967</v>
      </c>
      <c r="O155" s="36">
        <f t="shared" si="32"/>
        <v>0.20170028057860359</v>
      </c>
      <c r="P155" s="31">
        <v>920557</v>
      </c>
      <c r="Q155" s="31">
        <v>9581720</v>
      </c>
      <c r="R155" s="31">
        <v>9581720</v>
      </c>
      <c r="S155" s="31">
        <v>920557</v>
      </c>
      <c r="T155" s="36">
        <f t="shared" si="33"/>
        <v>9.6074295637943924E-2</v>
      </c>
      <c r="U155" s="36">
        <f t="shared" si="34"/>
        <v>3.7042790397552317E-3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421496</v>
      </c>
      <c r="E156" s="31">
        <v>421496</v>
      </c>
      <c r="F156" s="31">
        <v>219993</v>
      </c>
      <c r="G156" s="36">
        <f t="shared" si="28"/>
        <v>0.52193377873099622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219993</v>
      </c>
      <c r="O156" s="36">
        <f t="shared" si="32"/>
        <v>0.52193377873099622</v>
      </c>
      <c r="P156" s="31">
        <v>117692</v>
      </c>
      <c r="Q156" s="31">
        <v>405285</v>
      </c>
      <c r="R156" s="31">
        <v>405285</v>
      </c>
      <c r="S156" s="31">
        <v>117692</v>
      </c>
      <c r="T156" s="36">
        <f t="shared" si="33"/>
        <v>0.29039318010782533</v>
      </c>
      <c r="U156" s="36">
        <f t="shared" si="34"/>
        <v>0.86922645549400124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39863971</v>
      </c>
      <c r="E157" s="32">
        <f>SUM(E151:E156)</f>
        <v>39863971</v>
      </c>
      <c r="F157" s="32">
        <f>SUM(F151:F156)</f>
        <v>5875010</v>
      </c>
      <c r="G157" s="37">
        <f t="shared" si="28"/>
        <v>0.14737643673280817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5875010</v>
      </c>
      <c r="O157" s="37">
        <f t="shared" si="32"/>
        <v>0.14737643673280817</v>
      </c>
      <c r="P157" s="32">
        <f>SUM(P151:P156)</f>
        <v>3995515</v>
      </c>
      <c r="Q157" s="32">
        <f>SUM(Q151:Q156)</f>
        <v>42906828</v>
      </c>
      <c r="R157" s="32">
        <f>SUM(R151:R156)</f>
        <v>42794138</v>
      </c>
      <c r="S157" s="32">
        <f>SUM(S151:S156)</f>
        <v>3995515</v>
      </c>
      <c r="T157" s="37">
        <f t="shared" si="33"/>
        <v>9.3120726612556867E-2</v>
      </c>
      <c r="U157" s="37">
        <f t="shared" si="34"/>
        <v>0.47040118733129521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4222968</v>
      </c>
      <c r="E158" s="31">
        <v>4222968</v>
      </c>
      <c r="F158" s="31">
        <v>1038602</v>
      </c>
      <c r="G158" s="36">
        <f t="shared" si="28"/>
        <v>0.24594124322040803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1038602</v>
      </c>
      <c r="O158" s="36">
        <f t="shared" si="32"/>
        <v>0.24594124322040803</v>
      </c>
      <c r="P158" s="31">
        <v>1008193</v>
      </c>
      <c r="Q158" s="31">
        <v>4142469</v>
      </c>
      <c r="R158" s="31">
        <v>4062608</v>
      </c>
      <c r="S158" s="31">
        <v>1008193</v>
      </c>
      <c r="T158" s="36">
        <f t="shared" si="33"/>
        <v>0.24337973319776202</v>
      </c>
      <c r="U158" s="36">
        <f t="shared" si="34"/>
        <v>3.0161883686952828E-2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25954784</v>
      </c>
      <c r="E159" s="31">
        <v>25954784</v>
      </c>
      <c r="F159" s="31">
        <v>7900847</v>
      </c>
      <c r="G159" s="36">
        <f t="shared" si="28"/>
        <v>0.30440811990575611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7900847</v>
      </c>
      <c r="O159" s="36">
        <f t="shared" si="32"/>
        <v>0.30440811990575611</v>
      </c>
      <c r="P159" s="31">
        <v>6892237</v>
      </c>
      <c r="Q159" s="31">
        <v>22896708</v>
      </c>
      <c r="R159" s="31">
        <v>23404708</v>
      </c>
      <c r="S159" s="31">
        <v>6892237</v>
      </c>
      <c r="T159" s="36">
        <f t="shared" si="33"/>
        <v>0.30101432048659571</v>
      </c>
      <c r="U159" s="36">
        <f t="shared" si="34"/>
        <v>0.1463400054292967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21425198</v>
      </c>
      <c r="E160" s="31">
        <v>21425198</v>
      </c>
      <c r="F160" s="31">
        <v>8679501</v>
      </c>
      <c r="G160" s="36">
        <f t="shared" si="28"/>
        <v>0.40510715466900238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8679501</v>
      </c>
      <c r="O160" s="36">
        <f t="shared" si="32"/>
        <v>0.40510715466900238</v>
      </c>
      <c r="P160" s="31">
        <v>685082</v>
      </c>
      <c r="Q160" s="31">
        <v>2009000</v>
      </c>
      <c r="R160" s="31">
        <v>2009000</v>
      </c>
      <c r="S160" s="31">
        <v>685082</v>
      </c>
      <c r="T160" s="36">
        <f t="shared" si="33"/>
        <v>0.34100647088103536</v>
      </c>
      <c r="U160" s="36">
        <f t="shared" si="34"/>
        <v>11.669287764092473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1920000</v>
      </c>
      <c r="E161" s="31">
        <v>1920000</v>
      </c>
      <c r="F161" s="31">
        <v>1251817</v>
      </c>
      <c r="G161" s="36">
        <f t="shared" si="28"/>
        <v>0.65198802083333329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1251817</v>
      </c>
      <c r="O161" s="36">
        <f t="shared" si="32"/>
        <v>0.65198802083333329</v>
      </c>
      <c r="P161" s="31">
        <v>1133436</v>
      </c>
      <c r="Q161" s="31">
        <v>1871798</v>
      </c>
      <c r="R161" s="31">
        <v>1966798</v>
      </c>
      <c r="S161" s="31">
        <v>1133436</v>
      </c>
      <c r="T161" s="36">
        <f t="shared" si="33"/>
        <v>0.60553328938272188</v>
      </c>
      <c r="U161" s="36">
        <f t="shared" si="34"/>
        <v>0.1044443620989628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41331386</v>
      </c>
      <c r="E162" s="31">
        <v>41331386</v>
      </c>
      <c r="F162" s="31">
        <v>17221428</v>
      </c>
      <c r="G162" s="36">
        <f t="shared" si="28"/>
        <v>0.4166670820088153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17221428</v>
      </c>
      <c r="O162" s="36">
        <f t="shared" si="32"/>
        <v>0.4166670820088153</v>
      </c>
      <c r="P162" s="31">
        <v>10236568</v>
      </c>
      <c r="Q162" s="31">
        <v>24567763</v>
      </c>
      <c r="R162" s="31">
        <v>24567763</v>
      </c>
      <c r="S162" s="31">
        <v>10236568</v>
      </c>
      <c r="T162" s="36">
        <f t="shared" si="33"/>
        <v>0.41666667005864555</v>
      </c>
      <c r="U162" s="36">
        <f t="shared" si="34"/>
        <v>0.68234392620651763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94854336</v>
      </c>
      <c r="E163" s="32">
        <f>SUM(E158:E162)</f>
        <v>94854336</v>
      </c>
      <c r="F163" s="32">
        <f>SUM(F158:F162)</f>
        <v>36092195</v>
      </c>
      <c r="G163" s="37">
        <f t="shared" si="28"/>
        <v>0.38050126670013273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36092195</v>
      </c>
      <c r="O163" s="37">
        <f t="shared" si="32"/>
        <v>0.38050126670013273</v>
      </c>
      <c r="P163" s="32">
        <f>SUM(P158:P162)</f>
        <v>19955516</v>
      </c>
      <c r="Q163" s="32">
        <f>SUM(Q158:Q162)</f>
        <v>55487738</v>
      </c>
      <c r="R163" s="32">
        <f>SUM(R158:R162)</f>
        <v>56010877</v>
      </c>
      <c r="S163" s="32">
        <f>SUM(S158:S162)</f>
        <v>19955516</v>
      </c>
      <c r="T163" s="37">
        <f t="shared" si="33"/>
        <v>0.35963830423218912</v>
      </c>
      <c r="U163" s="37">
        <f t="shared" si="34"/>
        <v>0.80863251042969764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8086416</v>
      </c>
      <c r="E164" s="31">
        <v>8086416</v>
      </c>
      <c r="F164" s="31">
        <v>2060250</v>
      </c>
      <c r="G164" s="36">
        <f t="shared" si="28"/>
        <v>0.25477912588222024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2060250</v>
      </c>
      <c r="O164" s="36">
        <f t="shared" si="32"/>
        <v>0.25477912588222024</v>
      </c>
      <c r="P164" s="31">
        <v>1770508</v>
      </c>
      <c r="Q164" s="31">
        <v>5709696</v>
      </c>
      <c r="R164" s="31">
        <v>6609696</v>
      </c>
      <c r="S164" s="31">
        <v>1770508</v>
      </c>
      <c r="T164" s="36">
        <f t="shared" si="33"/>
        <v>0.31008796265160177</v>
      </c>
      <c r="U164" s="36">
        <f t="shared" si="34"/>
        <v>0.16364907698807341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17205000</v>
      </c>
      <c r="E165" s="31">
        <v>17205000</v>
      </c>
      <c r="F165" s="31">
        <v>1193183</v>
      </c>
      <c r="G165" s="36">
        <f t="shared" si="28"/>
        <v>6.9350944492879971E-2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1193183</v>
      </c>
      <c r="O165" s="36">
        <f t="shared" si="32"/>
        <v>6.9350944492879971E-2</v>
      </c>
      <c r="P165" s="31">
        <v>1429732</v>
      </c>
      <c r="Q165" s="31">
        <v>9516250</v>
      </c>
      <c r="R165" s="31">
        <v>8887743</v>
      </c>
      <c r="S165" s="31">
        <v>1429732</v>
      </c>
      <c r="T165" s="36">
        <f t="shared" si="33"/>
        <v>0.15024111388414554</v>
      </c>
      <c r="U165" s="36">
        <f t="shared" si="34"/>
        <v>-0.16544988851057396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61050014</v>
      </c>
      <c r="E166" s="31">
        <v>61050014</v>
      </c>
      <c r="F166" s="31">
        <v>24973103</v>
      </c>
      <c r="G166" s="36">
        <f t="shared" si="28"/>
        <v>0.40905974239416226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24973103</v>
      </c>
      <c r="O166" s="36">
        <f t="shared" si="32"/>
        <v>0.40905974239416226</v>
      </c>
      <c r="P166" s="31">
        <v>16478831</v>
      </c>
      <c r="Q166" s="31">
        <v>41950036</v>
      </c>
      <c r="R166" s="31">
        <v>42248760</v>
      </c>
      <c r="S166" s="31">
        <v>16478831</v>
      </c>
      <c r="T166" s="36">
        <f t="shared" si="33"/>
        <v>0.39282042570833553</v>
      </c>
      <c r="U166" s="36">
        <f t="shared" si="34"/>
        <v>0.51546569049709889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4882449</v>
      </c>
      <c r="E167" s="31">
        <v>4882449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4178008</v>
      </c>
      <c r="R167" s="31">
        <v>4178008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16690</v>
      </c>
      <c r="E168" s="31">
        <v>16690</v>
      </c>
      <c r="F168" s="31">
        <v>7538</v>
      </c>
      <c r="G168" s="36">
        <f t="shared" si="28"/>
        <v>0.45164769322947873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7538</v>
      </c>
      <c r="O168" s="36">
        <f t="shared" si="32"/>
        <v>0.45164769322947873</v>
      </c>
      <c r="P168" s="31">
        <v>11340</v>
      </c>
      <c r="Q168" s="31">
        <v>16049</v>
      </c>
      <c r="R168" s="31">
        <v>16049</v>
      </c>
      <c r="S168" s="31">
        <v>11340</v>
      </c>
      <c r="T168" s="36">
        <f t="shared" si="33"/>
        <v>0.70658608012960311</v>
      </c>
      <c r="U168" s="36">
        <f t="shared" si="34"/>
        <v>-0.33527336860670198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91240569</v>
      </c>
      <c r="E169" s="32">
        <f>SUM(E164:E168)</f>
        <v>91240569</v>
      </c>
      <c r="F169" s="32">
        <f>SUM(F164:F168)</f>
        <v>28234074</v>
      </c>
      <c r="G169" s="37">
        <f t="shared" si="28"/>
        <v>0.30944649194373175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28234074</v>
      </c>
      <c r="O169" s="37">
        <f t="shared" si="32"/>
        <v>0.30944649194373175</v>
      </c>
      <c r="P169" s="32">
        <f>SUM(P164:P168)</f>
        <v>19690411</v>
      </c>
      <c r="Q169" s="32">
        <f>SUM(Q164:Q168)</f>
        <v>61370039</v>
      </c>
      <c r="R169" s="32">
        <f>SUM(R164:R168)</f>
        <v>61940256</v>
      </c>
      <c r="S169" s="32">
        <f>SUM(S164:S168)</f>
        <v>19690411</v>
      </c>
      <c r="T169" s="37">
        <f t="shared" si="33"/>
        <v>0.32084729488276842</v>
      </c>
      <c r="U169" s="37">
        <f t="shared" si="34"/>
        <v>0.43389967837644416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993798564</v>
      </c>
      <c r="E170" s="32">
        <f>SUM(E105,E107:E111,E113:E120,E122:E125,E127:E131,E133:E136,E138:E143,E145:E149,E151:E156,E158:E162,E164:E168)</f>
        <v>993798564</v>
      </c>
      <c r="F170" s="32">
        <f>SUM(F105,F107:F111,F113:F120,F122:F125,F127:F131,F133:F136,F138:F143,F145:F149,F151:F156,F158:F162,F164:F168)</f>
        <v>207171210</v>
      </c>
      <c r="G170" s="37">
        <f t="shared" si="28"/>
        <v>0.208463986067905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207171210</v>
      </c>
      <c r="O170" s="37">
        <f t="shared" si="32"/>
        <v>0.208463986067905</v>
      </c>
      <c r="P170" s="32">
        <f>SUM(P105,P107:P111,P113:P120,P122:P125,P127:P131,P133:P136,P138:P143,P145:P149,P151:P156,P158:P162,P164:P168)</f>
        <v>185907730</v>
      </c>
      <c r="Q170" s="32">
        <f>SUM(Q105,Q107:Q111,Q113:Q120,Q122:Q125,Q127:Q131,Q133:Q136,Q138:Q143,Q145:Q149,Q151:Q156,Q158:Q162,Q164:Q168)</f>
        <v>905334504</v>
      </c>
      <c r="R170" s="32">
        <f>SUM(R105,R107:R111,R113:R120,R122:R125,R127:R131,R133:R136,R138:R143,R145:R149,R151:R156,R158:R162,R164:R168)</f>
        <v>887440814</v>
      </c>
      <c r="S170" s="32">
        <f>SUM(S105,S107:S111,S113:S120,S122:S125,S127:S131,S133:S136,S138:S143,S145:S149,S151:S156,S158:S162,S164:S168)</f>
        <v>185907730</v>
      </c>
      <c r="T170" s="37">
        <f t="shared" si="33"/>
        <v>0.20534700619341467</v>
      </c>
      <c r="U170" s="37">
        <f t="shared" si="34"/>
        <v>0.11437652431128065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536945</v>
      </c>
      <c r="E173" s="31">
        <v>536945</v>
      </c>
      <c r="F173" s="31">
        <v>93040</v>
      </c>
      <c r="G173" s="36">
        <f t="shared" ref="G173:G205" si="35">IF(($D173     =0),0,($F173     /$D173     ))</f>
        <v>0.17327659257465849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93040</v>
      </c>
      <c r="O173" s="36">
        <f t="shared" ref="O173:O205" si="39">IF(($D173     =0),0,($N173     /$D173     ))</f>
        <v>0.17327659257465849</v>
      </c>
      <c r="P173" s="31">
        <v>73587</v>
      </c>
      <c r="Q173" s="31">
        <v>565939</v>
      </c>
      <c r="R173" s="31">
        <v>8419063</v>
      </c>
      <c r="S173" s="31">
        <v>73587</v>
      </c>
      <c r="T173" s="36">
        <f t="shared" ref="T173:T205" si="40">IF(($Q173     =0),0,($S173     /$Q173     ))</f>
        <v>0.13002638093504776</v>
      </c>
      <c r="U173" s="36">
        <f t="shared" ref="U173:U205" si="41">IF(($P173     =0),0,(($F173     /$P173     )-1))</f>
        <v>0.26435375813662731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157837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48607</v>
      </c>
      <c r="F175" s="31">
        <v>7199</v>
      </c>
      <c r="G175" s="36">
        <f t="shared" si="35"/>
        <v>0.14810623984199806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7199</v>
      </c>
      <c r="O175" s="36">
        <f t="shared" si="39"/>
        <v>0.14810623984199806</v>
      </c>
      <c r="P175" s="31">
        <v>2557</v>
      </c>
      <c r="Q175" s="31">
        <v>53344</v>
      </c>
      <c r="R175" s="31">
        <v>53344</v>
      </c>
      <c r="S175" s="31">
        <v>2557</v>
      </c>
      <c r="T175" s="36">
        <f t="shared" si="40"/>
        <v>4.7934163167366525E-2</v>
      </c>
      <c r="U175" s="36">
        <f t="shared" si="41"/>
        <v>1.8154086820492763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226866</v>
      </c>
      <c r="E176" s="31">
        <v>226866</v>
      </c>
      <c r="F176" s="31">
        <v>89668</v>
      </c>
      <c r="G176" s="36">
        <f t="shared" si="35"/>
        <v>0.39524653319580721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89668</v>
      </c>
      <c r="O176" s="36">
        <f t="shared" si="39"/>
        <v>0.39524653319580721</v>
      </c>
      <c r="P176" s="31">
        <v>72181</v>
      </c>
      <c r="Q176" s="31">
        <v>190039</v>
      </c>
      <c r="R176" s="31">
        <v>215039</v>
      </c>
      <c r="S176" s="31">
        <v>72181</v>
      </c>
      <c r="T176" s="36">
        <f t="shared" si="40"/>
        <v>0.37982203652934399</v>
      </c>
      <c r="U176" s="36">
        <f t="shared" si="41"/>
        <v>0.24226597026918451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543930</v>
      </c>
      <c r="E177" s="31">
        <v>543930</v>
      </c>
      <c r="F177" s="31">
        <v>18243</v>
      </c>
      <c r="G177" s="36">
        <f t="shared" si="35"/>
        <v>3.3539242181898403E-2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18243</v>
      </c>
      <c r="O177" s="36">
        <f t="shared" si="39"/>
        <v>3.3539242181898403E-2</v>
      </c>
      <c r="P177" s="31">
        <v>21798</v>
      </c>
      <c r="Q177" s="31">
        <v>518523</v>
      </c>
      <c r="R177" s="31">
        <v>518517</v>
      </c>
      <c r="S177" s="31">
        <v>21798</v>
      </c>
      <c r="T177" s="36">
        <f t="shared" si="40"/>
        <v>4.2038636666068815E-2</v>
      </c>
      <c r="U177" s="36">
        <f t="shared" si="41"/>
        <v>-0.16308835672997524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1356348</v>
      </c>
      <c r="E179" s="32">
        <f>SUM(E173:E178)</f>
        <v>1356348</v>
      </c>
      <c r="F179" s="32">
        <f>SUM(F173:F178)</f>
        <v>208150</v>
      </c>
      <c r="G179" s="37">
        <f t="shared" si="35"/>
        <v>0.15346356539767081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208150</v>
      </c>
      <c r="O179" s="37">
        <f t="shared" si="39"/>
        <v>0.15346356539767081</v>
      </c>
      <c r="P179" s="32">
        <f>SUM(P173:P178)</f>
        <v>170123</v>
      </c>
      <c r="Q179" s="32">
        <f>SUM(Q173:Q178)</f>
        <v>1485682</v>
      </c>
      <c r="R179" s="32">
        <f>SUM(R173:R178)</f>
        <v>9205963</v>
      </c>
      <c r="S179" s="32">
        <f>SUM(S173:S178)</f>
        <v>170123</v>
      </c>
      <c r="T179" s="37">
        <f t="shared" si="40"/>
        <v>0.11450835373922549</v>
      </c>
      <c r="U179" s="37">
        <f t="shared" si="41"/>
        <v>0.22352650729178292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179671</v>
      </c>
      <c r="E180" s="31">
        <v>179671</v>
      </c>
      <c r="F180" s="31">
        <v>45471</v>
      </c>
      <c r="G180" s="36">
        <f t="shared" si="35"/>
        <v>0.25307923927623266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45471</v>
      </c>
      <c r="O180" s="36">
        <f t="shared" si="39"/>
        <v>0.25307923927623266</v>
      </c>
      <c r="P180" s="31">
        <v>67249</v>
      </c>
      <c r="Q180" s="31">
        <v>171278</v>
      </c>
      <c r="R180" s="31">
        <v>171278</v>
      </c>
      <c r="S180" s="31">
        <v>67249</v>
      </c>
      <c r="T180" s="36">
        <f t="shared" si="40"/>
        <v>0.39263069395952777</v>
      </c>
      <c r="U180" s="36">
        <f t="shared" si="41"/>
        <v>-0.32384124670998826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419600</v>
      </c>
      <c r="E181" s="31">
        <v>419600</v>
      </c>
      <c r="F181" s="31">
        <v>80436</v>
      </c>
      <c r="G181" s="36">
        <f t="shared" si="35"/>
        <v>0.19169685414680648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80436</v>
      </c>
      <c r="O181" s="36">
        <f t="shared" si="39"/>
        <v>0.19169685414680648</v>
      </c>
      <c r="P181" s="31">
        <v>95632</v>
      </c>
      <c r="Q181" s="31">
        <v>400000</v>
      </c>
      <c r="R181" s="31">
        <v>400000</v>
      </c>
      <c r="S181" s="31">
        <v>95632</v>
      </c>
      <c r="T181" s="36">
        <f t="shared" si="40"/>
        <v>0.23907999999999999</v>
      </c>
      <c r="U181" s="36">
        <f t="shared" si="41"/>
        <v>-0.15890078634766602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164772</v>
      </c>
      <c r="E182" s="31">
        <v>164772</v>
      </c>
      <c r="F182" s="31">
        <v>32203</v>
      </c>
      <c r="G182" s="36">
        <f t="shared" si="35"/>
        <v>0.19543975918238535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32203</v>
      </c>
      <c r="O182" s="36">
        <f t="shared" si="39"/>
        <v>0.19543975918238535</v>
      </c>
      <c r="P182" s="31">
        <v>37324</v>
      </c>
      <c r="Q182" s="31">
        <v>157074</v>
      </c>
      <c r="R182" s="31">
        <v>157074</v>
      </c>
      <c r="S182" s="31">
        <v>37324</v>
      </c>
      <c r="T182" s="36">
        <f t="shared" si="40"/>
        <v>0.23762048461234833</v>
      </c>
      <c r="U182" s="36">
        <f t="shared" si="41"/>
        <v>-0.13720394384310364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585168</v>
      </c>
      <c r="E183" s="31">
        <v>585168</v>
      </c>
      <c r="F183" s="31">
        <v>174946</v>
      </c>
      <c r="G183" s="36">
        <f t="shared" si="35"/>
        <v>0.29896713422470128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174946</v>
      </c>
      <c r="O183" s="36">
        <f t="shared" si="39"/>
        <v>0.29896713422470128</v>
      </c>
      <c r="P183" s="31">
        <v>107146</v>
      </c>
      <c r="Q183" s="31">
        <v>477835</v>
      </c>
      <c r="R183" s="31">
        <v>557835</v>
      </c>
      <c r="S183" s="31">
        <v>107146</v>
      </c>
      <c r="T183" s="36">
        <f t="shared" si="40"/>
        <v>0.22423221404878252</v>
      </c>
      <c r="U183" s="36">
        <f t="shared" si="41"/>
        <v>0.63278143841113987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156896147</v>
      </c>
      <c r="E184" s="31">
        <v>156896147</v>
      </c>
      <c r="F184" s="31">
        <v>65373368</v>
      </c>
      <c r="G184" s="36">
        <f t="shared" si="35"/>
        <v>0.41666649723399518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65373368</v>
      </c>
      <c r="O184" s="36">
        <f t="shared" si="39"/>
        <v>0.41666649723399518</v>
      </c>
      <c r="P184" s="31">
        <v>26450797</v>
      </c>
      <c r="Q184" s="31">
        <v>61926710</v>
      </c>
      <c r="R184" s="31">
        <v>61947710</v>
      </c>
      <c r="S184" s="31">
        <v>26450797</v>
      </c>
      <c r="T184" s="36">
        <f t="shared" si="40"/>
        <v>0.42713066784913972</v>
      </c>
      <c r="U184" s="36">
        <f t="shared" si="41"/>
        <v>1.4715084388572488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158245358</v>
      </c>
      <c r="E185" s="32">
        <f>SUM(E180:E184)</f>
        <v>158245358</v>
      </c>
      <c r="F185" s="32">
        <f>SUM(F180:F184)</f>
        <v>65706424</v>
      </c>
      <c r="G185" s="37">
        <f t="shared" si="35"/>
        <v>0.41521865052117357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65706424</v>
      </c>
      <c r="O185" s="37">
        <f t="shared" si="39"/>
        <v>0.41521865052117357</v>
      </c>
      <c r="P185" s="32">
        <f>SUM(P180:P184)</f>
        <v>26758148</v>
      </c>
      <c r="Q185" s="32">
        <f>SUM(Q180:Q184)</f>
        <v>63132897</v>
      </c>
      <c r="R185" s="32">
        <f>SUM(R180:R184)</f>
        <v>63233897</v>
      </c>
      <c r="S185" s="32">
        <f>SUM(S180:S184)</f>
        <v>26758148</v>
      </c>
      <c r="T185" s="37">
        <f t="shared" si="40"/>
        <v>0.42383843085800421</v>
      </c>
      <c r="U185" s="37">
        <f t="shared" si="41"/>
        <v>1.4555669547832681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1533916</v>
      </c>
      <c r="E187" s="31">
        <v>1533916</v>
      </c>
      <c r="F187" s="31">
        <v>1980</v>
      </c>
      <c r="G187" s="36">
        <f t="shared" si="35"/>
        <v>1.2908138385674312E-3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1980</v>
      </c>
      <c r="O187" s="36">
        <f t="shared" si="39"/>
        <v>1.2908138385674312E-3</v>
      </c>
      <c r="P187" s="31">
        <v>455162</v>
      </c>
      <c r="Q187" s="31">
        <v>1245612</v>
      </c>
      <c r="R187" s="31">
        <v>1245612</v>
      </c>
      <c r="S187" s="31">
        <v>455162</v>
      </c>
      <c r="T187" s="36">
        <f t="shared" si="40"/>
        <v>0.36541234349058938</v>
      </c>
      <c r="U187" s="36">
        <f t="shared" si="41"/>
        <v>-0.99564990047499569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3169785</v>
      </c>
      <c r="E188" s="31">
        <v>3169785</v>
      </c>
      <c r="F188" s="31">
        <v>830064</v>
      </c>
      <c r="G188" s="36">
        <f t="shared" si="35"/>
        <v>0.26186760300777495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830064</v>
      </c>
      <c r="O188" s="36">
        <f t="shared" si="39"/>
        <v>0.26186760300777495</v>
      </c>
      <c r="P188" s="31">
        <v>574642</v>
      </c>
      <c r="Q188" s="31">
        <v>2273974</v>
      </c>
      <c r="R188" s="31">
        <v>2256938</v>
      </c>
      <c r="S188" s="31">
        <v>574642</v>
      </c>
      <c r="T188" s="36">
        <f t="shared" si="40"/>
        <v>0.25270385677232898</v>
      </c>
      <c r="U188" s="36">
        <f t="shared" si="41"/>
        <v>0.44448891657762579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411638</v>
      </c>
      <c r="E189" s="31">
        <v>411638</v>
      </c>
      <c r="F189" s="31">
        <v>45652</v>
      </c>
      <c r="G189" s="36">
        <f t="shared" si="35"/>
        <v>0.11090326937746273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45652</v>
      </c>
      <c r="O189" s="36">
        <f t="shared" si="39"/>
        <v>0.11090326937746273</v>
      </c>
      <c r="P189" s="31">
        <v>31133</v>
      </c>
      <c r="Q189" s="31">
        <v>374168</v>
      </c>
      <c r="R189" s="31">
        <v>406710</v>
      </c>
      <c r="S189" s="31">
        <v>31133</v>
      </c>
      <c r="T189" s="36">
        <f t="shared" si="40"/>
        <v>8.3205939577943602E-2</v>
      </c>
      <c r="U189" s="36">
        <f t="shared" si="41"/>
        <v>0.46635402948639704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18249000</v>
      </c>
      <c r="F190" s="31">
        <v>7603761</v>
      </c>
      <c r="G190" s="36">
        <f t="shared" si="35"/>
        <v>0.41666726943942134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7603761</v>
      </c>
      <c r="O190" s="36">
        <f t="shared" si="39"/>
        <v>0.41666726943942134</v>
      </c>
      <c r="P190" s="31">
        <v>7087083</v>
      </c>
      <c r="Q190" s="31">
        <v>17009000</v>
      </c>
      <c r="R190" s="31">
        <v>16414000</v>
      </c>
      <c r="S190" s="31">
        <v>7087083</v>
      </c>
      <c r="T190" s="36">
        <f t="shared" si="40"/>
        <v>0.41666664706919865</v>
      </c>
      <c r="U190" s="36">
        <f t="shared" si="41"/>
        <v>7.290418356889572E-2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23364339</v>
      </c>
      <c r="E191" s="32">
        <f>SUM(E186:E190)</f>
        <v>23364339</v>
      </c>
      <c r="F191" s="32">
        <f>SUM(F186:F190)</f>
        <v>8481457</v>
      </c>
      <c r="G191" s="37">
        <f t="shared" si="35"/>
        <v>0.36300864321477272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8481457</v>
      </c>
      <c r="O191" s="37">
        <f t="shared" si="39"/>
        <v>0.36300864321477272</v>
      </c>
      <c r="P191" s="32">
        <f>SUM(P186:P190)</f>
        <v>8148020</v>
      </c>
      <c r="Q191" s="32">
        <f>SUM(Q186:Q190)</f>
        <v>20902754</v>
      </c>
      <c r="R191" s="32">
        <f>SUM(R186:R190)</f>
        <v>20323260</v>
      </c>
      <c r="S191" s="32">
        <f>SUM(S186:S190)</f>
        <v>8148020</v>
      </c>
      <c r="T191" s="37">
        <f t="shared" si="40"/>
        <v>0.38980605139399332</v>
      </c>
      <c r="U191" s="37">
        <f t="shared" si="41"/>
        <v>4.0922457235009313E-2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343356</v>
      </c>
      <c r="E192" s="31">
        <v>343356</v>
      </c>
      <c r="F192" s="31">
        <v>50287</v>
      </c>
      <c r="G192" s="36">
        <f t="shared" si="35"/>
        <v>0.14645732126422722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50287</v>
      </c>
      <c r="O192" s="36">
        <f t="shared" si="39"/>
        <v>0.14645732126422722</v>
      </c>
      <c r="P192" s="31">
        <v>80364</v>
      </c>
      <c r="Q192" s="31">
        <v>377366</v>
      </c>
      <c r="R192" s="31">
        <v>323917</v>
      </c>
      <c r="S192" s="31">
        <v>80364</v>
      </c>
      <c r="T192" s="36">
        <f t="shared" si="40"/>
        <v>0.21296036208879443</v>
      </c>
      <c r="U192" s="36">
        <f t="shared" si="41"/>
        <v>-0.37425961873475688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201682</v>
      </c>
      <c r="E193" s="31">
        <v>201682</v>
      </c>
      <c r="F193" s="31">
        <v>118605</v>
      </c>
      <c r="G193" s="36">
        <f t="shared" si="35"/>
        <v>0.58807925347824797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118605</v>
      </c>
      <c r="O193" s="36">
        <f t="shared" si="39"/>
        <v>0.58807925347824797</v>
      </c>
      <c r="P193" s="31">
        <v>110244</v>
      </c>
      <c r="Q193" s="31">
        <v>241734</v>
      </c>
      <c r="R193" s="31">
        <v>241734</v>
      </c>
      <c r="S193" s="31">
        <v>110244</v>
      </c>
      <c r="T193" s="36">
        <f t="shared" si="40"/>
        <v>0.45605500260617043</v>
      </c>
      <c r="U193" s="36">
        <f t="shared" si="41"/>
        <v>7.5840862087732663E-2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564085</v>
      </c>
      <c r="E194" s="31">
        <v>564085</v>
      </c>
      <c r="F194" s="31">
        <v>134845</v>
      </c>
      <c r="G194" s="36">
        <f t="shared" si="35"/>
        <v>0.23905085226517281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134845</v>
      </c>
      <c r="O194" s="36">
        <f t="shared" si="39"/>
        <v>0.23905085226517281</v>
      </c>
      <c r="P194" s="31">
        <v>149151</v>
      </c>
      <c r="Q194" s="31">
        <v>523094</v>
      </c>
      <c r="R194" s="31">
        <v>564762</v>
      </c>
      <c r="S194" s="31">
        <v>149151</v>
      </c>
      <c r="T194" s="36">
        <f t="shared" si="40"/>
        <v>0.28513230891579716</v>
      </c>
      <c r="U194" s="36">
        <f t="shared" si="41"/>
        <v>-9.5916219133629688E-2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512179</v>
      </c>
      <c r="E195" s="31">
        <v>512179</v>
      </c>
      <c r="F195" s="31">
        <v>92311</v>
      </c>
      <c r="G195" s="36">
        <f t="shared" si="35"/>
        <v>0.18023191110920206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92311</v>
      </c>
      <c r="O195" s="36">
        <f t="shared" si="39"/>
        <v>0.18023191110920206</v>
      </c>
      <c r="P195" s="31">
        <v>83321</v>
      </c>
      <c r="Q195" s="31">
        <v>450646</v>
      </c>
      <c r="R195" s="31">
        <v>488256</v>
      </c>
      <c r="S195" s="31">
        <v>83321</v>
      </c>
      <c r="T195" s="36">
        <f t="shared" si="40"/>
        <v>0.18489235453105099</v>
      </c>
      <c r="U195" s="36">
        <f t="shared" si="41"/>
        <v>0.10789596860335338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825168</v>
      </c>
      <c r="E196" s="31">
        <v>825168</v>
      </c>
      <c r="F196" s="31">
        <v>154340</v>
      </c>
      <c r="G196" s="36">
        <f t="shared" si="35"/>
        <v>0.18704069959087119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154340</v>
      </c>
      <c r="O196" s="36">
        <f t="shared" si="39"/>
        <v>0.18704069959087119</v>
      </c>
      <c r="P196" s="31">
        <v>105992</v>
      </c>
      <c r="Q196" s="31">
        <v>1286623</v>
      </c>
      <c r="R196" s="31">
        <v>786623</v>
      </c>
      <c r="S196" s="31">
        <v>105992</v>
      </c>
      <c r="T196" s="36">
        <f t="shared" si="40"/>
        <v>8.2379997870394045E-2</v>
      </c>
      <c r="U196" s="36">
        <f t="shared" si="41"/>
        <v>0.45614763378368184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2446470</v>
      </c>
      <c r="E198" s="32">
        <f>SUM(E192:E197)</f>
        <v>2446470</v>
      </c>
      <c r="F198" s="32">
        <f>SUM(F192:F197)</f>
        <v>550388</v>
      </c>
      <c r="G198" s="37">
        <f t="shared" si="35"/>
        <v>0.22497230703830418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550388</v>
      </c>
      <c r="O198" s="37">
        <f t="shared" si="39"/>
        <v>0.22497230703830418</v>
      </c>
      <c r="P198" s="32">
        <f>SUM(P192:P197)</f>
        <v>529072</v>
      </c>
      <c r="Q198" s="32">
        <f>SUM(Q192:Q197)</f>
        <v>2879463</v>
      </c>
      <c r="R198" s="32">
        <f>SUM(R192:R197)</f>
        <v>2405292</v>
      </c>
      <c r="S198" s="32">
        <f>SUM(S192:S197)</f>
        <v>529072</v>
      </c>
      <c r="T198" s="37">
        <f t="shared" si="40"/>
        <v>0.18373981537529741</v>
      </c>
      <c r="U198" s="37">
        <f t="shared" si="41"/>
        <v>4.0289412405116964E-2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90037</v>
      </c>
      <c r="E199" s="31">
        <v>90037</v>
      </c>
      <c r="F199" s="31">
        <v>10457</v>
      </c>
      <c r="G199" s="36">
        <f t="shared" si="35"/>
        <v>0.11614114197496585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10457</v>
      </c>
      <c r="O199" s="36">
        <f t="shared" si="39"/>
        <v>0.11614114197496585</v>
      </c>
      <c r="P199" s="31">
        <v>15796</v>
      </c>
      <c r="Q199" s="31">
        <v>111496</v>
      </c>
      <c r="R199" s="31">
        <v>85834</v>
      </c>
      <c r="S199" s="31">
        <v>15796</v>
      </c>
      <c r="T199" s="36">
        <f t="shared" si="40"/>
        <v>0.14167324388318864</v>
      </c>
      <c r="U199" s="36">
        <f t="shared" si="41"/>
        <v>-0.33799696125601419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11332387</v>
      </c>
      <c r="E200" s="31">
        <v>11332387</v>
      </c>
      <c r="F200" s="31">
        <v>4962440</v>
      </c>
      <c r="G200" s="36">
        <f t="shared" si="35"/>
        <v>0.4378989175007878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4962440</v>
      </c>
      <c r="O200" s="36">
        <f t="shared" si="39"/>
        <v>0.4378989175007878</v>
      </c>
      <c r="P200" s="31">
        <v>3211838</v>
      </c>
      <c r="Q200" s="31">
        <v>11327291</v>
      </c>
      <c r="R200" s="31">
        <v>11326291</v>
      </c>
      <c r="S200" s="31">
        <v>3211838</v>
      </c>
      <c r="T200" s="36">
        <f t="shared" si="40"/>
        <v>0.28354864371366462</v>
      </c>
      <c r="U200" s="36">
        <f t="shared" si="41"/>
        <v>0.54504679252191424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274313</v>
      </c>
      <c r="E202" s="31">
        <v>274313</v>
      </c>
      <c r="F202" s="31">
        <v>20170</v>
      </c>
      <c r="G202" s="36">
        <f t="shared" si="35"/>
        <v>7.3529143715390807E-2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20170</v>
      </c>
      <c r="O202" s="36">
        <f t="shared" si="39"/>
        <v>7.3529143715390807E-2</v>
      </c>
      <c r="P202" s="31">
        <v>19604</v>
      </c>
      <c r="Q202" s="31">
        <v>261500</v>
      </c>
      <c r="R202" s="31">
        <v>261500</v>
      </c>
      <c r="S202" s="31">
        <v>19604</v>
      </c>
      <c r="T202" s="36">
        <f t="shared" si="40"/>
        <v>7.4967495219885272E-2</v>
      </c>
      <c r="U202" s="36">
        <f t="shared" si="41"/>
        <v>2.8871658845133652E-2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11696737</v>
      </c>
      <c r="E204" s="32">
        <f>SUM(E199:E203)</f>
        <v>11696737</v>
      </c>
      <c r="F204" s="32">
        <f>SUM(F199:F203)</f>
        <v>4993067</v>
      </c>
      <c r="G204" s="37">
        <f t="shared" si="35"/>
        <v>0.42687691447623383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4993067</v>
      </c>
      <c r="O204" s="37">
        <f t="shared" si="39"/>
        <v>0.42687691447623383</v>
      </c>
      <c r="P204" s="32">
        <f>SUM(P199:P203)</f>
        <v>3247238</v>
      </c>
      <c r="Q204" s="32">
        <f>SUM(Q199:Q203)</f>
        <v>11700287</v>
      </c>
      <c r="R204" s="32">
        <f>SUM(R199:R203)</f>
        <v>11673625</v>
      </c>
      <c r="S204" s="32">
        <f>SUM(S199:S203)</f>
        <v>3247238</v>
      </c>
      <c r="T204" s="37">
        <f t="shared" si="40"/>
        <v>0.27753490149429666</v>
      </c>
      <c r="U204" s="37">
        <f t="shared" si="41"/>
        <v>0.53763506093486213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197109252</v>
      </c>
      <c r="E205" s="32">
        <f>SUM(E173:E178,E180:E184,E186:E190,E192:E197,E199:E203)</f>
        <v>197109252</v>
      </c>
      <c r="F205" s="32">
        <f>SUM(F173:F178,F180:F184,F186:F190,F192:F197,F199:F203)</f>
        <v>79939486</v>
      </c>
      <c r="G205" s="37">
        <f t="shared" si="35"/>
        <v>0.40555927836406175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79939486</v>
      </c>
      <c r="O205" s="37">
        <f t="shared" si="39"/>
        <v>0.40555927836406175</v>
      </c>
      <c r="P205" s="32">
        <f>SUM(P173:P178,P180:P184,P186:P190,P192:P197,P199:P203)</f>
        <v>38852601</v>
      </c>
      <c r="Q205" s="32">
        <f>SUM(Q173:Q178,Q180:Q184,Q186:Q190,Q192:Q197,Q199:Q203)</f>
        <v>100101083</v>
      </c>
      <c r="R205" s="32">
        <f>SUM(R173:R178,R180:R184,R186:R190,R192:R197,R199:R203)</f>
        <v>106842037</v>
      </c>
      <c r="S205" s="32">
        <f>SUM(S173:S178,S180:S184,S186:S190,S192:S197,S199:S203)</f>
        <v>38852601</v>
      </c>
      <c r="T205" s="37">
        <f t="shared" si="40"/>
        <v>0.38813367283948369</v>
      </c>
      <c r="U205" s="37">
        <f t="shared" si="41"/>
        <v>1.0575066776095632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80004</v>
      </c>
      <c r="E208" s="31">
        <v>80004</v>
      </c>
      <c r="F208" s="31">
        <v>62973</v>
      </c>
      <c r="G208" s="36">
        <f t="shared" ref="G208:G231" si="42">IF(($D208     =0),0,($F208     /$D208     ))</f>
        <v>0.7871231438428079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62973</v>
      </c>
      <c r="O208" s="36">
        <f t="shared" ref="O208:O231" si="46">IF(($D208     =0),0,($N208     /$D208     ))</f>
        <v>0.7871231438428079</v>
      </c>
      <c r="P208" s="31">
        <v>16822</v>
      </c>
      <c r="Q208" s="31">
        <v>0</v>
      </c>
      <c r="R208" s="31">
        <v>0</v>
      </c>
      <c r="S208" s="31">
        <v>16822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2.7434906669837118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1167265</v>
      </c>
      <c r="E209" s="31">
        <v>1167265</v>
      </c>
      <c r="F209" s="31">
        <v>656674</v>
      </c>
      <c r="G209" s="36">
        <f t="shared" si="42"/>
        <v>0.5625749080114627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656674</v>
      </c>
      <c r="O209" s="36">
        <f t="shared" si="46"/>
        <v>0.5625749080114627</v>
      </c>
      <c r="P209" s="31">
        <v>235195</v>
      </c>
      <c r="Q209" s="31">
        <v>1017197</v>
      </c>
      <c r="R209" s="31">
        <v>1111856</v>
      </c>
      <c r="S209" s="31">
        <v>235195</v>
      </c>
      <c r="T209" s="36">
        <f t="shared" si="47"/>
        <v>0.23121873147482738</v>
      </c>
      <c r="U209" s="36">
        <f t="shared" si="48"/>
        <v>1.7920406471226005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243169</v>
      </c>
      <c r="E210" s="31">
        <v>243169</v>
      </c>
      <c r="F210" s="31">
        <v>70636</v>
      </c>
      <c r="G210" s="36">
        <f t="shared" si="42"/>
        <v>0.29048110573304986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70636</v>
      </c>
      <c r="O210" s="36">
        <f t="shared" si="46"/>
        <v>0.29048110573304986</v>
      </c>
      <c r="P210" s="31">
        <v>40985</v>
      </c>
      <c r="Q210" s="31">
        <v>231810</v>
      </c>
      <c r="R210" s="31">
        <v>231810</v>
      </c>
      <c r="S210" s="31">
        <v>40985</v>
      </c>
      <c r="T210" s="36">
        <f t="shared" si="47"/>
        <v>0.17680427936672274</v>
      </c>
      <c r="U210" s="36">
        <f t="shared" si="48"/>
        <v>0.72345980236671958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23006942</v>
      </c>
      <c r="E211" s="31">
        <v>23006942</v>
      </c>
      <c r="F211" s="31">
        <v>36434</v>
      </c>
      <c r="G211" s="36">
        <f t="shared" si="42"/>
        <v>1.583608982019427E-3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36434</v>
      </c>
      <c r="O211" s="36">
        <f t="shared" si="46"/>
        <v>1.583608982019427E-3</v>
      </c>
      <c r="P211" s="31">
        <v>36702</v>
      </c>
      <c r="Q211" s="31">
        <v>21817704</v>
      </c>
      <c r="R211" s="31">
        <v>21697704</v>
      </c>
      <c r="S211" s="31">
        <v>36702</v>
      </c>
      <c r="T211" s="36">
        <f t="shared" si="47"/>
        <v>1.6822118404393057E-3</v>
      </c>
      <c r="U211" s="36">
        <f t="shared" si="48"/>
        <v>-7.3020543839572571E-3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193528</v>
      </c>
      <c r="E212" s="31">
        <v>193528</v>
      </c>
      <c r="F212" s="31">
        <v>77459</v>
      </c>
      <c r="G212" s="36">
        <f t="shared" si="42"/>
        <v>0.40024699268322927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77459</v>
      </c>
      <c r="O212" s="36">
        <f t="shared" si="46"/>
        <v>0.40024699268322927</v>
      </c>
      <c r="P212" s="31">
        <v>49057</v>
      </c>
      <c r="Q212" s="31">
        <v>316028</v>
      </c>
      <c r="R212" s="31">
        <v>336128</v>
      </c>
      <c r="S212" s="31">
        <v>49057</v>
      </c>
      <c r="T212" s="36">
        <f t="shared" si="47"/>
        <v>0.15522991633652714</v>
      </c>
      <c r="U212" s="36">
        <f t="shared" si="48"/>
        <v>0.57895916994516572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526528</v>
      </c>
      <c r="E213" s="31">
        <v>526528</v>
      </c>
      <c r="F213" s="31">
        <v>96209</v>
      </c>
      <c r="G213" s="36">
        <f t="shared" si="42"/>
        <v>0.18272342591467119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96209</v>
      </c>
      <c r="O213" s="36">
        <f t="shared" si="46"/>
        <v>0.18272342591467119</v>
      </c>
      <c r="P213" s="31">
        <v>26432</v>
      </c>
      <c r="Q213" s="31">
        <v>206042</v>
      </c>
      <c r="R213" s="31">
        <v>206042</v>
      </c>
      <c r="S213" s="31">
        <v>26432</v>
      </c>
      <c r="T213" s="36">
        <f t="shared" si="47"/>
        <v>0.12828452451441938</v>
      </c>
      <c r="U213" s="36">
        <f t="shared" si="48"/>
        <v>2.6398683414043584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2485476</v>
      </c>
      <c r="E214" s="31">
        <v>2485476</v>
      </c>
      <c r="F214" s="31">
        <v>624577</v>
      </c>
      <c r="G214" s="36">
        <f t="shared" si="42"/>
        <v>0.25129069844166668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624577</v>
      </c>
      <c r="O214" s="36">
        <f t="shared" si="46"/>
        <v>0.25129069844166668</v>
      </c>
      <c r="P214" s="31">
        <v>440616</v>
      </c>
      <c r="Q214" s="31">
        <v>2034839</v>
      </c>
      <c r="R214" s="31">
        <v>2034839</v>
      </c>
      <c r="S214" s="31">
        <v>440616</v>
      </c>
      <c r="T214" s="36">
        <f t="shared" si="47"/>
        <v>0.21653605027228198</v>
      </c>
      <c r="U214" s="36">
        <f t="shared" si="48"/>
        <v>0.41750866968062894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3260</v>
      </c>
      <c r="E215" s="31">
        <v>3260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3100</v>
      </c>
      <c r="R215" s="31">
        <v>3100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27706172</v>
      </c>
      <c r="E216" s="32">
        <f>SUM(E208:E215)</f>
        <v>27706172</v>
      </c>
      <c r="F216" s="32">
        <f>SUM(F208:F215)</f>
        <v>1624962</v>
      </c>
      <c r="G216" s="37">
        <f t="shared" si="42"/>
        <v>5.8649819975130454E-2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1624962</v>
      </c>
      <c r="O216" s="37">
        <f t="shared" si="46"/>
        <v>5.8649819975130454E-2</v>
      </c>
      <c r="P216" s="32">
        <f>SUM(P208:P215)</f>
        <v>845809</v>
      </c>
      <c r="Q216" s="32">
        <f>SUM(Q208:Q215)</f>
        <v>25626720</v>
      </c>
      <c r="R216" s="32">
        <f>SUM(R208:R215)</f>
        <v>25621479</v>
      </c>
      <c r="S216" s="32">
        <f>SUM(S208:S215)</f>
        <v>845809</v>
      </c>
      <c r="T216" s="37">
        <f t="shared" si="47"/>
        <v>3.3004965130145412E-2</v>
      </c>
      <c r="U216" s="37">
        <f t="shared" si="48"/>
        <v>0.92119260967901728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1966712</v>
      </c>
      <c r="E217" s="31">
        <v>1966712</v>
      </c>
      <c r="F217" s="31">
        <v>135478</v>
      </c>
      <c r="G217" s="36">
        <f t="shared" si="42"/>
        <v>6.888553077420588E-2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135478</v>
      </c>
      <c r="O217" s="36">
        <f t="shared" si="46"/>
        <v>6.888553077420588E-2</v>
      </c>
      <c r="P217" s="31">
        <v>72556</v>
      </c>
      <c r="Q217" s="31">
        <v>2291712</v>
      </c>
      <c r="R217" s="31">
        <v>2291712</v>
      </c>
      <c r="S217" s="31">
        <v>72556</v>
      </c>
      <c r="T217" s="36">
        <f t="shared" si="47"/>
        <v>3.1660173704200177E-2</v>
      </c>
      <c r="U217" s="36">
        <f t="shared" si="48"/>
        <v>0.86721980263520582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1513191</v>
      </c>
      <c r="E218" s="31">
        <v>1513191</v>
      </c>
      <c r="F218" s="31">
        <v>703284</v>
      </c>
      <c r="G218" s="36">
        <f t="shared" si="42"/>
        <v>0.4647688229707948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703284</v>
      </c>
      <c r="O218" s="36">
        <f t="shared" si="46"/>
        <v>0.4647688229707948</v>
      </c>
      <c r="P218" s="31">
        <v>377336</v>
      </c>
      <c r="Q218" s="31">
        <v>1944441</v>
      </c>
      <c r="R218" s="31">
        <v>1512847</v>
      </c>
      <c r="S218" s="31">
        <v>377336</v>
      </c>
      <c r="T218" s="36">
        <f t="shared" si="47"/>
        <v>0.19405885804711998</v>
      </c>
      <c r="U218" s="36">
        <f t="shared" si="48"/>
        <v>0.86381368329552433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1846088</v>
      </c>
      <c r="E219" s="31">
        <v>1846088</v>
      </c>
      <c r="F219" s="31">
        <v>2104508</v>
      </c>
      <c r="G219" s="36">
        <f t="shared" si="42"/>
        <v>1.1399824927089066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2104508</v>
      </c>
      <c r="O219" s="36">
        <f t="shared" si="46"/>
        <v>1.1399824927089066</v>
      </c>
      <c r="P219" s="31">
        <v>1998549</v>
      </c>
      <c r="Q219" s="31">
        <v>1759860</v>
      </c>
      <c r="R219" s="31">
        <v>1759860</v>
      </c>
      <c r="S219" s="31">
        <v>1998549</v>
      </c>
      <c r="T219" s="36">
        <f t="shared" si="47"/>
        <v>1.1356295387133066</v>
      </c>
      <c r="U219" s="36">
        <f t="shared" si="48"/>
        <v>5.3017964533268902E-2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519348</v>
      </c>
      <c r="E220" s="31">
        <v>519348</v>
      </c>
      <c r="F220" s="31">
        <v>19217</v>
      </c>
      <c r="G220" s="36">
        <f t="shared" si="42"/>
        <v>3.7002164252100712E-2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19217</v>
      </c>
      <c r="O220" s="36">
        <f t="shared" si="46"/>
        <v>3.7002164252100712E-2</v>
      </c>
      <c r="P220" s="31">
        <v>25326</v>
      </c>
      <c r="Q220" s="31">
        <v>495087</v>
      </c>
      <c r="R220" s="31">
        <v>135087</v>
      </c>
      <c r="S220" s="31">
        <v>25326</v>
      </c>
      <c r="T220" s="36">
        <f t="shared" si="47"/>
        <v>5.1154645547146257E-2</v>
      </c>
      <c r="U220" s="36">
        <f t="shared" si="48"/>
        <v>-0.24121456211008452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162366</v>
      </c>
      <c r="E221" s="31">
        <v>162366</v>
      </c>
      <c r="F221" s="31">
        <v>71917</v>
      </c>
      <c r="G221" s="36">
        <f t="shared" si="42"/>
        <v>0.44293140189448532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71917</v>
      </c>
      <c r="O221" s="36">
        <f t="shared" si="46"/>
        <v>0.44293140189448532</v>
      </c>
      <c r="P221" s="31">
        <v>27894</v>
      </c>
      <c r="Q221" s="31">
        <v>119275</v>
      </c>
      <c r="R221" s="31">
        <v>154782</v>
      </c>
      <c r="S221" s="31">
        <v>27894</v>
      </c>
      <c r="T221" s="36">
        <f t="shared" si="47"/>
        <v>0.23386292181932508</v>
      </c>
      <c r="U221" s="36">
        <f t="shared" si="48"/>
        <v>1.5782247078224709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319578</v>
      </c>
      <c r="E222" s="31">
        <v>319578</v>
      </c>
      <c r="F222" s="31">
        <v>113730</v>
      </c>
      <c r="G222" s="36">
        <f t="shared" si="42"/>
        <v>0.35587556089593153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113730</v>
      </c>
      <c r="O222" s="36">
        <f t="shared" si="46"/>
        <v>0.35587556089593153</v>
      </c>
      <c r="P222" s="31">
        <v>67607</v>
      </c>
      <c r="Q222" s="31">
        <v>272650</v>
      </c>
      <c r="R222" s="31">
        <v>304650</v>
      </c>
      <c r="S222" s="31">
        <v>67607</v>
      </c>
      <c r="T222" s="36">
        <f t="shared" si="47"/>
        <v>0.24796258940033009</v>
      </c>
      <c r="U222" s="36">
        <f t="shared" si="48"/>
        <v>0.68222225509192835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6327283</v>
      </c>
      <c r="E224" s="32">
        <f>SUM(E217:E223)</f>
        <v>6327283</v>
      </c>
      <c r="F224" s="32">
        <f>SUM(F217:F223)</f>
        <v>3148134</v>
      </c>
      <c r="G224" s="37">
        <f t="shared" si="42"/>
        <v>0.49754910599067564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3148134</v>
      </c>
      <c r="O224" s="37">
        <f t="shared" si="46"/>
        <v>0.49754910599067564</v>
      </c>
      <c r="P224" s="32">
        <f>SUM(P217:P223)</f>
        <v>2569268</v>
      </c>
      <c r="Q224" s="32">
        <f>SUM(Q217:Q223)</f>
        <v>6883025</v>
      </c>
      <c r="R224" s="32">
        <f>SUM(R217:R223)</f>
        <v>6158938</v>
      </c>
      <c r="S224" s="32">
        <f>SUM(S217:S223)</f>
        <v>2569268</v>
      </c>
      <c r="T224" s="37">
        <f t="shared" si="47"/>
        <v>0.37327599420313018</v>
      </c>
      <c r="U224" s="37">
        <f t="shared" si="48"/>
        <v>0.22530386086620791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854987</v>
      </c>
      <c r="E225" s="31">
        <v>854987</v>
      </c>
      <c r="F225" s="31">
        <v>49824</v>
      </c>
      <c r="G225" s="36">
        <f t="shared" si="42"/>
        <v>5.8274570256623782E-2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49824</v>
      </c>
      <c r="O225" s="36">
        <f t="shared" si="46"/>
        <v>5.8274570256623782E-2</v>
      </c>
      <c r="P225" s="31">
        <v>22816</v>
      </c>
      <c r="Q225" s="31">
        <v>517000</v>
      </c>
      <c r="R225" s="31">
        <v>15197000</v>
      </c>
      <c r="S225" s="31">
        <v>22816</v>
      </c>
      <c r="T225" s="36">
        <f t="shared" si="47"/>
        <v>4.4131528046421661E-2</v>
      </c>
      <c r="U225" s="36">
        <f t="shared" si="48"/>
        <v>1.1837307152875174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80654</v>
      </c>
      <c r="E226" s="31">
        <v>80654</v>
      </c>
      <c r="F226" s="31">
        <v>321279</v>
      </c>
      <c r="G226" s="36">
        <f t="shared" si="42"/>
        <v>3.9834230168373548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321279</v>
      </c>
      <c r="O226" s="36">
        <f t="shared" si="46"/>
        <v>3.9834230168373548</v>
      </c>
      <c r="P226" s="31">
        <v>5597</v>
      </c>
      <c r="Q226" s="31">
        <v>3292879</v>
      </c>
      <c r="R226" s="31">
        <v>75449</v>
      </c>
      <c r="S226" s="31">
        <v>5597</v>
      </c>
      <c r="T226" s="36">
        <f t="shared" si="47"/>
        <v>1.6997284139502241E-3</v>
      </c>
      <c r="U226" s="36">
        <f t="shared" si="48"/>
        <v>56.402001072002861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2169975</v>
      </c>
      <c r="E228" s="31">
        <v>2169975</v>
      </c>
      <c r="F228" s="31">
        <v>646479</v>
      </c>
      <c r="G228" s="36">
        <f t="shared" si="42"/>
        <v>0.29792002212007052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646479</v>
      </c>
      <c r="O228" s="36">
        <f t="shared" si="46"/>
        <v>0.29792002212007052</v>
      </c>
      <c r="P228" s="31">
        <v>564925</v>
      </c>
      <c r="Q228" s="31">
        <v>1491345</v>
      </c>
      <c r="R228" s="31">
        <v>2036511</v>
      </c>
      <c r="S228" s="31">
        <v>564925</v>
      </c>
      <c r="T228" s="36">
        <f t="shared" si="47"/>
        <v>0.37880235626230013</v>
      </c>
      <c r="U228" s="36">
        <f t="shared" si="48"/>
        <v>0.14436252599902644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3240804</v>
      </c>
      <c r="E230" s="32">
        <f>SUM(E225:E229)</f>
        <v>3240804</v>
      </c>
      <c r="F230" s="32">
        <f>SUM(F225:F229)</f>
        <v>1017582</v>
      </c>
      <c r="G230" s="37">
        <f t="shared" si="42"/>
        <v>0.31399060233201392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1017582</v>
      </c>
      <c r="O230" s="37">
        <f t="shared" si="46"/>
        <v>0.31399060233201392</v>
      </c>
      <c r="P230" s="32">
        <f>SUM(P225:P229)</f>
        <v>593338</v>
      </c>
      <c r="Q230" s="32">
        <f>SUM(Q225:Q229)</f>
        <v>5436412</v>
      </c>
      <c r="R230" s="32">
        <f>SUM(R225:R229)</f>
        <v>17444148</v>
      </c>
      <c r="S230" s="32">
        <f>SUM(S225:S229)</f>
        <v>593338</v>
      </c>
      <c r="T230" s="37">
        <f t="shared" si="47"/>
        <v>0.10914147051400813</v>
      </c>
      <c r="U230" s="37">
        <f t="shared" si="48"/>
        <v>0.71501235383541917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37274259</v>
      </c>
      <c r="E231" s="32">
        <f>SUM(E208:E215,E217:E223,E225:E229)</f>
        <v>37274259</v>
      </c>
      <c r="F231" s="32">
        <f>SUM(F208:F215,F217:F223,F225:F229)</f>
        <v>5790678</v>
      </c>
      <c r="G231" s="37">
        <f t="shared" si="42"/>
        <v>0.15535326939698518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5790678</v>
      </c>
      <c r="O231" s="37">
        <f t="shared" si="46"/>
        <v>0.15535326939698518</v>
      </c>
      <c r="P231" s="32">
        <f>SUM(P208:P215,P217:P223,P225:P229)</f>
        <v>4008415</v>
      </c>
      <c r="Q231" s="32">
        <f>SUM(Q208:Q215,Q217:Q223,Q225:Q229)</f>
        <v>37946157</v>
      </c>
      <c r="R231" s="32">
        <f>SUM(R208:R215,R217:R223,R225:R229)</f>
        <v>49224565</v>
      </c>
      <c r="S231" s="32">
        <f>SUM(S208:S215,S217:S223,S225:S229)</f>
        <v>4008415</v>
      </c>
      <c r="T231" s="37">
        <f t="shared" si="47"/>
        <v>0.10563428069936041</v>
      </c>
      <c r="U231" s="37">
        <f t="shared" si="48"/>
        <v>0.44463035888250091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1038000</v>
      </c>
      <c r="E234" s="31">
        <v>1038000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61492</v>
      </c>
      <c r="Q234" s="31">
        <v>1036000</v>
      </c>
      <c r="R234" s="31">
        <v>1036000</v>
      </c>
      <c r="S234" s="31">
        <v>61492</v>
      </c>
      <c r="T234" s="36">
        <f t="shared" ref="T234:T260" si="54">IF(($Q234     =0),0,($S234     /$Q234     ))</f>
        <v>5.9355212355212357E-2</v>
      </c>
      <c r="U234" s="36">
        <f t="shared" ref="U234:U260" si="55">IF(($P234     =0),0,(($F234     /$P234     )-1))</f>
        <v>-1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2800064</v>
      </c>
      <c r="E235" s="31">
        <v>2800064</v>
      </c>
      <c r="F235" s="31">
        <v>557841</v>
      </c>
      <c r="G235" s="36">
        <f t="shared" si="49"/>
        <v>0.19922437487143152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557841</v>
      </c>
      <c r="O235" s="36">
        <f t="shared" si="53"/>
        <v>0.19922437487143152</v>
      </c>
      <c r="P235" s="31">
        <v>325847</v>
      </c>
      <c r="Q235" s="31">
        <v>1328567</v>
      </c>
      <c r="R235" s="31">
        <v>1328567</v>
      </c>
      <c r="S235" s="31">
        <v>325847</v>
      </c>
      <c r="T235" s="36">
        <f t="shared" si="54"/>
        <v>0.24526200033570003</v>
      </c>
      <c r="U235" s="36">
        <f t="shared" si="55"/>
        <v>0.71197218326392453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6119911</v>
      </c>
      <c r="E236" s="31">
        <v>6119911</v>
      </c>
      <c r="F236" s="31">
        <v>882261</v>
      </c>
      <c r="G236" s="36">
        <f t="shared" si="49"/>
        <v>0.14416239059685673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882261</v>
      </c>
      <c r="O236" s="36">
        <f t="shared" si="53"/>
        <v>0.14416239059685673</v>
      </c>
      <c r="P236" s="31">
        <v>639744</v>
      </c>
      <c r="Q236" s="31">
        <v>5493632</v>
      </c>
      <c r="R236" s="31">
        <v>5657786</v>
      </c>
      <c r="S236" s="31">
        <v>639744</v>
      </c>
      <c r="T236" s="36">
        <f t="shared" si="54"/>
        <v>0.11645192106060254</v>
      </c>
      <c r="U236" s="36">
        <f t="shared" si="55"/>
        <v>0.37908444627851146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2763257</v>
      </c>
      <c r="E237" s="31">
        <v>2763257</v>
      </c>
      <c r="F237" s="31">
        <v>327277</v>
      </c>
      <c r="G237" s="36">
        <f t="shared" si="49"/>
        <v>0.11843885675490916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327277</v>
      </c>
      <c r="O237" s="36">
        <f t="shared" si="53"/>
        <v>0.11843885675490916</v>
      </c>
      <c r="P237" s="31">
        <v>314319</v>
      </c>
      <c r="Q237" s="31">
        <v>2160721</v>
      </c>
      <c r="R237" s="31">
        <v>2135511</v>
      </c>
      <c r="S237" s="31">
        <v>314319</v>
      </c>
      <c r="T237" s="36">
        <f t="shared" si="54"/>
        <v>0.14546949837577364</v>
      </c>
      <c r="U237" s="36">
        <f t="shared" si="55"/>
        <v>4.122563383059874E-2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1254000</v>
      </c>
      <c r="E238" s="31">
        <v>1254000</v>
      </c>
      <c r="F238" s="31">
        <v>161961</v>
      </c>
      <c r="G238" s="36">
        <f t="shared" si="49"/>
        <v>0.1291555023923445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161961</v>
      </c>
      <c r="O238" s="36">
        <f t="shared" si="53"/>
        <v>0.1291555023923445</v>
      </c>
      <c r="P238" s="31">
        <v>18824</v>
      </c>
      <c r="Q238" s="31">
        <v>0</v>
      </c>
      <c r="R238" s="31">
        <v>2180542</v>
      </c>
      <c r="S238" s="31">
        <v>18824</v>
      </c>
      <c r="T238" s="36">
        <f t="shared" si="54"/>
        <v>0</v>
      </c>
      <c r="U238" s="36">
        <f t="shared" si="55"/>
        <v>7.6039630259243527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3000000</v>
      </c>
      <c r="E239" s="31">
        <v>3000000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450952</v>
      </c>
      <c r="Q239" s="31">
        <v>300000</v>
      </c>
      <c r="R239" s="31">
        <v>300000</v>
      </c>
      <c r="S239" s="31">
        <v>450952</v>
      </c>
      <c r="T239" s="36">
        <f t="shared" si="54"/>
        <v>1.5031733333333333</v>
      </c>
      <c r="U239" s="36">
        <f t="shared" si="55"/>
        <v>-1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16975232</v>
      </c>
      <c r="E240" s="32">
        <f>SUM(E234:E239)</f>
        <v>16975232</v>
      </c>
      <c r="F240" s="32">
        <f>SUM(F234:F239)</f>
        <v>1929340</v>
      </c>
      <c r="G240" s="37">
        <f t="shared" si="49"/>
        <v>0.11365617860185946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1929340</v>
      </c>
      <c r="O240" s="37">
        <f t="shared" si="53"/>
        <v>0.11365617860185946</v>
      </c>
      <c r="P240" s="32">
        <f>SUM(P234:P239)</f>
        <v>1811178</v>
      </c>
      <c r="Q240" s="32">
        <f>SUM(Q234:Q239)</f>
        <v>10318920</v>
      </c>
      <c r="R240" s="32">
        <f>SUM(R234:R239)</f>
        <v>12638406</v>
      </c>
      <c r="S240" s="32">
        <f>SUM(S234:S239)</f>
        <v>1811178</v>
      </c>
      <c r="T240" s="37">
        <f t="shared" si="54"/>
        <v>0.17552011256992012</v>
      </c>
      <c r="U240" s="37">
        <f t="shared" si="55"/>
        <v>6.5240412593350783E-2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11558004</v>
      </c>
      <c r="E241" s="31">
        <v>11558004</v>
      </c>
      <c r="F241" s="31">
        <v>8839499</v>
      </c>
      <c r="G241" s="36">
        <f t="shared" si="49"/>
        <v>0.76479459602194289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8839499</v>
      </c>
      <c r="O241" s="36">
        <f t="shared" si="53"/>
        <v>0.76479459602194289</v>
      </c>
      <c r="P241" s="31">
        <v>4467304</v>
      </c>
      <c r="Q241" s="31">
        <v>12013560</v>
      </c>
      <c r="R241" s="31">
        <v>12405552</v>
      </c>
      <c r="S241" s="31">
        <v>4467304</v>
      </c>
      <c r="T241" s="36">
        <f t="shared" si="54"/>
        <v>0.37185513702849116</v>
      </c>
      <c r="U241" s="36">
        <f t="shared" si="55"/>
        <v>0.97870997809864746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168847</v>
      </c>
      <c r="E242" s="31">
        <v>168847</v>
      </c>
      <c r="F242" s="31">
        <v>25632</v>
      </c>
      <c r="G242" s="36">
        <f t="shared" si="49"/>
        <v>0.15180607295362072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25632</v>
      </c>
      <c r="O242" s="36">
        <f t="shared" si="53"/>
        <v>0.15180607295362072</v>
      </c>
      <c r="P242" s="31">
        <v>32720</v>
      </c>
      <c r="Q242" s="31">
        <v>858969</v>
      </c>
      <c r="R242" s="31">
        <v>96389</v>
      </c>
      <c r="S242" s="31">
        <v>32720</v>
      </c>
      <c r="T242" s="36">
        <f t="shared" si="54"/>
        <v>3.8092177948214664E-2</v>
      </c>
      <c r="U242" s="36">
        <f t="shared" si="55"/>
        <v>-0.21662591687041566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5038248</v>
      </c>
      <c r="E243" s="31">
        <v>5038248</v>
      </c>
      <c r="F243" s="31">
        <v>314833</v>
      </c>
      <c r="G243" s="36">
        <f t="shared" si="49"/>
        <v>6.2488587302570259E-2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314833</v>
      </c>
      <c r="O243" s="36">
        <f t="shared" si="53"/>
        <v>6.2488587302570259E-2</v>
      </c>
      <c r="P243" s="31">
        <v>177875</v>
      </c>
      <c r="Q243" s="31">
        <v>3166038</v>
      </c>
      <c r="R243" s="31">
        <v>3166038</v>
      </c>
      <c r="S243" s="31">
        <v>177875</v>
      </c>
      <c r="T243" s="36">
        <f t="shared" si="54"/>
        <v>5.6182206278004243E-2</v>
      </c>
      <c r="U243" s="36">
        <f t="shared" si="55"/>
        <v>0.76996767392832055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1140000</v>
      </c>
      <c r="E244" s="31">
        <v>1140000</v>
      </c>
      <c r="F244" s="31">
        <v>45346</v>
      </c>
      <c r="G244" s="36">
        <f t="shared" si="49"/>
        <v>3.977719298245614E-2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45346</v>
      </c>
      <c r="O244" s="36">
        <f t="shared" si="53"/>
        <v>3.977719298245614E-2</v>
      </c>
      <c r="P244" s="31">
        <v>0</v>
      </c>
      <c r="Q244" s="31">
        <v>1100000</v>
      </c>
      <c r="R244" s="31">
        <v>1100000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8532336</v>
      </c>
      <c r="E245" s="31">
        <v>8532336</v>
      </c>
      <c r="F245" s="31">
        <v>-4480</v>
      </c>
      <c r="G245" s="36">
        <f t="shared" si="49"/>
        <v>-5.2506136654721517E-4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-4480</v>
      </c>
      <c r="O245" s="36">
        <f t="shared" si="53"/>
        <v>-5.2506136654721517E-4</v>
      </c>
      <c r="P245" s="31">
        <v>6737088</v>
      </c>
      <c r="Q245" s="31">
        <v>17466576</v>
      </c>
      <c r="R245" s="31">
        <v>16233096</v>
      </c>
      <c r="S245" s="31">
        <v>6737088</v>
      </c>
      <c r="T245" s="36">
        <f t="shared" si="54"/>
        <v>0.38571314721328326</v>
      </c>
      <c r="U245" s="36">
        <f t="shared" si="55"/>
        <v>-1.0006649757283859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20749996</v>
      </c>
      <c r="E246" s="31">
        <v>20749996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47187431</v>
      </c>
      <c r="E247" s="32">
        <f>SUM(E241:E246)</f>
        <v>47187431</v>
      </c>
      <c r="F247" s="32">
        <f>SUM(F241:F246)</f>
        <v>9220830</v>
      </c>
      <c r="G247" s="37">
        <f t="shared" si="49"/>
        <v>0.19540860361734885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9220830</v>
      </c>
      <c r="O247" s="37">
        <f t="shared" si="53"/>
        <v>0.19540860361734885</v>
      </c>
      <c r="P247" s="32">
        <f>SUM(P241:P246)</f>
        <v>11414987</v>
      </c>
      <c r="Q247" s="32">
        <f>SUM(Q241:Q246)</f>
        <v>34605143</v>
      </c>
      <c r="R247" s="32">
        <f>SUM(R241:R246)</f>
        <v>33001075</v>
      </c>
      <c r="S247" s="32">
        <f>SUM(S241:S246)</f>
        <v>11414987</v>
      </c>
      <c r="T247" s="37">
        <f t="shared" si="54"/>
        <v>0.32986388757301188</v>
      </c>
      <c r="U247" s="37">
        <f t="shared" si="55"/>
        <v>-0.19221721408881154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3819382</v>
      </c>
      <c r="E248" s="31">
        <v>3819382</v>
      </c>
      <c r="F248" s="31">
        <v>847591</v>
      </c>
      <c r="G248" s="36">
        <f t="shared" si="49"/>
        <v>0.22191836270894086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847591</v>
      </c>
      <c r="O248" s="36">
        <f t="shared" si="53"/>
        <v>0.22191836270894086</v>
      </c>
      <c r="P248" s="31">
        <v>316845</v>
      </c>
      <c r="Q248" s="31">
        <v>3631373</v>
      </c>
      <c r="R248" s="31">
        <v>3631373</v>
      </c>
      <c r="S248" s="31">
        <v>316845</v>
      </c>
      <c r="T248" s="36">
        <f t="shared" si="54"/>
        <v>8.7252121993526971E-2</v>
      </c>
      <c r="U248" s="36">
        <f t="shared" si="55"/>
        <v>1.6750966560936735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2169291</v>
      </c>
      <c r="E249" s="31">
        <v>2169291</v>
      </c>
      <c r="F249" s="31">
        <v>269446</v>
      </c>
      <c r="G249" s="36">
        <f t="shared" si="49"/>
        <v>0.1242092462468152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269446</v>
      </c>
      <c r="O249" s="36">
        <f t="shared" si="53"/>
        <v>0.1242092462468152</v>
      </c>
      <c r="P249" s="31">
        <v>475098</v>
      </c>
      <c r="Q249" s="31">
        <v>2017000</v>
      </c>
      <c r="R249" s="31">
        <v>2051634</v>
      </c>
      <c r="S249" s="31">
        <v>475098</v>
      </c>
      <c r="T249" s="36">
        <f t="shared" si="54"/>
        <v>0.23554685176003967</v>
      </c>
      <c r="U249" s="36">
        <f t="shared" si="55"/>
        <v>-0.43286227262585819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2427000</v>
      </c>
      <c r="E250" s="31">
        <v>2427000</v>
      </c>
      <c r="F250" s="31">
        <v>1431243</v>
      </c>
      <c r="G250" s="36">
        <f t="shared" si="49"/>
        <v>0.58971693448702101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1431243</v>
      </c>
      <c r="O250" s="36">
        <f t="shared" si="53"/>
        <v>0.58971693448702101</v>
      </c>
      <c r="P250" s="31">
        <v>1097000</v>
      </c>
      <c r="Q250" s="31">
        <v>1311988</v>
      </c>
      <c r="R250" s="31">
        <v>1311988</v>
      </c>
      <c r="S250" s="31">
        <v>1097000</v>
      </c>
      <c r="T250" s="36">
        <f t="shared" si="54"/>
        <v>0.8361356963630765</v>
      </c>
      <c r="U250" s="36">
        <f t="shared" si="55"/>
        <v>0.30468824065633537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710516</v>
      </c>
      <c r="E251" s="31">
        <v>710516</v>
      </c>
      <c r="F251" s="31">
        <v>23029</v>
      </c>
      <c r="G251" s="36">
        <f t="shared" si="49"/>
        <v>3.241165575440947E-2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23029</v>
      </c>
      <c r="O251" s="36">
        <f t="shared" si="53"/>
        <v>3.241165575440947E-2</v>
      </c>
      <c r="P251" s="31">
        <v>6681</v>
      </c>
      <c r="Q251" s="31">
        <v>967137</v>
      </c>
      <c r="R251" s="31">
        <v>967137</v>
      </c>
      <c r="S251" s="31">
        <v>6681</v>
      </c>
      <c r="T251" s="36">
        <f t="shared" si="54"/>
        <v>6.9080182021781815E-3</v>
      </c>
      <c r="U251" s="36">
        <f t="shared" si="55"/>
        <v>2.446939080975902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16920672</v>
      </c>
      <c r="E252" s="31">
        <v>16920672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330000</v>
      </c>
      <c r="Q252" s="31">
        <v>20900868</v>
      </c>
      <c r="R252" s="31">
        <v>11110428</v>
      </c>
      <c r="S252" s="31">
        <v>330000</v>
      </c>
      <c r="T252" s="36">
        <f t="shared" si="54"/>
        <v>1.5788817957225507E-2</v>
      </c>
      <c r="U252" s="36">
        <f t="shared" si="55"/>
        <v>-1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26046861</v>
      </c>
      <c r="E254" s="32">
        <f>SUM(E248:E253)</f>
        <v>26046861</v>
      </c>
      <c r="F254" s="32">
        <f>SUM(F248:F253)</f>
        <v>2571309</v>
      </c>
      <c r="G254" s="37">
        <f t="shared" si="49"/>
        <v>9.8718574956114677E-2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2571309</v>
      </c>
      <c r="O254" s="37">
        <f t="shared" si="53"/>
        <v>9.8718574956114677E-2</v>
      </c>
      <c r="P254" s="32">
        <f>SUM(P248:P253)</f>
        <v>2225624</v>
      </c>
      <c r="Q254" s="32">
        <f>SUM(Q248:Q253)</f>
        <v>28828366</v>
      </c>
      <c r="R254" s="32">
        <f>SUM(R248:R253)</f>
        <v>19072560</v>
      </c>
      <c r="S254" s="32">
        <f>SUM(S248:S253)</f>
        <v>2225624</v>
      </c>
      <c r="T254" s="37">
        <f t="shared" si="54"/>
        <v>7.720257193904087E-2</v>
      </c>
      <c r="U254" s="37">
        <f t="shared" si="55"/>
        <v>0.15532048540094823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3871932</v>
      </c>
      <c r="E255" s="31">
        <v>3871932</v>
      </c>
      <c r="F255" s="31">
        <v>650260</v>
      </c>
      <c r="G255" s="36">
        <f t="shared" si="49"/>
        <v>0.16794199898138706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650260</v>
      </c>
      <c r="O255" s="36">
        <f t="shared" si="53"/>
        <v>0.16794199898138706</v>
      </c>
      <c r="P255" s="31">
        <v>519905</v>
      </c>
      <c r="Q255" s="31">
        <v>4679358</v>
      </c>
      <c r="R255" s="31">
        <v>4442358</v>
      </c>
      <c r="S255" s="31">
        <v>519905</v>
      </c>
      <c r="T255" s="36">
        <f t="shared" si="54"/>
        <v>0.11110605343724503</v>
      </c>
      <c r="U255" s="36">
        <f t="shared" si="55"/>
        <v>0.25072849847568301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73335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73335</v>
      </c>
      <c r="O256" s="36">
        <f t="shared" si="53"/>
        <v>0</v>
      </c>
      <c r="P256" s="31">
        <v>41645</v>
      </c>
      <c r="Q256" s="31">
        <v>0</v>
      </c>
      <c r="R256" s="31">
        <v>0</v>
      </c>
      <c r="S256" s="31">
        <v>41645</v>
      </c>
      <c r="T256" s="36">
        <f t="shared" si="54"/>
        <v>0</v>
      </c>
      <c r="U256" s="36">
        <f t="shared" si="55"/>
        <v>0.76095569696242049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2998347</v>
      </c>
      <c r="E257" s="31">
        <v>2998347</v>
      </c>
      <c r="F257" s="31">
        <v>311411</v>
      </c>
      <c r="G257" s="36">
        <f t="shared" si="49"/>
        <v>0.10386089401927129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311411</v>
      </c>
      <c r="O257" s="36">
        <f t="shared" si="53"/>
        <v>0.10386089401927129</v>
      </c>
      <c r="P257" s="31">
        <v>400300</v>
      </c>
      <c r="Q257" s="31">
        <v>3599732</v>
      </c>
      <c r="R257" s="31">
        <v>3858392</v>
      </c>
      <c r="S257" s="31">
        <v>400300</v>
      </c>
      <c r="T257" s="36">
        <f t="shared" si="54"/>
        <v>0.11120272286936916</v>
      </c>
      <c r="U257" s="36">
        <f t="shared" si="55"/>
        <v>-0.22205595803147637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650000</v>
      </c>
      <c r="E258" s="31">
        <v>650000</v>
      </c>
      <c r="F258" s="31">
        <v>1387513</v>
      </c>
      <c r="G258" s="36">
        <f t="shared" si="49"/>
        <v>2.1346353846153847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1387513</v>
      </c>
      <c r="O258" s="36">
        <f t="shared" si="53"/>
        <v>2.1346353846153847</v>
      </c>
      <c r="P258" s="31">
        <v>145085</v>
      </c>
      <c r="Q258" s="31">
        <v>597430</v>
      </c>
      <c r="R258" s="31">
        <v>960000</v>
      </c>
      <c r="S258" s="31">
        <v>145085</v>
      </c>
      <c r="T258" s="36">
        <f t="shared" si="54"/>
        <v>0.24284853455634969</v>
      </c>
      <c r="U258" s="36">
        <f t="shared" si="55"/>
        <v>8.5634490126477587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7520279</v>
      </c>
      <c r="E259" s="32">
        <f>SUM(E255:E258)</f>
        <v>7520279</v>
      </c>
      <c r="F259" s="32">
        <f>SUM(F255:F258)</f>
        <v>2422519</v>
      </c>
      <c r="G259" s="37">
        <f t="shared" si="49"/>
        <v>0.32213153261999988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2422519</v>
      </c>
      <c r="O259" s="37">
        <f t="shared" si="53"/>
        <v>0.32213153261999988</v>
      </c>
      <c r="P259" s="32">
        <f>SUM(P255:P258)</f>
        <v>1106935</v>
      </c>
      <c r="Q259" s="32">
        <f>SUM(Q255:Q258)</f>
        <v>8876520</v>
      </c>
      <c r="R259" s="32">
        <f>SUM(R255:R258)</f>
        <v>9260750</v>
      </c>
      <c r="S259" s="32">
        <f>SUM(S255:S258)</f>
        <v>1106935</v>
      </c>
      <c r="T259" s="37">
        <f t="shared" si="54"/>
        <v>0.12470371271624466</v>
      </c>
      <c r="U259" s="37">
        <f t="shared" si="55"/>
        <v>1.1884925492463423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97729803</v>
      </c>
      <c r="E260" s="32">
        <f>SUM(E234:E239,E241:E246,E248:E253,E255:E258)</f>
        <v>97729803</v>
      </c>
      <c r="F260" s="32">
        <f>SUM(F234:F239,F241:F246,F248:F253,F255:F258)</f>
        <v>16143998</v>
      </c>
      <c r="G260" s="37">
        <f t="shared" si="49"/>
        <v>0.16519012117521611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16143998</v>
      </c>
      <c r="O260" s="37">
        <f t="shared" si="53"/>
        <v>0.16519012117521611</v>
      </c>
      <c r="P260" s="32">
        <f>SUM(P234:P239,P241:P246,P248:P253,P255:P258)</f>
        <v>16558724</v>
      </c>
      <c r="Q260" s="32">
        <f>SUM(Q234:Q239,Q241:Q246,Q248:Q253,Q255:Q258)</f>
        <v>82628949</v>
      </c>
      <c r="R260" s="32">
        <f>SUM(R234:R239,R241:R246,R248:R253,R255:R258)</f>
        <v>73972791</v>
      </c>
      <c r="S260" s="32">
        <f>SUM(S234:S239,S241:S246,S248:S253,S255:S258)</f>
        <v>16558724</v>
      </c>
      <c r="T260" s="37">
        <f t="shared" si="54"/>
        <v>0.20039857943733497</v>
      </c>
      <c r="U260" s="37">
        <f t="shared" si="55"/>
        <v>-2.5045770434968251E-2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2621000</v>
      </c>
      <c r="E263" s="31">
        <v>2621000</v>
      </c>
      <c r="F263" s="31">
        <v>124673</v>
      </c>
      <c r="G263" s="36">
        <f t="shared" ref="G263:G299" si="56">IF(($D263     =0),0,($F263     /$D263     ))</f>
        <v>4.7566959175887068E-2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124673</v>
      </c>
      <c r="O263" s="36">
        <f t="shared" ref="O263:O299" si="60">IF(($D263     =0),0,($N263     /$D263     ))</f>
        <v>4.7566959175887068E-2</v>
      </c>
      <c r="P263" s="31">
        <v>235694</v>
      </c>
      <c r="Q263" s="31">
        <v>3491000</v>
      </c>
      <c r="R263" s="31">
        <v>3491000</v>
      </c>
      <c r="S263" s="31">
        <v>235694</v>
      </c>
      <c r="T263" s="36">
        <f t="shared" ref="T263:T299" si="61">IF(($Q263     =0),0,($S263     /$Q263     ))</f>
        <v>6.751475221999427E-2</v>
      </c>
      <c r="U263" s="36">
        <f t="shared" ref="U263:U299" si="62">IF(($P263     =0),0,(($F263     /$P263     )-1))</f>
        <v>-0.47103871969587685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4607559</v>
      </c>
      <c r="E264" s="31">
        <v>4607559</v>
      </c>
      <c r="F264" s="31">
        <v>1681435</v>
      </c>
      <c r="G264" s="36">
        <f t="shared" si="56"/>
        <v>0.36492967317401687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1681435</v>
      </c>
      <c r="O264" s="36">
        <f t="shared" si="60"/>
        <v>0.36492967317401687</v>
      </c>
      <c r="P264" s="31">
        <v>1983976</v>
      </c>
      <c r="Q264" s="31">
        <v>4403708</v>
      </c>
      <c r="R264" s="31">
        <v>4417708</v>
      </c>
      <c r="S264" s="31">
        <v>1983976</v>
      </c>
      <c r="T264" s="36">
        <f t="shared" si="61"/>
        <v>0.45052396752918222</v>
      </c>
      <c r="U264" s="36">
        <f t="shared" si="62"/>
        <v>-0.15249226805162963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700667</v>
      </c>
      <c r="E265" s="31">
        <v>700667</v>
      </c>
      <c r="F265" s="31">
        <v>20658</v>
      </c>
      <c r="G265" s="36">
        <f t="shared" si="56"/>
        <v>2.9483335164921423E-2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20658</v>
      </c>
      <c r="O265" s="36">
        <f t="shared" si="60"/>
        <v>2.9483335164921423E-2</v>
      </c>
      <c r="P265" s="31">
        <v>13528</v>
      </c>
      <c r="Q265" s="31">
        <v>87508</v>
      </c>
      <c r="R265" s="31">
        <v>87508</v>
      </c>
      <c r="S265" s="31">
        <v>13528</v>
      </c>
      <c r="T265" s="36">
        <f t="shared" si="61"/>
        <v>0.15459158019838187</v>
      </c>
      <c r="U265" s="36">
        <f t="shared" si="62"/>
        <v>0.52705499704316972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7894533</v>
      </c>
      <c r="F266" s="31">
        <v>3289365</v>
      </c>
      <c r="G266" s="36">
        <f t="shared" si="56"/>
        <v>0.41666365825565616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3289365</v>
      </c>
      <c r="O266" s="36">
        <f t="shared" si="60"/>
        <v>0.41666365825565616</v>
      </c>
      <c r="P266" s="31">
        <v>3494536</v>
      </c>
      <c r="Q266" s="31">
        <v>8386886</v>
      </c>
      <c r="R266" s="31">
        <v>8386886</v>
      </c>
      <c r="S266" s="31">
        <v>3494536</v>
      </c>
      <c r="T266" s="36">
        <f t="shared" si="61"/>
        <v>0.41666668653896094</v>
      </c>
      <c r="U266" s="36">
        <f t="shared" si="62"/>
        <v>-5.8711943445424519E-2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15823759</v>
      </c>
      <c r="E267" s="32">
        <f>SUM(E263:E266)</f>
        <v>15823759</v>
      </c>
      <c r="F267" s="32">
        <f>SUM(F263:F266)</f>
        <v>5116131</v>
      </c>
      <c r="G267" s="37">
        <f t="shared" si="56"/>
        <v>0.32331957280188606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5116131</v>
      </c>
      <c r="O267" s="37">
        <f t="shared" si="60"/>
        <v>0.32331957280188606</v>
      </c>
      <c r="P267" s="32">
        <f>SUM(P263:P266)</f>
        <v>5727734</v>
      </c>
      <c r="Q267" s="32">
        <f>SUM(Q263:Q266)</f>
        <v>16369102</v>
      </c>
      <c r="R267" s="32">
        <f>SUM(R263:R266)</f>
        <v>16383102</v>
      </c>
      <c r="S267" s="32">
        <f>SUM(S263:S266)</f>
        <v>5727734</v>
      </c>
      <c r="T267" s="37">
        <f t="shared" si="61"/>
        <v>0.34991131462190167</v>
      </c>
      <c r="U267" s="37">
        <f t="shared" si="62"/>
        <v>-0.10677922543190732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2304231</v>
      </c>
      <c r="E268" s="31">
        <v>2304231</v>
      </c>
      <c r="F268" s="31">
        <v>14977</v>
      </c>
      <c r="G268" s="36">
        <f t="shared" si="56"/>
        <v>6.499782356890433E-3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14977</v>
      </c>
      <c r="O268" s="36">
        <f t="shared" si="60"/>
        <v>6.499782356890433E-3</v>
      </c>
      <c r="P268" s="31">
        <v>-3741</v>
      </c>
      <c r="Q268" s="31">
        <v>1555420</v>
      </c>
      <c r="R268" s="31">
        <v>1248000</v>
      </c>
      <c r="S268" s="31">
        <v>-3741</v>
      </c>
      <c r="T268" s="36">
        <f t="shared" si="61"/>
        <v>-2.4051381620398349E-3</v>
      </c>
      <c r="U268" s="36">
        <f t="shared" si="62"/>
        <v>-5.003475006682705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3420690</v>
      </c>
      <c r="E269" s="31">
        <v>3420690</v>
      </c>
      <c r="F269" s="31">
        <v>380560</v>
      </c>
      <c r="G269" s="36">
        <f t="shared" si="56"/>
        <v>0.11125240813987822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380560</v>
      </c>
      <c r="O269" s="36">
        <f t="shared" si="60"/>
        <v>0.11125240813987822</v>
      </c>
      <c r="P269" s="31">
        <v>937756</v>
      </c>
      <c r="Q269" s="31">
        <v>3273205</v>
      </c>
      <c r="R269" s="31">
        <v>3267279</v>
      </c>
      <c r="S269" s="31">
        <v>937756</v>
      </c>
      <c r="T269" s="36">
        <f t="shared" si="61"/>
        <v>0.28649473528239144</v>
      </c>
      <c r="U269" s="36">
        <f t="shared" si="62"/>
        <v>-0.59418014920725648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1092583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1045462</v>
      </c>
      <c r="R270" s="31">
        <v>1045462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1955749</v>
      </c>
      <c r="E271" s="31">
        <v>1955749</v>
      </c>
      <c r="F271" s="31">
        <v>8787</v>
      </c>
      <c r="G271" s="36">
        <f t="shared" si="56"/>
        <v>4.4929078322422768E-3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8787</v>
      </c>
      <c r="O271" s="36">
        <f t="shared" si="60"/>
        <v>4.4929078322422768E-3</v>
      </c>
      <c r="P271" s="31">
        <v>8016</v>
      </c>
      <c r="Q271" s="31">
        <v>1883989</v>
      </c>
      <c r="R271" s="31">
        <v>1883989</v>
      </c>
      <c r="S271" s="31">
        <v>8016</v>
      </c>
      <c r="T271" s="36">
        <f t="shared" si="61"/>
        <v>4.2548019123253905E-3</v>
      </c>
      <c r="U271" s="36">
        <f t="shared" si="62"/>
        <v>9.6182634730539007E-2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26327</v>
      </c>
      <c r="E272" s="31">
        <v>26327</v>
      </c>
      <c r="F272" s="31">
        <v>7987</v>
      </c>
      <c r="G272" s="36">
        <f t="shared" si="56"/>
        <v>0.30337676149960119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7987</v>
      </c>
      <c r="O272" s="36">
        <f t="shared" si="60"/>
        <v>0.30337676149960119</v>
      </c>
      <c r="P272" s="31">
        <v>4902</v>
      </c>
      <c r="Q272" s="31">
        <v>26157</v>
      </c>
      <c r="R272" s="31">
        <v>24700</v>
      </c>
      <c r="S272" s="31">
        <v>4902</v>
      </c>
      <c r="T272" s="36">
        <f t="shared" si="61"/>
        <v>0.18740681270787934</v>
      </c>
      <c r="U272" s="36">
        <f t="shared" si="62"/>
        <v>0.62933496532027733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1405501</v>
      </c>
      <c r="E273" s="31">
        <v>1405501</v>
      </c>
      <c r="F273" s="31">
        <v>224838</v>
      </c>
      <c r="G273" s="36">
        <f t="shared" si="56"/>
        <v>0.15997000357879504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224838</v>
      </c>
      <c r="O273" s="36">
        <f t="shared" si="60"/>
        <v>0.15997000357879504</v>
      </c>
      <c r="P273" s="31">
        <v>135290</v>
      </c>
      <c r="Q273" s="31">
        <v>1305072</v>
      </c>
      <c r="R273" s="31">
        <v>1305072</v>
      </c>
      <c r="S273" s="31">
        <v>135290</v>
      </c>
      <c r="T273" s="36">
        <f t="shared" si="61"/>
        <v>0.10366477864822783</v>
      </c>
      <c r="U273" s="36">
        <f t="shared" si="62"/>
        <v>0.66189666642028233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10205081</v>
      </c>
      <c r="E275" s="32">
        <f>SUM(E268:E274)</f>
        <v>10205081</v>
      </c>
      <c r="F275" s="32">
        <f>SUM(F268:F274)</f>
        <v>637149</v>
      </c>
      <c r="G275" s="37">
        <f t="shared" si="56"/>
        <v>6.2434487291183678E-2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637149</v>
      </c>
      <c r="O275" s="37">
        <f t="shared" si="60"/>
        <v>6.2434487291183678E-2</v>
      </c>
      <c r="P275" s="32">
        <f>SUM(P268:P274)</f>
        <v>1082223</v>
      </c>
      <c r="Q275" s="32">
        <f>SUM(Q268:Q274)</f>
        <v>9089305</v>
      </c>
      <c r="R275" s="32">
        <f>SUM(R268:R274)</f>
        <v>8774502</v>
      </c>
      <c r="S275" s="32">
        <f>SUM(S268:S274)</f>
        <v>1082223</v>
      </c>
      <c r="T275" s="37">
        <f t="shared" si="61"/>
        <v>0.11906553911437673</v>
      </c>
      <c r="U275" s="37">
        <f t="shared" si="62"/>
        <v>-0.4112590473497606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1583292</v>
      </c>
      <c r="E276" s="31">
        <v>1583292</v>
      </c>
      <c r="F276" s="31">
        <v>5624</v>
      </c>
      <c r="G276" s="36">
        <f t="shared" si="56"/>
        <v>3.5520927283154338E-3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5624</v>
      </c>
      <c r="O276" s="36">
        <f t="shared" si="60"/>
        <v>3.5520927283154338E-3</v>
      </c>
      <c r="P276" s="31">
        <v>4017</v>
      </c>
      <c r="Q276" s="31">
        <v>1513103</v>
      </c>
      <c r="R276" s="31">
        <v>1513103</v>
      </c>
      <c r="S276" s="31">
        <v>4017</v>
      </c>
      <c r="T276" s="36">
        <f t="shared" si="61"/>
        <v>2.6548093553446128E-3</v>
      </c>
      <c r="U276" s="36">
        <f t="shared" si="62"/>
        <v>0.40004978839930305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1775600</v>
      </c>
      <c r="E277" s="31">
        <v>1775600</v>
      </c>
      <c r="F277" s="31">
        <v>9297</v>
      </c>
      <c r="G277" s="36">
        <f t="shared" si="56"/>
        <v>5.2359765712998423E-3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9297</v>
      </c>
      <c r="O277" s="36">
        <f t="shared" si="60"/>
        <v>5.2359765712998423E-3</v>
      </c>
      <c r="P277" s="31">
        <v>840448</v>
      </c>
      <c r="Q277" s="31">
        <v>1705900</v>
      </c>
      <c r="R277" s="31">
        <v>1701400</v>
      </c>
      <c r="S277" s="31">
        <v>840448</v>
      </c>
      <c r="T277" s="36">
        <f t="shared" si="61"/>
        <v>0.4926713171932704</v>
      </c>
      <c r="U277" s="36">
        <f t="shared" si="62"/>
        <v>-0.9889380425677734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2173785</v>
      </c>
      <c r="F278" s="31">
        <v>28574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28574</v>
      </c>
      <c r="O278" s="36">
        <f t="shared" si="60"/>
        <v>0</v>
      </c>
      <c r="P278" s="31">
        <v>67800</v>
      </c>
      <c r="Q278" s="31">
        <v>2076800</v>
      </c>
      <c r="R278" s="31">
        <v>2076800</v>
      </c>
      <c r="S278" s="31">
        <v>67800</v>
      </c>
      <c r="T278" s="36">
        <f t="shared" si="61"/>
        <v>3.2646379044684128E-2</v>
      </c>
      <c r="U278" s="36">
        <f t="shared" si="62"/>
        <v>-0.57855457227138651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1215960</v>
      </c>
      <c r="E279" s="31">
        <v>1215960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1887</v>
      </c>
      <c r="Q279" s="31">
        <v>1269100</v>
      </c>
      <c r="R279" s="31">
        <v>1269100</v>
      </c>
      <c r="S279" s="31">
        <v>1887</v>
      </c>
      <c r="T279" s="36">
        <f t="shared" si="61"/>
        <v>1.4868804664723032E-3</v>
      </c>
      <c r="U279" s="36">
        <f t="shared" si="62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1526000</v>
      </c>
      <c r="E280" s="31">
        <v>1526000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1460000</v>
      </c>
      <c r="R280" s="31">
        <v>1460000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1089996</v>
      </c>
      <c r="E281" s="31">
        <v>1089996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1043600</v>
      </c>
      <c r="R281" s="31">
        <v>1043600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1400000</v>
      </c>
      <c r="E282" s="31">
        <v>1400000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1356000</v>
      </c>
      <c r="R282" s="31">
        <v>1356000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1593836</v>
      </c>
      <c r="E283" s="31">
        <v>1593836</v>
      </c>
      <c r="F283" s="31">
        <v>18436</v>
      </c>
      <c r="G283" s="36">
        <f t="shared" si="56"/>
        <v>1.1567062106766317E-2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18436</v>
      </c>
      <c r="O283" s="36">
        <f t="shared" si="60"/>
        <v>1.1567062106766317E-2</v>
      </c>
      <c r="P283" s="31">
        <v>19509</v>
      </c>
      <c r="Q283" s="31">
        <v>1534200</v>
      </c>
      <c r="R283" s="31">
        <v>1534200</v>
      </c>
      <c r="S283" s="31">
        <v>19509</v>
      </c>
      <c r="T283" s="36">
        <f t="shared" si="61"/>
        <v>1.271607352366054E-2</v>
      </c>
      <c r="U283" s="36">
        <f t="shared" si="62"/>
        <v>-5.5000256291967808E-2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10184684</v>
      </c>
      <c r="E285" s="32">
        <f>SUM(E276:E284)</f>
        <v>12358469</v>
      </c>
      <c r="F285" s="32">
        <f>SUM(F276:F284)</f>
        <v>61931</v>
      </c>
      <c r="G285" s="37">
        <f t="shared" si="56"/>
        <v>6.0807974012743052E-3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61931</v>
      </c>
      <c r="O285" s="37">
        <f t="shared" si="60"/>
        <v>6.0807974012743052E-3</v>
      </c>
      <c r="P285" s="32">
        <f>SUM(P276:P284)</f>
        <v>933661</v>
      </c>
      <c r="Q285" s="32">
        <f>SUM(Q276:Q284)</f>
        <v>11958703</v>
      </c>
      <c r="R285" s="32">
        <f>SUM(R276:R284)</f>
        <v>11954203</v>
      </c>
      <c r="S285" s="32">
        <f>SUM(S276:S284)</f>
        <v>933661</v>
      </c>
      <c r="T285" s="37">
        <f t="shared" si="61"/>
        <v>7.807376769872118E-2</v>
      </c>
      <c r="U285" s="37">
        <f t="shared" si="62"/>
        <v>-0.93366864418670159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421272</v>
      </c>
      <c r="E286" s="31">
        <v>421272</v>
      </c>
      <c r="F286" s="31">
        <v>23743</v>
      </c>
      <c r="G286" s="36">
        <f t="shared" si="56"/>
        <v>5.6360261303860688E-2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23743</v>
      </c>
      <c r="O286" s="36">
        <f t="shared" si="60"/>
        <v>5.6360261303860688E-2</v>
      </c>
      <c r="P286" s="31">
        <v>10329</v>
      </c>
      <c r="Q286" s="31">
        <v>395627</v>
      </c>
      <c r="R286" s="31">
        <v>395627</v>
      </c>
      <c r="S286" s="31">
        <v>10329</v>
      </c>
      <c r="T286" s="36">
        <f t="shared" si="61"/>
        <v>2.6107924888847323E-2</v>
      </c>
      <c r="U286" s="36">
        <f t="shared" si="62"/>
        <v>1.2986736373317842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1090774</v>
      </c>
      <c r="E287" s="31">
        <v>1090774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1043738</v>
      </c>
      <c r="R287" s="31">
        <v>1043738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1844700</v>
      </c>
      <c r="E288" s="31">
        <v>1844700</v>
      </c>
      <c r="F288" s="31">
        <v>20706</v>
      </c>
      <c r="G288" s="36">
        <f t="shared" si="56"/>
        <v>1.1224589364124248E-2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20706</v>
      </c>
      <c r="O288" s="36">
        <f t="shared" si="60"/>
        <v>1.1224589364124248E-2</v>
      </c>
      <c r="P288" s="31">
        <v>6485</v>
      </c>
      <c r="Q288" s="31">
        <v>1763155</v>
      </c>
      <c r="R288" s="31">
        <v>1624444</v>
      </c>
      <c r="S288" s="31">
        <v>6485</v>
      </c>
      <c r="T288" s="36">
        <f t="shared" si="61"/>
        <v>3.6780657401079314E-3</v>
      </c>
      <c r="U288" s="36">
        <f t="shared" si="62"/>
        <v>2.1929067077872011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2399000</v>
      </c>
      <c r="E289" s="31">
        <v>2399000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2107000</v>
      </c>
      <c r="R289" s="31">
        <v>2107000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4062166</v>
      </c>
      <c r="E290" s="31">
        <v>4062166</v>
      </c>
      <c r="F290" s="31">
        <v>203798</v>
      </c>
      <c r="G290" s="36">
        <f t="shared" si="56"/>
        <v>5.016978626673553E-2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203798</v>
      </c>
      <c r="O290" s="36">
        <f t="shared" si="60"/>
        <v>5.016978626673553E-2</v>
      </c>
      <c r="P290" s="31">
        <v>203627</v>
      </c>
      <c r="Q290" s="31">
        <v>4186198</v>
      </c>
      <c r="R290" s="31">
        <v>4039706</v>
      </c>
      <c r="S290" s="31">
        <v>203627</v>
      </c>
      <c r="T290" s="36">
        <f t="shared" si="61"/>
        <v>4.8642467460927555E-2</v>
      </c>
      <c r="U290" s="36">
        <f t="shared" si="62"/>
        <v>8.3977075731600515E-4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9817912</v>
      </c>
      <c r="E292" s="32">
        <f>SUM(E286:E291)</f>
        <v>9817912</v>
      </c>
      <c r="F292" s="32">
        <f>SUM(F286:F291)</f>
        <v>248247</v>
      </c>
      <c r="G292" s="37">
        <f t="shared" si="56"/>
        <v>2.5285111538991184E-2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248247</v>
      </c>
      <c r="O292" s="37">
        <f t="shared" si="60"/>
        <v>2.5285111538991184E-2</v>
      </c>
      <c r="P292" s="32">
        <f>SUM(P286:P291)</f>
        <v>220441</v>
      </c>
      <c r="Q292" s="32">
        <f>SUM(Q286:Q291)</f>
        <v>9495718</v>
      </c>
      <c r="R292" s="32">
        <f>SUM(R286:R291)</f>
        <v>9210515</v>
      </c>
      <c r="S292" s="32">
        <f>SUM(S286:S291)</f>
        <v>220441</v>
      </c>
      <c r="T292" s="37">
        <f t="shared" si="61"/>
        <v>2.3214779545896371E-2</v>
      </c>
      <c r="U292" s="37">
        <f t="shared" si="62"/>
        <v>0.12613805961685887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12138000</v>
      </c>
      <c r="E293" s="31">
        <v>12138000</v>
      </c>
      <c r="F293" s="31">
        <v>794023</v>
      </c>
      <c r="G293" s="36">
        <f t="shared" si="56"/>
        <v>6.5416295930136759E-2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794023</v>
      </c>
      <c r="O293" s="36">
        <f t="shared" si="60"/>
        <v>6.5416295930136759E-2</v>
      </c>
      <c r="P293" s="31">
        <v>1088451</v>
      </c>
      <c r="Q293" s="31">
        <v>11782000</v>
      </c>
      <c r="R293" s="31">
        <v>12348000</v>
      </c>
      <c r="S293" s="31">
        <v>1088451</v>
      </c>
      <c r="T293" s="36">
        <f t="shared" si="61"/>
        <v>9.2382532676964862E-2</v>
      </c>
      <c r="U293" s="36">
        <f t="shared" si="62"/>
        <v>-0.27050184160793644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81778</v>
      </c>
      <c r="E294" s="31">
        <v>81778</v>
      </c>
      <c r="F294" s="31">
        <v>9546</v>
      </c>
      <c r="G294" s="36">
        <f t="shared" si="56"/>
        <v>0.11673066105798625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9546</v>
      </c>
      <c r="O294" s="36">
        <f t="shared" si="60"/>
        <v>0.11673066105798625</v>
      </c>
      <c r="P294" s="31">
        <v>13203</v>
      </c>
      <c r="Q294" s="31">
        <v>1329883</v>
      </c>
      <c r="R294" s="31">
        <v>1319567</v>
      </c>
      <c r="S294" s="31">
        <v>13203</v>
      </c>
      <c r="T294" s="36">
        <f t="shared" si="61"/>
        <v>9.9279410293988263E-3</v>
      </c>
      <c r="U294" s="36">
        <f t="shared" si="62"/>
        <v>-0.27698250397636903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1321366</v>
      </c>
      <c r="E295" s="31">
        <v>1321366</v>
      </c>
      <c r="F295" s="31">
        <v>620690</v>
      </c>
      <c r="G295" s="36">
        <f t="shared" si="56"/>
        <v>0.46973359387179631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620690</v>
      </c>
      <c r="O295" s="36">
        <f t="shared" si="60"/>
        <v>0.46973359387179631</v>
      </c>
      <c r="P295" s="31">
        <v>19660</v>
      </c>
      <c r="Q295" s="31">
        <v>1263650</v>
      </c>
      <c r="R295" s="31">
        <v>1263650</v>
      </c>
      <c r="S295" s="31">
        <v>19660</v>
      </c>
      <c r="T295" s="36">
        <f t="shared" si="61"/>
        <v>1.5558105488070273E-2</v>
      </c>
      <c r="U295" s="36">
        <f t="shared" si="62"/>
        <v>30.571210579857578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902577</v>
      </c>
      <c r="E296" s="31">
        <v>902577</v>
      </c>
      <c r="F296" s="31">
        <v>15047</v>
      </c>
      <c r="G296" s="36">
        <f t="shared" si="56"/>
        <v>1.6671153818455377E-2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15047</v>
      </c>
      <c r="O296" s="36">
        <f t="shared" si="60"/>
        <v>1.6671153818455377E-2</v>
      </c>
      <c r="P296" s="31">
        <v>5114</v>
      </c>
      <c r="Q296" s="31">
        <v>860417</v>
      </c>
      <c r="R296" s="31">
        <v>860417</v>
      </c>
      <c r="S296" s="31">
        <v>5114</v>
      </c>
      <c r="T296" s="36">
        <f t="shared" si="61"/>
        <v>5.9436296586422629E-3</v>
      </c>
      <c r="U296" s="36">
        <f t="shared" si="62"/>
        <v>1.9423152131403989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14443721</v>
      </c>
      <c r="E298" s="32">
        <f>SUM(E293:E297)</f>
        <v>14443721</v>
      </c>
      <c r="F298" s="32">
        <f>SUM(F293:F297)</f>
        <v>1439306</v>
      </c>
      <c r="G298" s="37">
        <f t="shared" si="56"/>
        <v>9.9649252432943008E-2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1439306</v>
      </c>
      <c r="O298" s="37">
        <f t="shared" si="60"/>
        <v>9.9649252432943008E-2</v>
      </c>
      <c r="P298" s="32">
        <f>SUM(P293:P297)</f>
        <v>1126428</v>
      </c>
      <c r="Q298" s="32">
        <f>SUM(Q293:Q297)</f>
        <v>15235950</v>
      </c>
      <c r="R298" s="32">
        <f>SUM(R293:R297)</f>
        <v>15791634</v>
      </c>
      <c r="S298" s="32">
        <f>SUM(S293:S297)</f>
        <v>1126428</v>
      </c>
      <c r="T298" s="37">
        <f t="shared" si="61"/>
        <v>7.3932245773975364E-2</v>
      </c>
      <c r="U298" s="37">
        <f t="shared" si="62"/>
        <v>0.27776120622001588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60475157</v>
      </c>
      <c r="E299" s="32">
        <f>SUM(E263:E266,E268:E274,E276:E284,E286:E291,E293:E297)</f>
        <v>62648942</v>
      </c>
      <c r="F299" s="32">
        <f>SUM(F263:F266,F268:F274,F276:F284,F286:F291,F293:F297)</f>
        <v>7502764</v>
      </c>
      <c r="G299" s="37">
        <f t="shared" si="56"/>
        <v>0.12406357208795671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7502764</v>
      </c>
      <c r="O299" s="37">
        <f t="shared" si="60"/>
        <v>0.12406357208795671</v>
      </c>
      <c r="P299" s="32">
        <f>SUM(P263:P266,P268:P274,P276:P284,P286:P291,P293:P297)</f>
        <v>9090487</v>
      </c>
      <c r="Q299" s="32">
        <f>SUM(Q263:Q266,Q268:Q274,Q276:Q284,Q286:Q291,Q293:Q297)</f>
        <v>62148778</v>
      </c>
      <c r="R299" s="32">
        <f>SUM(R263:R266,R268:R274,R276:R284,R286:R291,R293:R297)</f>
        <v>62113956</v>
      </c>
      <c r="S299" s="32">
        <f>SUM(S263:S266,S268:S274,S276:S284,S286:S291,S293:S297)</f>
        <v>9090487</v>
      </c>
      <c r="T299" s="37">
        <f t="shared" si="61"/>
        <v>0.14626976253660209</v>
      </c>
      <c r="U299" s="37">
        <f t="shared" si="62"/>
        <v>-0.1746576393541952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102447183</v>
      </c>
      <c r="E302" s="31">
        <v>102447183</v>
      </c>
      <c r="F302" s="31">
        <v>38466440</v>
      </c>
      <c r="G302" s="36">
        <f t="shared" ref="G302:G339" si="63">IF(($D302     =0),0,($F302     /$D302     ))</f>
        <v>0.37547581957426784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38466440</v>
      </c>
      <c r="O302" s="36">
        <f t="shared" ref="O302:O339" si="67">IF(($D302     =0),0,($N302     /$D302     ))</f>
        <v>0.37547581957426784</v>
      </c>
      <c r="P302" s="31">
        <v>34949071</v>
      </c>
      <c r="Q302" s="31">
        <v>99986652</v>
      </c>
      <c r="R302" s="31">
        <v>103502454</v>
      </c>
      <c r="S302" s="31">
        <v>34949071</v>
      </c>
      <c r="T302" s="36">
        <f t="shared" ref="T302:T339" si="68">IF(($Q302     =0),0,($S302     /$Q302     ))</f>
        <v>0.34953736624764675</v>
      </c>
      <c r="U302" s="36">
        <f t="shared" ref="U302:U339" si="69">IF(($P302     =0),0,(($F302     /$P302     )-1))</f>
        <v>0.10064270377887863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102447183</v>
      </c>
      <c r="E303" s="32">
        <f>E302</f>
        <v>102447183</v>
      </c>
      <c r="F303" s="32">
        <f>F302</f>
        <v>38466440</v>
      </c>
      <c r="G303" s="37">
        <f t="shared" si="63"/>
        <v>0.37547581957426784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38466440</v>
      </c>
      <c r="O303" s="37">
        <f t="shared" si="67"/>
        <v>0.37547581957426784</v>
      </c>
      <c r="P303" s="32">
        <f>P302</f>
        <v>34949071</v>
      </c>
      <c r="Q303" s="32">
        <f>Q302</f>
        <v>99986652</v>
      </c>
      <c r="R303" s="32">
        <f>R302</f>
        <v>103502454</v>
      </c>
      <c r="S303" s="32">
        <f>S302</f>
        <v>34949071</v>
      </c>
      <c r="T303" s="37">
        <f t="shared" si="68"/>
        <v>0.34953736624764675</v>
      </c>
      <c r="U303" s="37">
        <f t="shared" si="69"/>
        <v>0.10064270377887863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10142916</v>
      </c>
      <c r="E304" s="31">
        <v>10142916</v>
      </c>
      <c r="F304" s="31">
        <v>2212609</v>
      </c>
      <c r="G304" s="36">
        <f t="shared" si="63"/>
        <v>0.2181432834502425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2212609</v>
      </c>
      <c r="O304" s="36">
        <f t="shared" si="67"/>
        <v>0.2181432834502425</v>
      </c>
      <c r="P304" s="31">
        <v>2323131</v>
      </c>
      <c r="Q304" s="31">
        <v>9649501</v>
      </c>
      <c r="R304" s="31">
        <v>10636093</v>
      </c>
      <c r="S304" s="31">
        <v>2323131</v>
      </c>
      <c r="T304" s="36">
        <f t="shared" si="68"/>
        <v>0.24075141294871102</v>
      </c>
      <c r="U304" s="36">
        <f t="shared" si="69"/>
        <v>-4.7574587916049516E-2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7598167</v>
      </c>
      <c r="E305" s="31">
        <v>7598167</v>
      </c>
      <c r="F305" s="31">
        <v>1387793</v>
      </c>
      <c r="G305" s="36">
        <f t="shared" si="63"/>
        <v>0.18264839401397731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1387793</v>
      </c>
      <c r="O305" s="36">
        <f t="shared" si="67"/>
        <v>0.18264839401397731</v>
      </c>
      <c r="P305" s="31">
        <v>1489327</v>
      </c>
      <c r="Q305" s="31">
        <v>6960375</v>
      </c>
      <c r="R305" s="31">
        <v>6754049</v>
      </c>
      <c r="S305" s="31">
        <v>1489327</v>
      </c>
      <c r="T305" s="36">
        <f t="shared" si="68"/>
        <v>0.21397223569132409</v>
      </c>
      <c r="U305" s="36">
        <f t="shared" si="69"/>
        <v>-6.8174417035345547E-2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9385000</v>
      </c>
      <c r="E306" s="31">
        <v>9385000</v>
      </c>
      <c r="F306" s="31">
        <v>2304234</v>
      </c>
      <c r="G306" s="36">
        <f t="shared" si="63"/>
        <v>0.24552306872669152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2304234</v>
      </c>
      <c r="O306" s="36">
        <f t="shared" si="67"/>
        <v>0.24552306872669152</v>
      </c>
      <c r="P306" s="31">
        <v>2145053</v>
      </c>
      <c r="Q306" s="31">
        <v>9093000</v>
      </c>
      <c r="R306" s="31">
        <v>9241000</v>
      </c>
      <c r="S306" s="31">
        <v>2145053</v>
      </c>
      <c r="T306" s="36">
        <f t="shared" si="68"/>
        <v>0.2359015726382932</v>
      </c>
      <c r="U306" s="36">
        <f t="shared" si="69"/>
        <v>7.4208422822186648E-2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10296426</v>
      </c>
      <c r="E307" s="31">
        <v>10296426</v>
      </c>
      <c r="F307" s="31">
        <v>2607381</v>
      </c>
      <c r="G307" s="36">
        <f t="shared" si="63"/>
        <v>0.25323165533360797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2607381</v>
      </c>
      <c r="O307" s="36">
        <f t="shared" si="67"/>
        <v>0.25323165533360797</v>
      </c>
      <c r="P307" s="31">
        <v>2802294</v>
      </c>
      <c r="Q307" s="31">
        <v>10315056</v>
      </c>
      <c r="R307" s="31">
        <v>10109344</v>
      </c>
      <c r="S307" s="31">
        <v>2802294</v>
      </c>
      <c r="T307" s="36">
        <f t="shared" si="68"/>
        <v>0.27167026528988308</v>
      </c>
      <c r="U307" s="36">
        <f t="shared" si="69"/>
        <v>-6.9554800459908916E-2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14047759</v>
      </c>
      <c r="E308" s="31">
        <v>14047759</v>
      </c>
      <c r="F308" s="31">
        <v>3148011</v>
      </c>
      <c r="G308" s="36">
        <f t="shared" si="63"/>
        <v>0.22409346572645503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3148011</v>
      </c>
      <c r="O308" s="36">
        <f t="shared" si="67"/>
        <v>0.22409346572645503</v>
      </c>
      <c r="P308" s="31">
        <v>2924209</v>
      </c>
      <c r="Q308" s="31">
        <v>13342875</v>
      </c>
      <c r="R308" s="31">
        <v>14130975</v>
      </c>
      <c r="S308" s="31">
        <v>2924209</v>
      </c>
      <c r="T308" s="36">
        <f t="shared" si="68"/>
        <v>0.21915883945551465</v>
      </c>
      <c r="U308" s="36">
        <f t="shared" si="69"/>
        <v>7.6534201214755848E-2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100000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51470268</v>
      </c>
      <c r="E310" s="32">
        <f>SUM(E304:E309)</f>
        <v>51470268</v>
      </c>
      <c r="F310" s="32">
        <f>SUM(F304:F309)</f>
        <v>11660028</v>
      </c>
      <c r="G310" s="37">
        <f t="shared" si="63"/>
        <v>0.22653909631867469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11660028</v>
      </c>
      <c r="O310" s="37">
        <f t="shared" si="67"/>
        <v>0.22653909631867469</v>
      </c>
      <c r="P310" s="32">
        <f>SUM(P304:P309)</f>
        <v>11684014</v>
      </c>
      <c r="Q310" s="32">
        <f>SUM(Q304:Q309)</f>
        <v>49360807</v>
      </c>
      <c r="R310" s="32">
        <f>SUM(R304:R309)</f>
        <v>50971461</v>
      </c>
      <c r="S310" s="32">
        <f>SUM(S304:S309)</f>
        <v>11684014</v>
      </c>
      <c r="T310" s="37">
        <f t="shared" si="68"/>
        <v>0.236706300202912</v>
      </c>
      <c r="U310" s="37">
        <f t="shared" si="69"/>
        <v>-2.0528903851022573E-3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158916698</v>
      </c>
      <c r="E311" s="31">
        <v>158916698</v>
      </c>
      <c r="F311" s="31">
        <v>64133394</v>
      </c>
      <c r="G311" s="36">
        <f t="shared" si="63"/>
        <v>0.40356611235403345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64133394</v>
      </c>
      <c r="O311" s="36">
        <f t="shared" si="67"/>
        <v>0.40356611235403345</v>
      </c>
      <c r="P311" s="31">
        <v>59722308</v>
      </c>
      <c r="Q311" s="31">
        <v>149752775</v>
      </c>
      <c r="R311" s="31">
        <v>150529776</v>
      </c>
      <c r="S311" s="31">
        <v>59722308</v>
      </c>
      <c r="T311" s="36">
        <f t="shared" si="68"/>
        <v>0.39880601878663019</v>
      </c>
      <c r="U311" s="36">
        <f t="shared" si="69"/>
        <v>7.3859938567679029E-2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24754876</v>
      </c>
      <c r="E312" s="31">
        <v>24754876</v>
      </c>
      <c r="F312" s="31">
        <v>7131115</v>
      </c>
      <c r="G312" s="36">
        <f t="shared" si="63"/>
        <v>0.2880691060621754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7131115</v>
      </c>
      <c r="O312" s="36">
        <f t="shared" si="67"/>
        <v>0.2880691060621754</v>
      </c>
      <c r="P312" s="31">
        <v>7274936</v>
      </c>
      <c r="Q312" s="31">
        <v>5065368</v>
      </c>
      <c r="R312" s="31">
        <v>25275072</v>
      </c>
      <c r="S312" s="31">
        <v>7274936</v>
      </c>
      <c r="T312" s="36">
        <f t="shared" si="68"/>
        <v>1.4362107550724843</v>
      </c>
      <c r="U312" s="36">
        <f t="shared" si="69"/>
        <v>-1.9769383538219443E-2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17871999</v>
      </c>
      <c r="E313" s="31">
        <v>17871999</v>
      </c>
      <c r="F313" s="31">
        <v>2220506</v>
      </c>
      <c r="G313" s="36">
        <f t="shared" si="63"/>
        <v>0.12424497114172847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2220506</v>
      </c>
      <c r="O313" s="36">
        <f t="shared" si="67"/>
        <v>0.12424497114172847</v>
      </c>
      <c r="P313" s="31">
        <v>2540280</v>
      </c>
      <c r="Q313" s="31">
        <v>14918092</v>
      </c>
      <c r="R313" s="31">
        <v>18195438</v>
      </c>
      <c r="S313" s="31">
        <v>2540280</v>
      </c>
      <c r="T313" s="36">
        <f t="shared" si="68"/>
        <v>0.17028182960662797</v>
      </c>
      <c r="U313" s="36">
        <f t="shared" si="69"/>
        <v>-0.12588139890090855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13803600</v>
      </c>
      <c r="E314" s="31">
        <v>13803600</v>
      </c>
      <c r="F314" s="31">
        <v>4348456</v>
      </c>
      <c r="G314" s="36">
        <f t="shared" si="63"/>
        <v>0.31502332724796428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4348456</v>
      </c>
      <c r="O314" s="36">
        <f t="shared" si="67"/>
        <v>0.31502332724796428</v>
      </c>
      <c r="P314" s="31">
        <v>4499442</v>
      </c>
      <c r="Q314" s="31">
        <v>13250550</v>
      </c>
      <c r="R314" s="31">
        <v>13951854</v>
      </c>
      <c r="S314" s="31">
        <v>4499442</v>
      </c>
      <c r="T314" s="36">
        <f t="shared" si="68"/>
        <v>0.33956643309145657</v>
      </c>
      <c r="U314" s="36">
        <f t="shared" si="69"/>
        <v>-3.3556605463521905E-2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11756394</v>
      </c>
      <c r="E315" s="31">
        <v>11756394</v>
      </c>
      <c r="F315" s="31">
        <v>2788668</v>
      </c>
      <c r="G315" s="36">
        <f t="shared" si="63"/>
        <v>0.2372043672575111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2788668</v>
      </c>
      <c r="O315" s="36">
        <f t="shared" si="67"/>
        <v>0.2372043672575111</v>
      </c>
      <c r="P315" s="31">
        <v>2700761</v>
      </c>
      <c r="Q315" s="31">
        <v>11375847</v>
      </c>
      <c r="R315" s="31">
        <v>11989701</v>
      </c>
      <c r="S315" s="31">
        <v>2700761</v>
      </c>
      <c r="T315" s="36">
        <f t="shared" si="68"/>
        <v>0.23741186040916337</v>
      </c>
      <c r="U315" s="36">
        <f t="shared" si="69"/>
        <v>3.2548974159505306E-2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1076000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1636000</v>
      </c>
      <c r="R316" s="31">
        <v>2504422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228179567</v>
      </c>
      <c r="E317" s="32">
        <f>SUM(E311:E316)</f>
        <v>228179567</v>
      </c>
      <c r="F317" s="32">
        <f>SUM(F311:F316)</f>
        <v>80622139</v>
      </c>
      <c r="G317" s="37">
        <f t="shared" si="63"/>
        <v>0.35332760097664662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80622139</v>
      </c>
      <c r="O317" s="37">
        <f t="shared" si="67"/>
        <v>0.35332760097664662</v>
      </c>
      <c r="P317" s="32">
        <f>SUM(P311:P316)</f>
        <v>76737727</v>
      </c>
      <c r="Q317" s="32">
        <f>SUM(Q311:Q316)</f>
        <v>195998632</v>
      </c>
      <c r="R317" s="32">
        <f>SUM(R311:R316)</f>
        <v>222446263</v>
      </c>
      <c r="S317" s="32">
        <f>SUM(S311:S316)</f>
        <v>76737727</v>
      </c>
      <c r="T317" s="37">
        <f t="shared" si="68"/>
        <v>0.39152174796811845</v>
      </c>
      <c r="U317" s="37">
        <f t="shared" si="69"/>
        <v>5.0619325745731247E-2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11217904</v>
      </c>
      <c r="E318" s="31">
        <v>11217904</v>
      </c>
      <c r="F318" s="31">
        <v>1674506</v>
      </c>
      <c r="G318" s="36">
        <f t="shared" si="63"/>
        <v>0.14927084417909087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1674506</v>
      </c>
      <c r="O318" s="36">
        <f t="shared" si="67"/>
        <v>0.14927084417909087</v>
      </c>
      <c r="P318" s="31">
        <v>1638942</v>
      </c>
      <c r="Q318" s="31">
        <v>10876518</v>
      </c>
      <c r="R318" s="31">
        <v>12550518</v>
      </c>
      <c r="S318" s="31">
        <v>1638942</v>
      </c>
      <c r="T318" s="36">
        <f t="shared" si="68"/>
        <v>0.15068627661904296</v>
      </c>
      <c r="U318" s="36">
        <f t="shared" si="69"/>
        <v>2.1699364590083148E-2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9154300</v>
      </c>
      <c r="E319" s="31">
        <v>9154300</v>
      </c>
      <c r="F319" s="31">
        <v>2584616</v>
      </c>
      <c r="G319" s="36">
        <f t="shared" si="63"/>
        <v>0.28233901008269335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2584616</v>
      </c>
      <c r="O319" s="36">
        <f t="shared" si="67"/>
        <v>0.28233901008269335</v>
      </c>
      <c r="P319" s="31">
        <v>2098804</v>
      </c>
      <c r="Q319" s="31">
        <v>8785170</v>
      </c>
      <c r="R319" s="31">
        <v>9216418</v>
      </c>
      <c r="S319" s="31">
        <v>2098804</v>
      </c>
      <c r="T319" s="36">
        <f t="shared" si="68"/>
        <v>0.23890306049854471</v>
      </c>
      <c r="U319" s="36">
        <f t="shared" si="69"/>
        <v>0.23147087579402359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8673063</v>
      </c>
      <c r="E320" s="31">
        <v>8673063</v>
      </c>
      <c r="F320" s="31">
        <v>1226589</v>
      </c>
      <c r="G320" s="36">
        <f t="shared" si="63"/>
        <v>0.14142512281993108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1226589</v>
      </c>
      <c r="O320" s="36">
        <f t="shared" si="67"/>
        <v>0.14142512281993108</v>
      </c>
      <c r="P320" s="31">
        <v>1926012</v>
      </c>
      <c r="Q320" s="31">
        <v>8978750</v>
      </c>
      <c r="R320" s="31">
        <v>8896750</v>
      </c>
      <c r="S320" s="31">
        <v>1926012</v>
      </c>
      <c r="T320" s="36">
        <f t="shared" si="68"/>
        <v>0.21450781010719755</v>
      </c>
      <c r="U320" s="36">
        <f t="shared" si="69"/>
        <v>-0.36314571248777261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6214180</v>
      </c>
      <c r="E321" s="31">
        <v>6214180</v>
      </c>
      <c r="F321" s="31">
        <v>1473139</v>
      </c>
      <c r="G321" s="36">
        <f t="shared" si="63"/>
        <v>0.23706088333456707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1473139</v>
      </c>
      <c r="O321" s="36">
        <f t="shared" si="67"/>
        <v>0.23706088333456707</v>
      </c>
      <c r="P321" s="31">
        <v>1065070</v>
      </c>
      <c r="Q321" s="31">
        <v>7289534</v>
      </c>
      <c r="R321" s="31">
        <v>7187843</v>
      </c>
      <c r="S321" s="31">
        <v>1065070</v>
      </c>
      <c r="T321" s="36">
        <f t="shared" si="68"/>
        <v>0.14610947695696322</v>
      </c>
      <c r="U321" s="36">
        <f t="shared" si="69"/>
        <v>0.38313819748936684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35259447</v>
      </c>
      <c r="E323" s="32">
        <f>SUM(E318:E322)</f>
        <v>35259447</v>
      </c>
      <c r="F323" s="32">
        <f>SUM(F318:F322)</f>
        <v>6958850</v>
      </c>
      <c r="G323" s="37">
        <f t="shared" si="63"/>
        <v>0.19736129157102208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6958850</v>
      </c>
      <c r="O323" s="37">
        <f t="shared" si="67"/>
        <v>0.19736129157102208</v>
      </c>
      <c r="P323" s="32">
        <f>SUM(P318:P322)</f>
        <v>6728828</v>
      </c>
      <c r="Q323" s="32">
        <f>SUM(Q318:Q322)</f>
        <v>35929972</v>
      </c>
      <c r="R323" s="32">
        <f>SUM(R318:R322)</f>
        <v>37851529</v>
      </c>
      <c r="S323" s="32">
        <f>SUM(S318:S322)</f>
        <v>6728828</v>
      </c>
      <c r="T323" s="37">
        <f t="shared" si="68"/>
        <v>0.18727618268113319</v>
      </c>
      <c r="U323" s="37">
        <f t="shared" si="69"/>
        <v>3.4184556359591944E-2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5035000</v>
      </c>
      <c r="E324" s="31">
        <v>5035000</v>
      </c>
      <c r="F324" s="31">
        <v>1034685</v>
      </c>
      <c r="G324" s="36">
        <f t="shared" si="63"/>
        <v>0.20549851042701092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1034685</v>
      </c>
      <c r="O324" s="36">
        <f t="shared" si="67"/>
        <v>0.20549851042701092</v>
      </c>
      <c r="P324" s="31">
        <v>1082625</v>
      </c>
      <c r="Q324" s="31">
        <v>4946000</v>
      </c>
      <c r="R324" s="31">
        <v>4998000</v>
      </c>
      <c r="S324" s="31">
        <v>1082625</v>
      </c>
      <c r="T324" s="36">
        <f t="shared" si="68"/>
        <v>0.21888900121310151</v>
      </c>
      <c r="U324" s="36">
        <f t="shared" si="69"/>
        <v>-4.4281260824385216E-2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12562548</v>
      </c>
      <c r="E325" s="31">
        <v>12562548</v>
      </c>
      <c r="F325" s="31">
        <v>1614817</v>
      </c>
      <c r="G325" s="36">
        <f t="shared" si="63"/>
        <v>0.1285421556200223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1614817</v>
      </c>
      <c r="O325" s="36">
        <f t="shared" si="67"/>
        <v>0.1285421556200223</v>
      </c>
      <c r="P325" s="31">
        <v>1631898</v>
      </c>
      <c r="Q325" s="31">
        <v>12314161</v>
      </c>
      <c r="R325" s="31">
        <v>12603589</v>
      </c>
      <c r="S325" s="31">
        <v>1631898</v>
      </c>
      <c r="T325" s="36">
        <f t="shared" si="68"/>
        <v>0.13252206138932243</v>
      </c>
      <c r="U325" s="36">
        <f t="shared" si="69"/>
        <v>-1.0466953204183116E-2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11200946</v>
      </c>
      <c r="E326" s="31">
        <v>11200946</v>
      </c>
      <c r="F326" s="31">
        <v>2061054</v>
      </c>
      <c r="G326" s="36">
        <f t="shared" si="63"/>
        <v>0.18400713654007439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2061054</v>
      </c>
      <c r="O326" s="36">
        <f t="shared" si="67"/>
        <v>0.18400713654007439</v>
      </c>
      <c r="P326" s="31">
        <v>3445870</v>
      </c>
      <c r="Q326" s="31">
        <v>11169879</v>
      </c>
      <c r="R326" s="31">
        <v>11365081</v>
      </c>
      <c r="S326" s="31">
        <v>3445870</v>
      </c>
      <c r="T326" s="36">
        <f t="shared" si="68"/>
        <v>0.30849662740303635</v>
      </c>
      <c r="U326" s="36">
        <f t="shared" si="69"/>
        <v>-0.40187702960355443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22775892</v>
      </c>
      <c r="E327" s="31">
        <v>22775892</v>
      </c>
      <c r="F327" s="31">
        <v>4444390</v>
      </c>
      <c r="G327" s="36">
        <f t="shared" si="63"/>
        <v>0.19513571630915708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4444390</v>
      </c>
      <c r="O327" s="36">
        <f t="shared" si="67"/>
        <v>0.19513571630915708</v>
      </c>
      <c r="P327" s="31">
        <v>3952410</v>
      </c>
      <c r="Q327" s="31">
        <v>22921580</v>
      </c>
      <c r="R327" s="31">
        <v>22252930</v>
      </c>
      <c r="S327" s="31">
        <v>3952410</v>
      </c>
      <c r="T327" s="36">
        <f t="shared" si="68"/>
        <v>0.17243183061551604</v>
      </c>
      <c r="U327" s="36">
        <f t="shared" si="69"/>
        <v>0.12447595264661304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8058300</v>
      </c>
      <c r="E328" s="31">
        <v>8058300</v>
      </c>
      <c r="F328" s="31">
        <v>607109</v>
      </c>
      <c r="G328" s="36">
        <f t="shared" si="63"/>
        <v>7.5339587754240975E-2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607109</v>
      </c>
      <c r="O328" s="36">
        <f t="shared" si="67"/>
        <v>7.5339587754240975E-2</v>
      </c>
      <c r="P328" s="31">
        <v>4163</v>
      </c>
      <c r="Q328" s="31">
        <v>7861100</v>
      </c>
      <c r="R328" s="31">
        <v>8395100</v>
      </c>
      <c r="S328" s="31">
        <v>4163</v>
      </c>
      <c r="T328" s="36">
        <f t="shared" si="68"/>
        <v>5.2956965310198322E-4</v>
      </c>
      <c r="U328" s="36">
        <f t="shared" si="69"/>
        <v>144.83449435503243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12503766</v>
      </c>
      <c r="E329" s="31">
        <v>12503766</v>
      </c>
      <c r="F329" s="31">
        <v>1717004</v>
      </c>
      <c r="G329" s="36">
        <f t="shared" si="63"/>
        <v>0.13731894854718171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1717004</v>
      </c>
      <c r="O329" s="36">
        <f t="shared" si="67"/>
        <v>0.13731894854718171</v>
      </c>
      <c r="P329" s="31">
        <v>33858</v>
      </c>
      <c r="Q329" s="31">
        <v>12472043</v>
      </c>
      <c r="R329" s="31">
        <v>12158646</v>
      </c>
      <c r="S329" s="31">
        <v>33858</v>
      </c>
      <c r="T329" s="36">
        <f t="shared" si="68"/>
        <v>2.7147116154105626E-3</v>
      </c>
      <c r="U329" s="36">
        <f t="shared" si="69"/>
        <v>49.711914466300428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12464673</v>
      </c>
      <c r="E330" s="31">
        <v>12464673</v>
      </c>
      <c r="F330" s="31">
        <v>3835209</v>
      </c>
      <c r="G330" s="36">
        <f t="shared" si="63"/>
        <v>0.30768629068728881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3835209</v>
      </c>
      <c r="O330" s="36">
        <f t="shared" si="67"/>
        <v>0.30768629068728881</v>
      </c>
      <c r="P330" s="31">
        <v>3318671</v>
      </c>
      <c r="Q330" s="31">
        <v>12505858</v>
      </c>
      <c r="R330" s="31">
        <v>12638808</v>
      </c>
      <c r="S330" s="31">
        <v>3318671</v>
      </c>
      <c r="T330" s="36">
        <f t="shared" si="68"/>
        <v>0.26536931732312968</v>
      </c>
      <c r="U330" s="36">
        <f t="shared" si="69"/>
        <v>0.15564604023719131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84601125</v>
      </c>
      <c r="E332" s="32">
        <f>SUM(E324:E331)</f>
        <v>84601125</v>
      </c>
      <c r="F332" s="32">
        <f>SUM(F324:F331)</f>
        <v>15314268</v>
      </c>
      <c r="G332" s="37">
        <f t="shared" si="63"/>
        <v>0.18101730916698802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15314268</v>
      </c>
      <c r="O332" s="37">
        <f t="shared" si="67"/>
        <v>0.18101730916698802</v>
      </c>
      <c r="P332" s="32">
        <f>SUM(P324:P331)</f>
        <v>13469495</v>
      </c>
      <c r="Q332" s="32">
        <f>SUM(Q324:Q331)</f>
        <v>84190621</v>
      </c>
      <c r="R332" s="32">
        <f>SUM(R324:R331)</f>
        <v>84412154</v>
      </c>
      <c r="S332" s="32">
        <f>SUM(S324:S331)</f>
        <v>13469495</v>
      </c>
      <c r="T332" s="37">
        <f t="shared" si="68"/>
        <v>0.15998807040513455</v>
      </c>
      <c r="U332" s="37">
        <f t="shared" si="69"/>
        <v>0.13695932921018938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2705040</v>
      </c>
      <c r="E333" s="31">
        <v>2705040</v>
      </c>
      <c r="F333" s="31">
        <v>256568</v>
      </c>
      <c r="G333" s="36">
        <f t="shared" si="63"/>
        <v>9.4848135332564393E-2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256568</v>
      </c>
      <c r="O333" s="36">
        <f t="shared" si="67"/>
        <v>9.4848135332564393E-2</v>
      </c>
      <c r="P333" s="31">
        <v>462893</v>
      </c>
      <c r="Q333" s="31">
        <v>1864508</v>
      </c>
      <c r="R333" s="31">
        <v>1852032</v>
      </c>
      <c r="S333" s="31">
        <v>462893</v>
      </c>
      <c r="T333" s="36">
        <f t="shared" si="68"/>
        <v>0.24826549416789845</v>
      </c>
      <c r="U333" s="36">
        <f t="shared" si="69"/>
        <v>-0.44572935862067475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2251500</v>
      </c>
      <c r="E334" s="31">
        <v>2251500</v>
      </c>
      <c r="F334" s="31">
        <v>462021</v>
      </c>
      <c r="G334" s="36">
        <f t="shared" si="63"/>
        <v>0.20520586275816122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462021</v>
      </c>
      <c r="O334" s="36">
        <f t="shared" si="67"/>
        <v>0.20520586275816122</v>
      </c>
      <c r="P334" s="31">
        <v>487665</v>
      </c>
      <c r="Q334" s="31">
        <v>2417000</v>
      </c>
      <c r="R334" s="31">
        <v>2322624</v>
      </c>
      <c r="S334" s="31">
        <v>487665</v>
      </c>
      <c r="T334" s="36">
        <f t="shared" si="68"/>
        <v>0.2017645841952834</v>
      </c>
      <c r="U334" s="36">
        <f t="shared" si="69"/>
        <v>-5.2585278828704118E-2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8319656</v>
      </c>
      <c r="E335" s="31">
        <v>8319656</v>
      </c>
      <c r="F335" s="31">
        <v>1965468</v>
      </c>
      <c r="G335" s="36">
        <f t="shared" si="63"/>
        <v>0.23624390239211815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1965468</v>
      </c>
      <c r="O335" s="36">
        <f t="shared" si="67"/>
        <v>0.23624390239211815</v>
      </c>
      <c r="P335" s="31">
        <v>2027711</v>
      </c>
      <c r="Q335" s="31">
        <v>8222768</v>
      </c>
      <c r="R335" s="31">
        <v>8334376</v>
      </c>
      <c r="S335" s="31">
        <v>2027711</v>
      </c>
      <c r="T335" s="36">
        <f t="shared" si="68"/>
        <v>0.24659713128231273</v>
      </c>
      <c r="U335" s="36">
        <f t="shared" si="69"/>
        <v>-3.0696188953948544E-2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66640</v>
      </c>
      <c r="R336" s="31">
        <v>75010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13276196</v>
      </c>
      <c r="E337" s="32">
        <f>SUM(E333:E336)</f>
        <v>13276196</v>
      </c>
      <c r="F337" s="32">
        <f>SUM(F333:F336)</f>
        <v>2684057</v>
      </c>
      <c r="G337" s="37">
        <f t="shared" si="63"/>
        <v>0.20217063683000763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2684057</v>
      </c>
      <c r="O337" s="37">
        <f t="shared" si="67"/>
        <v>0.20217063683000763</v>
      </c>
      <c r="P337" s="32">
        <f>SUM(P333:P336)</f>
        <v>2978269</v>
      </c>
      <c r="Q337" s="32">
        <f>SUM(Q333:Q336)</f>
        <v>12570916</v>
      </c>
      <c r="R337" s="32">
        <f>SUM(R333:R336)</f>
        <v>12584042</v>
      </c>
      <c r="S337" s="32">
        <f>SUM(S333:S336)</f>
        <v>2978269</v>
      </c>
      <c r="T337" s="37">
        <f t="shared" si="68"/>
        <v>0.23691742113303438</v>
      </c>
      <c r="U337" s="37">
        <f t="shared" si="69"/>
        <v>-9.8786241269677166E-2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515233786</v>
      </c>
      <c r="E338" s="32">
        <f>SUM(E302,E304:E309,E311:E316,E318:E322,E324:E331,E333:E336)</f>
        <v>515233786</v>
      </c>
      <c r="F338" s="32">
        <f>SUM(F302,F304:F309,F311:F316,F318:F322,F324:F331,F333:F336)</f>
        <v>155705782</v>
      </c>
      <c r="G338" s="37">
        <f t="shared" si="63"/>
        <v>0.30220413767663906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155705782</v>
      </c>
      <c r="O338" s="37">
        <f t="shared" si="67"/>
        <v>0.30220413767663906</v>
      </c>
      <c r="P338" s="32">
        <f>SUM(P302,P304:P309,P311:P316,P318:P322,P324:P331,P333:P336)</f>
        <v>146547404</v>
      </c>
      <c r="Q338" s="32">
        <f>SUM(Q302,Q304:Q309,Q311:Q316,Q318:Q322,Q324:Q331,Q333:Q336)</f>
        <v>478037600</v>
      </c>
      <c r="R338" s="32">
        <f>SUM(R302,R304:R309,R311:R316,R318:R322,R324:R331,R333:R336)</f>
        <v>511767903</v>
      </c>
      <c r="S338" s="32">
        <f>SUM(S302,S304:S309,S311:S316,S318:S322,S324:S331,S333:S336)</f>
        <v>146547404</v>
      </c>
      <c r="T338" s="37">
        <f t="shared" si="68"/>
        <v>0.30656041282108354</v>
      </c>
      <c r="U338" s="37">
        <f t="shared" si="69"/>
        <v>6.2494303890910263E-2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2947659731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2952280461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767081716</v>
      </c>
      <c r="G339" s="39">
        <f t="shared" si="63"/>
        <v>0.26023414708717613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767081716</v>
      </c>
      <c r="O339" s="39">
        <f t="shared" si="67"/>
        <v>0.26023414708717613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626024447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2477793867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2689316175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626024447</v>
      </c>
      <c r="T339" s="39">
        <f t="shared" si="68"/>
        <v>0.25265396582725497</v>
      </c>
      <c r="U339" s="39">
        <f t="shared" si="69"/>
        <v>0.22532230119121843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12472893</v>
      </c>
      <c r="E8" s="31">
        <v>12472893</v>
      </c>
      <c r="F8" s="31">
        <v>710522</v>
      </c>
      <c r="G8" s="36">
        <f>IF(($D8       =0),0,($F8       /$D8       ))</f>
        <v>5.6965292655040016E-2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710522</v>
      </c>
      <c r="O8" s="36">
        <f>IF(($D8       =0),0,($N8       /$D8       ))</f>
        <v>5.6965292655040016E-2</v>
      </c>
      <c r="P8" s="31">
        <v>1194293</v>
      </c>
      <c r="Q8" s="31">
        <v>12466270</v>
      </c>
      <c r="R8" s="31">
        <v>13390270</v>
      </c>
      <c r="S8" s="31">
        <v>1194293</v>
      </c>
      <c r="T8" s="36">
        <f>IF(($Q8       =0),0,($S8       /$Q8       ))</f>
        <v>9.5801951987242381E-2</v>
      </c>
      <c r="U8" s="36">
        <f>IF(($P8       =0),0,(($F8       /$P8       )-1))</f>
        <v>-0.4050689403689044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17365090</v>
      </c>
      <c r="E9" s="31">
        <v>17365090</v>
      </c>
      <c r="F9" s="31">
        <v>1218513</v>
      </c>
      <c r="G9" s="36">
        <f>IF(($D9       =0),0,($F9       /$D9       ))</f>
        <v>7.0170266897551348E-2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1218513</v>
      </c>
      <c r="O9" s="36">
        <f>IF(($D9       =0),0,($N9       /$D9       ))</f>
        <v>7.0170266897551348E-2</v>
      </c>
      <c r="P9" s="31">
        <v>1105674</v>
      </c>
      <c r="Q9" s="31">
        <v>17334940</v>
      </c>
      <c r="R9" s="31">
        <v>16508050</v>
      </c>
      <c r="S9" s="31">
        <v>1105674</v>
      </c>
      <c r="T9" s="36">
        <f>IF(($Q9       =0),0,($S9       /$Q9       ))</f>
        <v>6.3782972424479112E-2</v>
      </c>
      <c r="U9" s="36">
        <f>IF(($P9       =0),0,(($F9       /$P9       )-1))</f>
        <v>0.10205449345828876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29837983</v>
      </c>
      <c r="E10" s="32">
        <f>SUM(E8:E9)</f>
        <v>29837983</v>
      </c>
      <c r="F10" s="32">
        <f>SUM(F8:F9)</f>
        <v>1929035</v>
      </c>
      <c r="G10" s="37">
        <f t="shared" ref="G10:G54" si="0">IF(($D10      =0),0,($F10      /$D10      ))</f>
        <v>6.4650315002860614E-2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1929035</v>
      </c>
      <c r="O10" s="37">
        <f t="shared" ref="O10:O54" si="4">IF(($D10      =0),0,($N10      /$D10      ))</f>
        <v>6.4650315002860614E-2</v>
      </c>
      <c r="P10" s="32">
        <f>SUM(P8:P9)</f>
        <v>2299967</v>
      </c>
      <c r="Q10" s="32">
        <f>SUM(Q8:Q9)</f>
        <v>29801210</v>
      </c>
      <c r="R10" s="32">
        <f>SUM(R8:R9)</f>
        <v>29898320</v>
      </c>
      <c r="S10" s="32">
        <f>SUM(S8:S9)</f>
        <v>2299967</v>
      </c>
      <c r="T10" s="37">
        <f t="shared" ref="T10:T54" si="5">IF(($Q10      =0),0,($S10      /$Q10      ))</f>
        <v>7.7176966975501998E-2</v>
      </c>
      <c r="U10" s="37">
        <f t="shared" ref="U10:U54" si="6">IF(($P10      =0),0,(($F10      /$P10      )-1))</f>
        <v>-0.16127709658442924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3957</v>
      </c>
      <c r="G11" s="36">
        <f t="shared" si="0"/>
        <v>6.321894171779141E-2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3957</v>
      </c>
      <c r="O11" s="36">
        <f t="shared" si="4"/>
        <v>6.321894171779141E-2</v>
      </c>
      <c r="P11" s="31">
        <v>17018</v>
      </c>
      <c r="Q11" s="31">
        <v>62592</v>
      </c>
      <c r="R11" s="31">
        <v>62592</v>
      </c>
      <c r="S11" s="31">
        <v>17018</v>
      </c>
      <c r="T11" s="36">
        <f t="shared" si="5"/>
        <v>0.27188778118609408</v>
      </c>
      <c r="U11" s="36">
        <f t="shared" si="6"/>
        <v>-0.76748149018686096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90100</v>
      </c>
      <c r="E12" s="31">
        <v>90100</v>
      </c>
      <c r="F12" s="31">
        <v>111</v>
      </c>
      <c r="G12" s="36">
        <f t="shared" si="0"/>
        <v>1.2319644839067702E-3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111</v>
      </c>
      <c r="O12" s="36">
        <f t="shared" si="4"/>
        <v>1.2319644839067702E-3</v>
      </c>
      <c r="P12" s="31">
        <v>1164</v>
      </c>
      <c r="Q12" s="31">
        <v>85000</v>
      </c>
      <c r="R12" s="31">
        <v>85000</v>
      </c>
      <c r="S12" s="31">
        <v>1164</v>
      </c>
      <c r="T12" s="36">
        <f t="shared" si="5"/>
        <v>1.3694117647058824E-2</v>
      </c>
      <c r="U12" s="36">
        <f t="shared" si="6"/>
        <v>-0.90463917525773196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11663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11663</v>
      </c>
      <c r="O13" s="36">
        <f t="shared" si="4"/>
        <v>0</v>
      </c>
      <c r="P13" s="31">
        <v>4817</v>
      </c>
      <c r="Q13" s="31">
        <v>0</v>
      </c>
      <c r="R13" s="31">
        <v>33048</v>
      </c>
      <c r="S13" s="31">
        <v>4817</v>
      </c>
      <c r="T13" s="36">
        <f t="shared" si="5"/>
        <v>0</v>
      </c>
      <c r="U13" s="36">
        <f t="shared" si="6"/>
        <v>1.4212165248079716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248900</v>
      </c>
      <c r="E14" s="31">
        <v>248900</v>
      </c>
      <c r="F14" s="31">
        <v>83899</v>
      </c>
      <c r="G14" s="36">
        <f t="shared" si="0"/>
        <v>0.33707914825231017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83899</v>
      </c>
      <c r="O14" s="36">
        <f t="shared" si="4"/>
        <v>0.33707914825231017</v>
      </c>
      <c r="P14" s="31">
        <v>64293</v>
      </c>
      <c r="Q14" s="31">
        <v>265366</v>
      </c>
      <c r="R14" s="31">
        <v>265366</v>
      </c>
      <c r="S14" s="31">
        <v>64293</v>
      </c>
      <c r="T14" s="36">
        <f t="shared" si="5"/>
        <v>0.2422804730070921</v>
      </c>
      <c r="U14" s="36">
        <f t="shared" si="6"/>
        <v>0.30494766148725372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11504016</v>
      </c>
      <c r="E16" s="31">
        <v>11504016</v>
      </c>
      <c r="F16" s="31">
        <v>3045608</v>
      </c>
      <c r="G16" s="36">
        <f t="shared" si="0"/>
        <v>0.26474302539217609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3045608</v>
      </c>
      <c r="O16" s="36">
        <f t="shared" si="4"/>
        <v>0.26474302539217609</v>
      </c>
      <c r="P16" s="31">
        <v>2815668</v>
      </c>
      <c r="Q16" s="31">
        <v>10337816</v>
      </c>
      <c r="R16" s="31">
        <v>10801892</v>
      </c>
      <c r="S16" s="31">
        <v>2815668</v>
      </c>
      <c r="T16" s="36">
        <f t="shared" si="5"/>
        <v>0.27236584593883273</v>
      </c>
      <c r="U16" s="36">
        <f t="shared" si="6"/>
        <v>8.166445759940455E-2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11905608</v>
      </c>
      <c r="E19" s="32">
        <f>SUM(E11:E18)</f>
        <v>11905608</v>
      </c>
      <c r="F19" s="32">
        <f>SUM(F11:F18)</f>
        <v>3145238</v>
      </c>
      <c r="G19" s="37">
        <f t="shared" si="0"/>
        <v>0.26418121611260842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3145238</v>
      </c>
      <c r="O19" s="37">
        <f t="shared" si="4"/>
        <v>0.26418121611260842</v>
      </c>
      <c r="P19" s="32">
        <f>SUM(P11:P18)</f>
        <v>2902960</v>
      </c>
      <c r="Q19" s="32">
        <f>SUM(Q11:Q18)</f>
        <v>10750774</v>
      </c>
      <c r="R19" s="32">
        <f>SUM(R11:R18)</f>
        <v>11247898</v>
      </c>
      <c r="S19" s="32">
        <f>SUM(S11:S18)</f>
        <v>2902960</v>
      </c>
      <c r="T19" s="37">
        <f t="shared" si="5"/>
        <v>0.27002334901654523</v>
      </c>
      <c r="U19" s="37">
        <f t="shared" si="6"/>
        <v>8.3458952241849627E-2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710243</v>
      </c>
      <c r="E28" s="31">
        <v>710243</v>
      </c>
      <c r="F28" s="31">
        <v>-37182</v>
      </c>
      <c r="G28" s="36">
        <f t="shared" si="0"/>
        <v>-5.2351096737313849E-2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-37182</v>
      </c>
      <c r="O28" s="36">
        <f t="shared" si="4"/>
        <v>-5.2351096737313849E-2</v>
      </c>
      <c r="P28" s="31">
        <v>-14598</v>
      </c>
      <c r="Q28" s="31">
        <v>734492</v>
      </c>
      <c r="R28" s="31">
        <v>715198</v>
      </c>
      <c r="S28" s="31">
        <v>-14598</v>
      </c>
      <c r="T28" s="36">
        <f t="shared" si="5"/>
        <v>-1.9874961197671317E-2</v>
      </c>
      <c r="U28" s="36">
        <f t="shared" si="6"/>
        <v>1.547061241265927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47420</v>
      </c>
      <c r="E33" s="31">
        <v>47420</v>
      </c>
      <c r="F33" s="31">
        <v>48400</v>
      </c>
      <c r="G33" s="36">
        <f t="shared" si="0"/>
        <v>1.0206663854913538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48400</v>
      </c>
      <c r="O33" s="36">
        <f t="shared" si="4"/>
        <v>1.0206663854913538</v>
      </c>
      <c r="P33" s="31">
        <v>17255</v>
      </c>
      <c r="Q33" s="31">
        <v>51420</v>
      </c>
      <c r="R33" s="31">
        <v>51420</v>
      </c>
      <c r="S33" s="31">
        <v>17255</v>
      </c>
      <c r="T33" s="36">
        <f t="shared" si="5"/>
        <v>0.33556981719175416</v>
      </c>
      <c r="U33" s="36">
        <f t="shared" si="6"/>
        <v>1.8049840625905533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757663</v>
      </c>
      <c r="E35" s="32">
        <f>SUM(E28:E34)</f>
        <v>757663</v>
      </c>
      <c r="F35" s="32">
        <f>SUM(F28:F34)</f>
        <v>11218</v>
      </c>
      <c r="G35" s="37">
        <f t="shared" si="0"/>
        <v>1.4806054934713719E-2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11218</v>
      </c>
      <c r="O35" s="37">
        <f t="shared" si="4"/>
        <v>1.4806054934713719E-2</v>
      </c>
      <c r="P35" s="32">
        <f>SUM(P28:P34)</f>
        <v>2657</v>
      </c>
      <c r="Q35" s="32">
        <f>SUM(Q28:Q34)</f>
        <v>785913</v>
      </c>
      <c r="R35" s="32">
        <f>SUM(R28:R34)</f>
        <v>766619</v>
      </c>
      <c r="S35" s="32">
        <f>SUM(S28:S34)</f>
        <v>2657</v>
      </c>
      <c r="T35" s="37">
        <f t="shared" si="5"/>
        <v>3.3807813333027958E-3</v>
      </c>
      <c r="U35" s="37">
        <f t="shared" si="6"/>
        <v>3.2220549491908166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26838</v>
      </c>
      <c r="E36" s="31">
        <v>26838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25584</v>
      </c>
      <c r="R36" s="31">
        <v>25584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1891</v>
      </c>
      <c r="E37" s="31">
        <v>1891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1801</v>
      </c>
      <c r="R37" s="31">
        <v>1801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2669756</v>
      </c>
      <c r="E38" s="31">
        <v>2669756</v>
      </c>
      <c r="F38" s="31">
        <v>614750</v>
      </c>
      <c r="G38" s="36">
        <f t="shared" si="0"/>
        <v>0.23026448858996851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614750</v>
      </c>
      <c r="O38" s="36">
        <f t="shared" si="4"/>
        <v>0.23026448858996851</v>
      </c>
      <c r="P38" s="31">
        <v>621426</v>
      </c>
      <c r="Q38" s="31">
        <v>3901072</v>
      </c>
      <c r="R38" s="31">
        <v>3901072</v>
      </c>
      <c r="S38" s="31">
        <v>621426</v>
      </c>
      <c r="T38" s="36">
        <f t="shared" si="5"/>
        <v>0.15929621396375152</v>
      </c>
      <c r="U38" s="36">
        <f t="shared" si="6"/>
        <v>-1.0743032959676602E-2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2698485</v>
      </c>
      <c r="E40" s="32">
        <f>SUM(E36:E39)</f>
        <v>2698485</v>
      </c>
      <c r="F40" s="32">
        <f>SUM(F36:F39)</f>
        <v>614750</v>
      </c>
      <c r="G40" s="37">
        <f t="shared" si="0"/>
        <v>0.22781301359837094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614750</v>
      </c>
      <c r="O40" s="37">
        <f t="shared" si="4"/>
        <v>0.22781301359837094</v>
      </c>
      <c r="P40" s="32">
        <f>SUM(P36:P39)</f>
        <v>621426</v>
      </c>
      <c r="Q40" s="32">
        <f>SUM(Q36:Q39)</f>
        <v>3928457</v>
      </c>
      <c r="R40" s="32">
        <f>SUM(R36:R39)</f>
        <v>3928457</v>
      </c>
      <c r="S40" s="32">
        <f>SUM(S36:S39)</f>
        <v>621426</v>
      </c>
      <c r="T40" s="37">
        <f t="shared" si="5"/>
        <v>0.15818577115646168</v>
      </c>
      <c r="U40" s="37">
        <f t="shared" si="6"/>
        <v>-1.0743032959676602E-2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20980</v>
      </c>
      <c r="E43" s="31">
        <v>20980</v>
      </c>
      <c r="F43" s="31">
        <v>1642</v>
      </c>
      <c r="G43" s="36">
        <f t="shared" si="0"/>
        <v>7.8265014299332691E-2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1642</v>
      </c>
      <c r="O43" s="36">
        <f t="shared" si="4"/>
        <v>7.8265014299332691E-2</v>
      </c>
      <c r="P43" s="31">
        <v>574</v>
      </c>
      <c r="Q43" s="31">
        <v>20000</v>
      </c>
      <c r="R43" s="31">
        <v>20000</v>
      </c>
      <c r="S43" s="31">
        <v>574</v>
      </c>
      <c r="T43" s="36">
        <f t="shared" si="5"/>
        <v>2.87E-2</v>
      </c>
      <c r="U43" s="36">
        <f t="shared" si="6"/>
        <v>1.8606271777003482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488323</v>
      </c>
      <c r="E45" s="31">
        <v>488323</v>
      </c>
      <c r="F45" s="31">
        <v>77033</v>
      </c>
      <c r="G45" s="36">
        <f t="shared" si="0"/>
        <v>0.15775009573581419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77033</v>
      </c>
      <c r="O45" s="36">
        <f t="shared" si="4"/>
        <v>0.15775009573581419</v>
      </c>
      <c r="P45" s="31">
        <v>41298</v>
      </c>
      <c r="Q45" s="31">
        <v>346876</v>
      </c>
      <c r="R45" s="31">
        <v>396876</v>
      </c>
      <c r="S45" s="31">
        <v>41298</v>
      </c>
      <c r="T45" s="36">
        <f t="shared" si="5"/>
        <v>0.11905695407004233</v>
      </c>
      <c r="U45" s="36">
        <f t="shared" si="6"/>
        <v>0.86529614024892254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6164013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5936130</v>
      </c>
      <c r="R46" s="31">
        <v>5897643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6673316</v>
      </c>
      <c r="E47" s="32">
        <f>SUM(E41:E46)</f>
        <v>6673316</v>
      </c>
      <c r="F47" s="32">
        <f>SUM(F41:F46)</f>
        <v>78675</v>
      </c>
      <c r="G47" s="37">
        <f t="shared" si="0"/>
        <v>1.1789491161515505E-2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78675</v>
      </c>
      <c r="O47" s="37">
        <f t="shared" si="4"/>
        <v>1.1789491161515505E-2</v>
      </c>
      <c r="P47" s="32">
        <f>SUM(P41:P46)</f>
        <v>41872</v>
      </c>
      <c r="Q47" s="32">
        <f>SUM(Q41:Q46)</f>
        <v>6303006</v>
      </c>
      <c r="R47" s="32">
        <f>SUM(R41:R46)</f>
        <v>6314519</v>
      </c>
      <c r="S47" s="32">
        <f>SUM(S41:S46)</f>
        <v>41872</v>
      </c>
      <c r="T47" s="37">
        <f t="shared" si="5"/>
        <v>6.6431794607208052E-3</v>
      </c>
      <c r="U47" s="37">
        <f t="shared" si="6"/>
        <v>0.87894058081773019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1000</v>
      </c>
      <c r="E49" s="31">
        <v>1000</v>
      </c>
      <c r="F49" s="31">
        <v>426</v>
      </c>
      <c r="G49" s="36">
        <f t="shared" si="0"/>
        <v>0.42599999999999999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426</v>
      </c>
      <c r="O49" s="36">
        <f t="shared" si="4"/>
        <v>0.42599999999999999</v>
      </c>
      <c r="P49" s="31">
        <v>284</v>
      </c>
      <c r="Q49" s="31">
        <v>0</v>
      </c>
      <c r="R49" s="31">
        <v>750</v>
      </c>
      <c r="S49" s="31">
        <v>284</v>
      </c>
      <c r="T49" s="36">
        <f t="shared" si="5"/>
        <v>0</v>
      </c>
      <c r="U49" s="36">
        <f t="shared" si="6"/>
        <v>0.5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10008</v>
      </c>
      <c r="E50" s="31">
        <v>10008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11008</v>
      </c>
      <c r="E53" s="32">
        <f>SUM(E48:E52)</f>
        <v>11008</v>
      </c>
      <c r="F53" s="32">
        <f>SUM(F48:F52)</f>
        <v>426</v>
      </c>
      <c r="G53" s="37">
        <f t="shared" si="0"/>
        <v>3.8699127906976744E-2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426</v>
      </c>
      <c r="O53" s="37">
        <f t="shared" si="4"/>
        <v>3.8699127906976744E-2</v>
      </c>
      <c r="P53" s="32">
        <f>SUM(P48:P52)</f>
        <v>284</v>
      </c>
      <c r="Q53" s="32">
        <f>SUM(Q48:Q52)</f>
        <v>0</v>
      </c>
      <c r="R53" s="32">
        <f>SUM(R48:R52)</f>
        <v>750</v>
      </c>
      <c r="S53" s="32">
        <f>SUM(S48:S52)</f>
        <v>284</v>
      </c>
      <c r="T53" s="37">
        <f t="shared" si="5"/>
        <v>0</v>
      </c>
      <c r="U53" s="37">
        <f t="shared" si="6"/>
        <v>0.5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57776866</v>
      </c>
      <c r="E54" s="32">
        <f>SUM(E8:E9,E11:E18,E20:E26,E28:E34,E36:E39,E41:E46,E48:E52)</f>
        <v>57776866</v>
      </c>
      <c r="F54" s="32">
        <f>SUM(F8:F9,F11:F18,F20:F26,F28:F34,F36:F39,F41:F46,F48:F52)</f>
        <v>5779342</v>
      </c>
      <c r="G54" s="37">
        <f t="shared" si="0"/>
        <v>0.10002865160599053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5779342</v>
      </c>
      <c r="O54" s="37">
        <f t="shared" si="4"/>
        <v>0.10002865160599053</v>
      </c>
      <c r="P54" s="32">
        <f>SUM(P8:P9,P11:P18,P20:P26,P28:P34,P36:P39,P41:P46,P48:P52)</f>
        <v>5869166</v>
      </c>
      <c r="Q54" s="32">
        <f>SUM(Q8:Q9,Q11:Q18,Q20:Q26,Q28:Q34,Q36:Q39,Q41:Q46,Q48:Q52)</f>
        <v>57462163</v>
      </c>
      <c r="R54" s="32">
        <f>SUM(R8:R9,R11:R18,R20:R26,R28:R34,R36:R39,R41:R46,R48:R52)</f>
        <v>58049366</v>
      </c>
      <c r="S54" s="32">
        <f>SUM(S8:S9,S11:S18,S20:S26,S28:S34,S36:S39,S41:S46,S48:S52)</f>
        <v>5869166</v>
      </c>
      <c r="T54" s="37">
        <f t="shared" si="5"/>
        <v>0.10213966362526242</v>
      </c>
      <c r="U54" s="37">
        <f t="shared" si="6"/>
        <v>-1.5304389073336866E-2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9200560</v>
      </c>
      <c r="E57" s="31">
        <v>9200560</v>
      </c>
      <c r="F57" s="31">
        <v>1139488</v>
      </c>
      <c r="G57" s="36">
        <f t="shared" ref="G57:G85" si="7">IF(($D57      =0),0,($F57      /$D57      ))</f>
        <v>0.12384985261766675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1139488</v>
      </c>
      <c r="O57" s="36">
        <f t="shared" ref="O57:O85" si="11">IF(($D57      =0),0,($N57      /$D57      ))</f>
        <v>0.12384985261766675</v>
      </c>
      <c r="P57" s="31">
        <v>395455</v>
      </c>
      <c r="Q57" s="31">
        <v>8932582</v>
      </c>
      <c r="R57" s="31">
        <v>8932582</v>
      </c>
      <c r="S57" s="31">
        <v>395455</v>
      </c>
      <c r="T57" s="36">
        <f t="shared" ref="T57:T85" si="12">IF(($Q57      =0),0,($S57      /$Q57      ))</f>
        <v>4.4271074141832678E-2</v>
      </c>
      <c r="U57" s="36">
        <f t="shared" ref="U57:U85" si="13">IF(($P57      =0),0,(($F57      /$P57      )-1))</f>
        <v>1.8814605960223036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9200560</v>
      </c>
      <c r="E58" s="32">
        <f>E57</f>
        <v>9200560</v>
      </c>
      <c r="F58" s="32">
        <f>F57</f>
        <v>1139488</v>
      </c>
      <c r="G58" s="37">
        <f t="shared" si="7"/>
        <v>0.12384985261766675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1139488</v>
      </c>
      <c r="O58" s="37">
        <f t="shared" si="11"/>
        <v>0.12384985261766675</v>
      </c>
      <c r="P58" s="32">
        <f>P57</f>
        <v>395455</v>
      </c>
      <c r="Q58" s="32">
        <f>Q57</f>
        <v>8932582</v>
      </c>
      <c r="R58" s="32">
        <f>R57</f>
        <v>8932582</v>
      </c>
      <c r="S58" s="32">
        <f>S57</f>
        <v>395455</v>
      </c>
      <c r="T58" s="37">
        <f t="shared" si="12"/>
        <v>4.4271074141832678E-2</v>
      </c>
      <c r="U58" s="37">
        <f t="shared" si="13"/>
        <v>1.8814605960223036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2564133</v>
      </c>
      <c r="E59" s="31">
        <v>2564133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2564133</v>
      </c>
      <c r="E63" s="32">
        <f>SUM(E59:E62)</f>
        <v>2564133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220035</v>
      </c>
      <c r="E65" s="31">
        <v>220035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1242263</v>
      </c>
      <c r="E66" s="31">
        <v>1242263</v>
      </c>
      <c r="F66" s="31">
        <v>568661</v>
      </c>
      <c r="G66" s="36">
        <f t="shared" si="7"/>
        <v>0.45776216469459363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568661</v>
      </c>
      <c r="O66" s="36">
        <f t="shared" si="11"/>
        <v>0.45776216469459363</v>
      </c>
      <c r="P66" s="31">
        <v>560546</v>
      </c>
      <c r="Q66" s="31">
        <v>1150000</v>
      </c>
      <c r="R66" s="31">
        <v>1150000</v>
      </c>
      <c r="S66" s="31">
        <v>560546</v>
      </c>
      <c r="T66" s="36">
        <f t="shared" si="12"/>
        <v>0.48743130434782611</v>
      </c>
      <c r="U66" s="36">
        <f t="shared" si="13"/>
        <v>1.447695639608515E-2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1549962</v>
      </c>
      <c r="E67" s="31">
        <v>1549962</v>
      </c>
      <c r="F67" s="31">
        <v>112418</v>
      </c>
      <c r="G67" s="36">
        <f t="shared" si="7"/>
        <v>7.2529520078556758E-2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112418</v>
      </c>
      <c r="O67" s="36">
        <f t="shared" si="11"/>
        <v>7.2529520078556758E-2</v>
      </c>
      <c r="P67" s="31">
        <v>78101</v>
      </c>
      <c r="Q67" s="31">
        <v>1462228</v>
      </c>
      <c r="R67" s="31">
        <v>1462228</v>
      </c>
      <c r="S67" s="31">
        <v>78101</v>
      </c>
      <c r="T67" s="36">
        <f t="shared" si="12"/>
        <v>5.3412326942173176E-2</v>
      </c>
      <c r="U67" s="36">
        <f t="shared" si="13"/>
        <v>0.43939258140100645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155583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155583</v>
      </c>
      <c r="O68" s="36">
        <f t="shared" si="11"/>
        <v>0</v>
      </c>
      <c r="P68" s="31">
        <v>-54389</v>
      </c>
      <c r="Q68" s="31">
        <v>30437</v>
      </c>
      <c r="R68" s="31">
        <v>-297996</v>
      </c>
      <c r="S68" s="31">
        <v>-54389</v>
      </c>
      <c r="T68" s="36">
        <f t="shared" si="12"/>
        <v>-1.7869369517363736</v>
      </c>
      <c r="U68" s="36">
        <f t="shared" si="13"/>
        <v>-3.8605600397139126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3012260</v>
      </c>
      <c r="E70" s="32">
        <f>SUM(E64:E69)</f>
        <v>3012260</v>
      </c>
      <c r="F70" s="32">
        <f>SUM(F64:F69)</f>
        <v>836662</v>
      </c>
      <c r="G70" s="37">
        <f t="shared" si="7"/>
        <v>0.2777522524616069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836662</v>
      </c>
      <c r="O70" s="37">
        <f t="shared" si="11"/>
        <v>0.2777522524616069</v>
      </c>
      <c r="P70" s="32">
        <f>SUM(P64:P69)</f>
        <v>584258</v>
      </c>
      <c r="Q70" s="32">
        <f>SUM(Q64:Q69)</f>
        <v>2848306</v>
      </c>
      <c r="R70" s="32">
        <f>SUM(R64:R69)</f>
        <v>2519873</v>
      </c>
      <c r="S70" s="32">
        <f>SUM(S64:S69)</f>
        <v>584258</v>
      </c>
      <c r="T70" s="37">
        <f t="shared" si="12"/>
        <v>0.20512473027827768</v>
      </c>
      <c r="U70" s="37">
        <f t="shared" si="13"/>
        <v>0.43200777738601781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39828</v>
      </c>
      <c r="E71" s="31">
        <v>39828</v>
      </c>
      <c r="F71" s="31">
        <v>1285</v>
      </c>
      <c r="G71" s="36">
        <f t="shared" si="7"/>
        <v>3.2263734056442707E-2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1285</v>
      </c>
      <c r="O71" s="36">
        <f t="shared" si="11"/>
        <v>3.2263734056442707E-2</v>
      </c>
      <c r="P71" s="31">
        <v>12391</v>
      </c>
      <c r="Q71" s="31">
        <v>15012</v>
      </c>
      <c r="R71" s="31">
        <v>37912</v>
      </c>
      <c r="S71" s="31">
        <v>12391</v>
      </c>
      <c r="T71" s="36">
        <f t="shared" si="12"/>
        <v>0.82540634159339199</v>
      </c>
      <c r="U71" s="36">
        <f t="shared" si="13"/>
        <v>-0.89629569849084012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82836</v>
      </c>
      <c r="E72" s="31">
        <v>82836</v>
      </c>
      <c r="F72" s="31">
        <v>7702</v>
      </c>
      <c r="G72" s="36">
        <f t="shared" si="7"/>
        <v>9.2978898063643831E-2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7702</v>
      </c>
      <c r="O72" s="36">
        <f t="shared" si="11"/>
        <v>9.2978898063643831E-2</v>
      </c>
      <c r="P72" s="31">
        <v>7003</v>
      </c>
      <c r="Q72" s="31">
        <v>75304</v>
      </c>
      <c r="R72" s="31">
        <v>75304</v>
      </c>
      <c r="S72" s="31">
        <v>7003</v>
      </c>
      <c r="T72" s="36">
        <f t="shared" si="12"/>
        <v>9.2996387974078401E-2</v>
      </c>
      <c r="U72" s="36">
        <f t="shared" si="13"/>
        <v>9.9814365272026251E-2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6848486</v>
      </c>
      <c r="E73" s="31">
        <v>6848486</v>
      </c>
      <c r="F73" s="31">
        <v>2624311</v>
      </c>
      <c r="G73" s="36">
        <f t="shared" si="7"/>
        <v>0.38319578955115041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2624311</v>
      </c>
      <c r="O73" s="36">
        <f t="shared" si="11"/>
        <v>0.38319578955115041</v>
      </c>
      <c r="P73" s="31">
        <v>179021</v>
      </c>
      <c r="Q73" s="31">
        <v>6476491</v>
      </c>
      <c r="R73" s="31">
        <v>6476491</v>
      </c>
      <c r="S73" s="31">
        <v>179021</v>
      </c>
      <c r="T73" s="36">
        <f t="shared" si="12"/>
        <v>2.7641665834168532E-2</v>
      </c>
      <c r="U73" s="36">
        <f t="shared" si="13"/>
        <v>13.65923550868334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1166000</v>
      </c>
      <c r="E74" s="31">
        <v>1166000</v>
      </c>
      <c r="F74" s="31">
        <v>125220</v>
      </c>
      <c r="G74" s="36">
        <f t="shared" si="7"/>
        <v>0.10739279588336192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125220</v>
      </c>
      <c r="O74" s="36">
        <f t="shared" si="11"/>
        <v>0.10739279588336192</v>
      </c>
      <c r="P74" s="31">
        <v>81615</v>
      </c>
      <c r="Q74" s="31">
        <v>1800334</v>
      </c>
      <c r="R74" s="31">
        <v>1100000</v>
      </c>
      <c r="S74" s="31">
        <v>81615</v>
      </c>
      <c r="T74" s="36">
        <f t="shared" si="12"/>
        <v>4.5333254829381657E-2</v>
      </c>
      <c r="U74" s="36">
        <f t="shared" si="13"/>
        <v>0.53427678735526563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6093156</v>
      </c>
      <c r="E76" s="31">
        <v>6093156</v>
      </c>
      <c r="F76" s="31">
        <v>83309</v>
      </c>
      <c r="G76" s="36">
        <f t="shared" si="7"/>
        <v>1.3672553271243998E-2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83309</v>
      </c>
      <c r="O76" s="36">
        <f t="shared" si="11"/>
        <v>1.3672553271243998E-2</v>
      </c>
      <c r="P76" s="31">
        <v>15914</v>
      </c>
      <c r="Q76" s="31">
        <v>5898152</v>
      </c>
      <c r="R76" s="31">
        <v>5898152</v>
      </c>
      <c r="S76" s="31">
        <v>15914</v>
      </c>
      <c r="T76" s="36">
        <f t="shared" si="12"/>
        <v>2.6981332458030924E-3</v>
      </c>
      <c r="U76" s="36">
        <f t="shared" si="13"/>
        <v>4.2349503581751913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14230306</v>
      </c>
      <c r="E78" s="32">
        <f>SUM(E71:E77)</f>
        <v>14230306</v>
      </c>
      <c r="F78" s="32">
        <f>SUM(F71:F77)</f>
        <v>2841827</v>
      </c>
      <c r="G78" s="37">
        <f t="shared" si="7"/>
        <v>0.19970245193603003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2841827</v>
      </c>
      <c r="O78" s="37">
        <f t="shared" si="11"/>
        <v>0.19970245193603003</v>
      </c>
      <c r="P78" s="32">
        <f>SUM(P71:P77)</f>
        <v>295944</v>
      </c>
      <c r="Q78" s="32">
        <f>SUM(Q71:Q77)</f>
        <v>14265293</v>
      </c>
      <c r="R78" s="32">
        <f>SUM(R71:R77)</f>
        <v>13587859</v>
      </c>
      <c r="S78" s="32">
        <f>SUM(S71:S77)</f>
        <v>295944</v>
      </c>
      <c r="T78" s="37">
        <f t="shared" si="12"/>
        <v>2.0745735821900049E-2</v>
      </c>
      <c r="U78" s="37">
        <f t="shared" si="13"/>
        <v>8.6025835968967108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5232012</v>
      </c>
      <c r="E79" s="31">
        <v>5232012</v>
      </c>
      <c r="F79" s="31">
        <v>217902</v>
      </c>
      <c r="G79" s="36">
        <f t="shared" si="7"/>
        <v>4.1647840257247118E-2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217902</v>
      </c>
      <c r="O79" s="36">
        <f t="shared" si="11"/>
        <v>4.1647840257247118E-2</v>
      </c>
      <c r="P79" s="31">
        <v>0</v>
      </c>
      <c r="Q79" s="31">
        <v>4956452</v>
      </c>
      <c r="R79" s="31">
        <v>4987618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747833</v>
      </c>
      <c r="E80" s="31">
        <v>747833</v>
      </c>
      <c r="F80" s="31">
        <v>39495</v>
      </c>
      <c r="G80" s="36">
        <f t="shared" si="7"/>
        <v>5.2812593185911826E-2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39495</v>
      </c>
      <c r="O80" s="36">
        <f t="shared" si="11"/>
        <v>5.2812593185911826E-2</v>
      </c>
      <c r="P80" s="31">
        <v>29115</v>
      </c>
      <c r="Q80" s="31">
        <v>212314</v>
      </c>
      <c r="R80" s="31">
        <v>227314</v>
      </c>
      <c r="S80" s="31">
        <v>29115</v>
      </c>
      <c r="T80" s="36">
        <f t="shared" si="12"/>
        <v>0.13713179535970307</v>
      </c>
      <c r="U80" s="36">
        <f t="shared" si="13"/>
        <v>0.35651725914477073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461010</v>
      </c>
      <c r="E81" s="31">
        <v>461010</v>
      </c>
      <c r="F81" s="31">
        <v>51841</v>
      </c>
      <c r="G81" s="36">
        <f t="shared" si="7"/>
        <v>0.11245092297347128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51841</v>
      </c>
      <c r="O81" s="36">
        <f t="shared" si="11"/>
        <v>0.11245092297347128</v>
      </c>
      <c r="P81" s="31">
        <v>34911</v>
      </c>
      <c r="Q81" s="31">
        <v>256010</v>
      </c>
      <c r="R81" s="31">
        <v>506010</v>
      </c>
      <c r="S81" s="31">
        <v>34911</v>
      </c>
      <c r="T81" s="36">
        <f t="shared" si="12"/>
        <v>0.13636576696222805</v>
      </c>
      <c r="U81" s="36">
        <f t="shared" si="13"/>
        <v>0.48494743777033023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6440855</v>
      </c>
      <c r="E84" s="32">
        <f>SUM(E79:E83)</f>
        <v>6440855</v>
      </c>
      <c r="F84" s="32">
        <f>SUM(F79:F83)</f>
        <v>309238</v>
      </c>
      <c r="G84" s="37">
        <f t="shared" si="7"/>
        <v>4.801194872419888E-2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309238</v>
      </c>
      <c r="O84" s="37">
        <f t="shared" si="11"/>
        <v>4.801194872419888E-2</v>
      </c>
      <c r="P84" s="32">
        <f>SUM(P79:P83)</f>
        <v>64026</v>
      </c>
      <c r="Q84" s="32">
        <f>SUM(Q79:Q83)</f>
        <v>5424776</v>
      </c>
      <c r="R84" s="32">
        <f>SUM(R79:R83)</f>
        <v>5720942</v>
      </c>
      <c r="S84" s="32">
        <f>SUM(S79:S83)</f>
        <v>64026</v>
      </c>
      <c r="T84" s="37">
        <f t="shared" si="12"/>
        <v>1.1802514979420349E-2</v>
      </c>
      <c r="U84" s="37">
        <f t="shared" si="13"/>
        <v>3.8298816105956952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35448114</v>
      </c>
      <c r="E85" s="32">
        <f>SUM(E57,E59:E62,E64:E69,E71:E77,E79:E83)</f>
        <v>35448114</v>
      </c>
      <c r="F85" s="32">
        <f>SUM(F57,F59:F62,F64:F69,F71:F77,F79:F83)</f>
        <v>5127215</v>
      </c>
      <c r="G85" s="37">
        <f t="shared" si="7"/>
        <v>0.1446399941051871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5127215</v>
      </c>
      <c r="O85" s="37">
        <f t="shared" si="11"/>
        <v>0.1446399941051871</v>
      </c>
      <c r="P85" s="32">
        <f>SUM(P57,P59:P62,P64:P69,P71:P77,P79:P83)</f>
        <v>1339683</v>
      </c>
      <c r="Q85" s="32">
        <f>SUM(Q57,Q59:Q62,Q64:Q69,Q71:Q77,Q79:Q83)</f>
        <v>31470957</v>
      </c>
      <c r="R85" s="32">
        <f>SUM(R57,R59:R62,R64:R69,R71:R77,R79:R83)</f>
        <v>30761256</v>
      </c>
      <c r="S85" s="32">
        <f>SUM(S57,S59:S62,S64:S69,S71:S77,S79:S83)</f>
        <v>1339683</v>
      </c>
      <c r="T85" s="37">
        <f t="shared" si="12"/>
        <v>4.2568867543494149E-2</v>
      </c>
      <c r="U85" s="37">
        <f t="shared" si="13"/>
        <v>2.8271852371045987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4655568</v>
      </c>
      <c r="E88" s="31">
        <v>4655568</v>
      </c>
      <c r="F88" s="31">
        <v>930109</v>
      </c>
      <c r="G88" s="36">
        <f t="shared" ref="G88:G99" si="14">IF(($D88      =0),0,($F88      /$D88      ))</f>
        <v>0.19978421537393504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930109</v>
      </c>
      <c r="O88" s="36">
        <f t="shared" ref="O88:O99" si="18">IF(($D88      =0),0,($N88      /$D88      ))</f>
        <v>0.19978421537393504</v>
      </c>
      <c r="P88" s="31">
        <v>1094299</v>
      </c>
      <c r="Q88" s="31">
        <v>1864119</v>
      </c>
      <c r="R88" s="31">
        <v>4077119</v>
      </c>
      <c r="S88" s="31">
        <v>1094299</v>
      </c>
      <c r="T88" s="36">
        <f t="shared" ref="T88:T99" si="19">IF(($Q88      =0),0,($S88      /$Q88      ))</f>
        <v>0.58703280209042452</v>
      </c>
      <c r="U88" s="36">
        <f t="shared" ref="U88:U99" si="20">IF(($P88      =0),0,(($F88      /$P88      )-1))</f>
        <v>-0.15004125929019396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21281000</v>
      </c>
      <c r="E89" s="31">
        <v>21281000</v>
      </c>
      <c r="F89" s="31">
        <v>2501809</v>
      </c>
      <c r="G89" s="36">
        <f t="shared" si="14"/>
        <v>0.11756068793759691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2501809</v>
      </c>
      <c r="O89" s="36">
        <f t="shared" si="18"/>
        <v>0.11756068793759691</v>
      </c>
      <c r="P89" s="31">
        <v>2444509</v>
      </c>
      <c r="Q89" s="31">
        <v>21980000</v>
      </c>
      <c r="R89" s="31">
        <v>20309000</v>
      </c>
      <c r="S89" s="31">
        <v>2444509</v>
      </c>
      <c r="T89" s="36">
        <f t="shared" si="19"/>
        <v>0.11121515013648772</v>
      </c>
      <c r="U89" s="36">
        <f t="shared" si="20"/>
        <v>2.3440290054158153E-2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25403167</v>
      </c>
      <c r="E90" s="31">
        <v>25403167</v>
      </c>
      <c r="F90" s="31">
        <v>2890286</v>
      </c>
      <c r="G90" s="36">
        <f t="shared" si="14"/>
        <v>0.11377660116157957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2890286</v>
      </c>
      <c r="O90" s="36">
        <f t="shared" si="18"/>
        <v>0.11377660116157957</v>
      </c>
      <c r="P90" s="31">
        <v>5632</v>
      </c>
      <c r="Q90" s="31">
        <v>24192957</v>
      </c>
      <c r="R90" s="31">
        <v>24217957</v>
      </c>
      <c r="S90" s="31">
        <v>5632</v>
      </c>
      <c r="T90" s="36">
        <f t="shared" si="19"/>
        <v>2.3279502377489448E-4</v>
      </c>
      <c r="U90" s="36">
        <f t="shared" si="20"/>
        <v>512.1899857954545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51339735</v>
      </c>
      <c r="E91" s="32">
        <f>SUM(E88:E90)</f>
        <v>51339735</v>
      </c>
      <c r="F91" s="32">
        <f>SUM(F88:F90)</f>
        <v>6322204</v>
      </c>
      <c r="G91" s="37">
        <f t="shared" si="14"/>
        <v>0.1231444611079508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6322204</v>
      </c>
      <c r="O91" s="37">
        <f t="shared" si="18"/>
        <v>0.1231444611079508</v>
      </c>
      <c r="P91" s="32">
        <f>SUM(P88:P90)</f>
        <v>3544440</v>
      </c>
      <c r="Q91" s="32">
        <f>SUM(Q88:Q90)</f>
        <v>48037076</v>
      </c>
      <c r="R91" s="32">
        <f>SUM(R88:R90)</f>
        <v>48604076</v>
      </c>
      <c r="S91" s="32">
        <f>SUM(S88:S90)</f>
        <v>3544440</v>
      </c>
      <c r="T91" s="37">
        <f t="shared" si="19"/>
        <v>7.378550684475467E-2</v>
      </c>
      <c r="U91" s="37">
        <f t="shared" si="20"/>
        <v>0.78369615510489665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2608</v>
      </c>
      <c r="E92" s="31">
        <v>2608</v>
      </c>
      <c r="F92" s="31">
        <v>674</v>
      </c>
      <c r="G92" s="36">
        <f t="shared" si="14"/>
        <v>0.2584355828220859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674</v>
      </c>
      <c r="O92" s="36">
        <f t="shared" si="18"/>
        <v>0.2584355828220859</v>
      </c>
      <c r="P92" s="31">
        <v>70</v>
      </c>
      <c r="Q92" s="31">
        <v>193</v>
      </c>
      <c r="R92" s="31">
        <v>193</v>
      </c>
      <c r="S92" s="31">
        <v>70</v>
      </c>
      <c r="T92" s="36">
        <f t="shared" si="19"/>
        <v>0.36269430051813473</v>
      </c>
      <c r="U92" s="36">
        <f t="shared" si="20"/>
        <v>8.6285714285714281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2868696</v>
      </c>
      <c r="E93" s="31">
        <v>2868696</v>
      </c>
      <c r="F93" s="31">
        <v>1057032</v>
      </c>
      <c r="G93" s="36">
        <f t="shared" si="14"/>
        <v>0.36847124965489547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1057032</v>
      </c>
      <c r="O93" s="36">
        <f t="shared" si="18"/>
        <v>0.36847124965489547</v>
      </c>
      <c r="P93" s="31">
        <v>2266285</v>
      </c>
      <c r="Q93" s="31">
        <v>4122805</v>
      </c>
      <c r="R93" s="31">
        <v>5328798</v>
      </c>
      <c r="S93" s="31">
        <v>2266285</v>
      </c>
      <c r="T93" s="36">
        <f t="shared" si="19"/>
        <v>0.54969492857411395</v>
      </c>
      <c r="U93" s="36">
        <f t="shared" si="20"/>
        <v>-0.53358381668678034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10853</v>
      </c>
      <c r="E94" s="31">
        <v>10853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12415</v>
      </c>
      <c r="Q94" s="31">
        <v>9866</v>
      </c>
      <c r="R94" s="31">
        <v>9866</v>
      </c>
      <c r="S94" s="31">
        <v>12415</v>
      </c>
      <c r="T94" s="36">
        <f t="shared" si="19"/>
        <v>1.2583620514899656</v>
      </c>
      <c r="U94" s="36">
        <f t="shared" si="20"/>
        <v>-1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2882157</v>
      </c>
      <c r="E96" s="32">
        <f>SUM(E92:E95)</f>
        <v>2882157</v>
      </c>
      <c r="F96" s="32">
        <f>SUM(F92:F95)</f>
        <v>1057706</v>
      </c>
      <c r="G96" s="37">
        <f t="shared" si="14"/>
        <v>0.36698417192401384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1057706</v>
      </c>
      <c r="O96" s="37">
        <f t="shared" si="18"/>
        <v>0.36698417192401384</v>
      </c>
      <c r="P96" s="32">
        <f>SUM(P92:P95)</f>
        <v>2278770</v>
      </c>
      <c r="Q96" s="32">
        <f>SUM(Q92:Q95)</f>
        <v>4132864</v>
      </c>
      <c r="R96" s="32">
        <f>SUM(R92:R95)</f>
        <v>5338857</v>
      </c>
      <c r="S96" s="32">
        <f>SUM(S92:S95)</f>
        <v>2278770</v>
      </c>
      <c r="T96" s="37">
        <f t="shared" si="19"/>
        <v>0.55137793065535179</v>
      </c>
      <c r="U96" s="37">
        <f t="shared" si="20"/>
        <v>-0.53584345941012035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-12756721</v>
      </c>
      <c r="E97" s="31">
        <v>-12756721</v>
      </c>
      <c r="F97" s="31">
        <v>217804</v>
      </c>
      <c r="G97" s="36">
        <f t="shared" si="14"/>
        <v>-1.707366650097623E-2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217804</v>
      </c>
      <c r="O97" s="36">
        <f t="shared" si="18"/>
        <v>-1.707366650097623E-2</v>
      </c>
      <c r="P97" s="31">
        <v>-3024863</v>
      </c>
      <c r="Q97" s="31">
        <v>-6865737</v>
      </c>
      <c r="R97" s="31">
        <v>-11912259</v>
      </c>
      <c r="S97" s="31">
        <v>-3024863</v>
      </c>
      <c r="T97" s="36">
        <f t="shared" si="19"/>
        <v>0.4405736776692728</v>
      </c>
      <c r="U97" s="36">
        <f t="shared" si="20"/>
        <v>-1.0720045833480722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14999</v>
      </c>
      <c r="E98" s="31">
        <v>14999</v>
      </c>
      <c r="F98" s="31">
        <v>5439</v>
      </c>
      <c r="G98" s="36">
        <f t="shared" si="14"/>
        <v>0.36262417494499632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5439</v>
      </c>
      <c r="O98" s="36">
        <f t="shared" si="18"/>
        <v>0.36262417494499632</v>
      </c>
      <c r="P98" s="31">
        <v>16812</v>
      </c>
      <c r="Q98" s="31">
        <v>68590</v>
      </c>
      <c r="R98" s="31">
        <v>14999</v>
      </c>
      <c r="S98" s="31">
        <v>16812</v>
      </c>
      <c r="T98" s="36">
        <f t="shared" si="19"/>
        <v>0.24510861641638723</v>
      </c>
      <c r="U98" s="36">
        <f t="shared" si="20"/>
        <v>-0.67648108493932901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1904044</v>
      </c>
      <c r="E99" s="31">
        <v>1904044</v>
      </c>
      <c r="F99" s="31">
        <v>30314</v>
      </c>
      <c r="G99" s="36">
        <f t="shared" si="14"/>
        <v>1.5920850568579299E-2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30314</v>
      </c>
      <c r="O99" s="36">
        <f t="shared" si="18"/>
        <v>1.5920850568579299E-2</v>
      </c>
      <c r="P99" s="31">
        <v>828062</v>
      </c>
      <c r="Q99" s="31">
        <v>273968</v>
      </c>
      <c r="R99" s="31">
        <v>1687026</v>
      </c>
      <c r="S99" s="31">
        <v>828062</v>
      </c>
      <c r="T99" s="36">
        <f t="shared" si="19"/>
        <v>3.0224770776149041</v>
      </c>
      <c r="U99" s="36">
        <f t="shared" si="20"/>
        <v>-0.96339163009533102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-10837678</v>
      </c>
      <c r="E101" s="32">
        <f>SUM(E97:E100)</f>
        <v>-10837678</v>
      </c>
      <c r="F101" s="32">
        <f>SUM(F97:F100)</f>
        <v>253557</v>
      </c>
      <c r="G101" s="37">
        <f>IF(($D101     =0),0,($F101     /$D101     ))</f>
        <v>-2.3395878711288527E-2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253557</v>
      </c>
      <c r="O101" s="37">
        <f>IF(($D101     =0),0,($N101     /$D101     ))</f>
        <v>-2.3395878711288527E-2</v>
      </c>
      <c r="P101" s="32">
        <f>SUM(P97:P100)</f>
        <v>-2179989</v>
      </c>
      <c r="Q101" s="32">
        <f>SUM(Q97:Q100)</f>
        <v>-6523179</v>
      </c>
      <c r="R101" s="32">
        <f>SUM(R97:R100)</f>
        <v>-10210234</v>
      </c>
      <c r="S101" s="32">
        <f>SUM(S97:S100)</f>
        <v>-2179989</v>
      </c>
      <c r="T101" s="37">
        <f>IF(($Q101     =0),0,($S101     /$Q101     ))</f>
        <v>0.33419119726746727</v>
      </c>
      <c r="U101" s="37">
        <f>IF(($P101     =0),0,(($F101     /$P101     )-1))</f>
        <v>-1.1163111373497756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43384214</v>
      </c>
      <c r="E102" s="32">
        <f>SUM(E88:E90,E92:E95,E97:E100)</f>
        <v>43384214</v>
      </c>
      <c r="F102" s="32">
        <f>SUM(F88:F90,F92:F95,F97:F100)</f>
        <v>7633467</v>
      </c>
      <c r="G102" s="37">
        <f>IF(($D102     =0),0,($F102     /$D102     ))</f>
        <v>0.1759503352993787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7633467</v>
      </c>
      <c r="O102" s="37">
        <f>IF(($D102     =0),0,($N102     /$D102     ))</f>
        <v>0.1759503352993787</v>
      </c>
      <c r="P102" s="32">
        <f>SUM(P88:P90,P92:P95,P97:P100)</f>
        <v>3643221</v>
      </c>
      <c r="Q102" s="32">
        <f>SUM(Q88:Q90,Q92:Q95,Q97:Q100)</f>
        <v>45646761</v>
      </c>
      <c r="R102" s="32">
        <f>SUM(R88:R90,R92:R95,R97:R100)</f>
        <v>43732699</v>
      </c>
      <c r="S102" s="32">
        <f>SUM(S88:S90,S92:S95,S97:S100)</f>
        <v>3643221</v>
      </c>
      <c r="T102" s="37">
        <f>IF(($Q102     =0),0,($S102     /$Q102     ))</f>
        <v>7.9813351926547427E-2</v>
      </c>
      <c r="U102" s="37">
        <f>IF(($P102     =0),0,(($F102     /$P102     )-1))</f>
        <v>1.0952522506869609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268156740</v>
      </c>
      <c r="E105" s="31">
        <v>268156740</v>
      </c>
      <c r="F105" s="31">
        <v>52141055</v>
      </c>
      <c r="G105" s="36">
        <f t="shared" ref="G105:G136" si="21">IF(($D105     =0),0,($F105     /$D105     ))</f>
        <v>0.19444245555789499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52141055</v>
      </c>
      <c r="O105" s="36">
        <f t="shared" ref="O105:O136" si="25">IF(($D105     =0),0,($N105     /$D105     ))</f>
        <v>0.19444245555789499</v>
      </c>
      <c r="P105" s="31">
        <v>27626131</v>
      </c>
      <c r="Q105" s="31">
        <v>249677610</v>
      </c>
      <c r="R105" s="31">
        <v>238560237</v>
      </c>
      <c r="S105" s="31">
        <v>27626131</v>
      </c>
      <c r="T105" s="36">
        <f t="shared" ref="T105:T136" si="26">IF(($Q105     =0),0,($S105     /$Q105     ))</f>
        <v>0.11064721021640667</v>
      </c>
      <c r="U105" s="36">
        <f t="shared" ref="U105:U136" si="27">IF(($P105     =0),0,(($F105     /$P105     )-1))</f>
        <v>0.88738173289629296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268156740</v>
      </c>
      <c r="E106" s="32">
        <f>E105</f>
        <v>268156740</v>
      </c>
      <c r="F106" s="32">
        <f>F105</f>
        <v>52141055</v>
      </c>
      <c r="G106" s="37">
        <f t="shared" si="21"/>
        <v>0.19444245555789499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52141055</v>
      </c>
      <c r="O106" s="37">
        <f t="shared" si="25"/>
        <v>0.19444245555789499</v>
      </c>
      <c r="P106" s="32">
        <f>P105</f>
        <v>27626131</v>
      </c>
      <c r="Q106" s="32">
        <f>Q105</f>
        <v>249677610</v>
      </c>
      <c r="R106" s="32">
        <f>R105</f>
        <v>238560237</v>
      </c>
      <c r="S106" s="32">
        <f>S105</f>
        <v>27626131</v>
      </c>
      <c r="T106" s="37">
        <f t="shared" si="26"/>
        <v>0.11064721021640667</v>
      </c>
      <c r="U106" s="37">
        <f t="shared" si="27"/>
        <v>0.88738173289629296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419114</v>
      </c>
      <c r="E107" s="31">
        <v>419114</v>
      </c>
      <c r="F107" s="31">
        <v>23807</v>
      </c>
      <c r="G107" s="36">
        <f t="shared" si="21"/>
        <v>5.6803160953821631E-2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23807</v>
      </c>
      <c r="O107" s="36">
        <f t="shared" si="25"/>
        <v>5.6803160953821631E-2</v>
      </c>
      <c r="P107" s="31">
        <v>76622</v>
      </c>
      <c r="Q107" s="31">
        <v>410159</v>
      </c>
      <c r="R107" s="31">
        <v>2899156</v>
      </c>
      <c r="S107" s="31">
        <v>76622</v>
      </c>
      <c r="T107" s="36">
        <f t="shared" si="26"/>
        <v>0.18681048081353815</v>
      </c>
      <c r="U107" s="36">
        <f t="shared" si="27"/>
        <v>-0.6892928923807784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6325409</v>
      </c>
      <c r="G109" s="36">
        <f t="shared" si="21"/>
        <v>0.86956525923054295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6325409</v>
      </c>
      <c r="O109" s="36">
        <f t="shared" si="25"/>
        <v>0.86956525923054295</v>
      </c>
      <c r="P109" s="31">
        <v>0</v>
      </c>
      <c r="Q109" s="31">
        <v>6908813</v>
      </c>
      <c r="R109" s="31">
        <v>6908813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76945</v>
      </c>
      <c r="E110" s="31">
        <v>76945</v>
      </c>
      <c r="F110" s="31">
        <v>14782</v>
      </c>
      <c r="G110" s="36">
        <f t="shared" si="21"/>
        <v>0.19211124829423615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14782</v>
      </c>
      <c r="O110" s="36">
        <f t="shared" si="25"/>
        <v>0.19211124829423615</v>
      </c>
      <c r="P110" s="31">
        <v>12631</v>
      </c>
      <c r="Q110" s="31">
        <v>33732</v>
      </c>
      <c r="R110" s="31">
        <v>62876</v>
      </c>
      <c r="S110" s="31">
        <v>12631</v>
      </c>
      <c r="T110" s="36">
        <f t="shared" si="26"/>
        <v>0.37445155935017194</v>
      </c>
      <c r="U110" s="36">
        <f t="shared" si="27"/>
        <v>0.17029530520148839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7770279</v>
      </c>
      <c r="E112" s="32">
        <f>SUM(E107:E111)</f>
        <v>7770279</v>
      </c>
      <c r="F112" s="32">
        <f>SUM(F107:F111)</f>
        <v>6363998</v>
      </c>
      <c r="G112" s="37">
        <f t="shared" si="21"/>
        <v>0.81901795289461288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6363998</v>
      </c>
      <c r="O112" s="37">
        <f t="shared" si="25"/>
        <v>0.81901795289461288</v>
      </c>
      <c r="P112" s="32">
        <f>SUM(P107:P111)</f>
        <v>89253</v>
      </c>
      <c r="Q112" s="32">
        <f>SUM(Q107:Q111)</f>
        <v>7352704</v>
      </c>
      <c r="R112" s="32">
        <f>SUM(R107:R111)</f>
        <v>9870845</v>
      </c>
      <c r="S112" s="32">
        <f>SUM(S107:S111)</f>
        <v>89253</v>
      </c>
      <c r="T112" s="37">
        <f t="shared" si="26"/>
        <v>1.2138799549118257E-2</v>
      </c>
      <c r="U112" s="37">
        <f t="shared" si="27"/>
        <v>70.302902983653212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170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170</v>
      </c>
      <c r="O114" s="36">
        <f t="shared" si="25"/>
        <v>0</v>
      </c>
      <c r="P114" s="31">
        <v>0</v>
      </c>
      <c r="Q114" s="31">
        <v>2635</v>
      </c>
      <c r="R114" s="31">
        <v>18042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23526794</v>
      </c>
      <c r="E117" s="31">
        <v>23526794</v>
      </c>
      <c r="F117" s="31">
        <v>131646</v>
      </c>
      <c r="G117" s="36">
        <f t="shared" si="21"/>
        <v>5.5955775359787657E-3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131646</v>
      </c>
      <c r="O117" s="36">
        <f t="shared" si="25"/>
        <v>5.5955775359787657E-3</v>
      </c>
      <c r="P117" s="31">
        <v>164100</v>
      </c>
      <c r="Q117" s="31">
        <v>21223329</v>
      </c>
      <c r="R117" s="31">
        <v>21223329</v>
      </c>
      <c r="S117" s="31">
        <v>164100</v>
      </c>
      <c r="T117" s="36">
        <f t="shared" si="26"/>
        <v>7.7320574920173926E-3</v>
      </c>
      <c r="U117" s="36">
        <f t="shared" si="27"/>
        <v>-0.19776965265082269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10488</v>
      </c>
      <c r="E119" s="31">
        <v>10488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8388</v>
      </c>
      <c r="R119" s="31">
        <v>9998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415000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23952282</v>
      </c>
      <c r="E121" s="32">
        <f>SUM(E113:E120)</f>
        <v>23952282</v>
      </c>
      <c r="F121" s="32">
        <f>SUM(F113:F120)</f>
        <v>131816</v>
      </c>
      <c r="G121" s="37">
        <f t="shared" si="21"/>
        <v>5.5032752202900754E-3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131816</v>
      </c>
      <c r="O121" s="37">
        <f t="shared" si="25"/>
        <v>5.5032752202900754E-3</v>
      </c>
      <c r="P121" s="32">
        <f>SUM(P113:P120)</f>
        <v>164100</v>
      </c>
      <c r="Q121" s="32">
        <f>SUM(Q113:Q120)</f>
        <v>21234352</v>
      </c>
      <c r="R121" s="32">
        <f>SUM(R113:R120)</f>
        <v>21251369</v>
      </c>
      <c r="S121" s="32">
        <f>SUM(S113:S120)</f>
        <v>164100</v>
      </c>
      <c r="T121" s="37">
        <f t="shared" si="26"/>
        <v>7.7280436907139899E-3</v>
      </c>
      <c r="U121" s="37">
        <f t="shared" si="27"/>
        <v>-0.19673369896404636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2657000</v>
      </c>
      <c r="E122" s="31">
        <v>2657000</v>
      </c>
      <c r="F122" s="31">
        <v>1849372</v>
      </c>
      <c r="G122" s="36">
        <f t="shared" si="21"/>
        <v>0.69603763643206629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1849372</v>
      </c>
      <c r="O122" s="36">
        <f t="shared" si="25"/>
        <v>0.69603763643206629</v>
      </c>
      <c r="P122" s="31">
        <v>804287</v>
      </c>
      <c r="Q122" s="31">
        <v>2581000</v>
      </c>
      <c r="R122" s="31">
        <v>2437000</v>
      </c>
      <c r="S122" s="31">
        <v>804287</v>
      </c>
      <c r="T122" s="36">
        <f t="shared" si="26"/>
        <v>0.31161836497481599</v>
      </c>
      <c r="U122" s="36">
        <f t="shared" si="27"/>
        <v>1.2993931270802586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28367</v>
      </c>
      <c r="E123" s="31">
        <v>28367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2779</v>
      </c>
      <c r="Q123" s="31">
        <v>17729</v>
      </c>
      <c r="R123" s="31">
        <v>27042</v>
      </c>
      <c r="S123" s="31">
        <v>2779</v>
      </c>
      <c r="T123" s="36">
        <f t="shared" si="26"/>
        <v>0.15674882960121833</v>
      </c>
      <c r="U123" s="36">
        <f t="shared" si="27"/>
        <v>-1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1773996</v>
      </c>
      <c r="E124" s="31">
        <v>1773996</v>
      </c>
      <c r="F124" s="31">
        <v>143433</v>
      </c>
      <c r="G124" s="36">
        <f t="shared" si="21"/>
        <v>8.0853057165856071E-2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143433</v>
      </c>
      <c r="O124" s="36">
        <f t="shared" si="25"/>
        <v>8.0853057165856071E-2</v>
      </c>
      <c r="P124" s="31">
        <v>147796</v>
      </c>
      <c r="Q124" s="31">
        <v>693756</v>
      </c>
      <c r="R124" s="31">
        <v>906664</v>
      </c>
      <c r="S124" s="31">
        <v>147796</v>
      </c>
      <c r="T124" s="36">
        <f t="shared" si="26"/>
        <v>0.21303743679333945</v>
      </c>
      <c r="U124" s="36">
        <f t="shared" si="27"/>
        <v>-2.9520420038431361E-2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4459363</v>
      </c>
      <c r="E126" s="32">
        <f>SUM(E122:E125)</f>
        <v>4459363</v>
      </c>
      <c r="F126" s="32">
        <f>SUM(F122:F125)</f>
        <v>1992805</v>
      </c>
      <c r="G126" s="37">
        <f t="shared" si="21"/>
        <v>0.44688109041582846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1992805</v>
      </c>
      <c r="O126" s="37">
        <f t="shared" si="25"/>
        <v>0.44688109041582846</v>
      </c>
      <c r="P126" s="32">
        <f>SUM(P122:P125)</f>
        <v>954862</v>
      </c>
      <c r="Q126" s="32">
        <f>SUM(Q122:Q125)</f>
        <v>3292485</v>
      </c>
      <c r="R126" s="32">
        <f>SUM(R122:R125)</f>
        <v>3370706</v>
      </c>
      <c r="S126" s="32">
        <f>SUM(S122:S125)</f>
        <v>954862</v>
      </c>
      <c r="T126" s="37">
        <f t="shared" si="26"/>
        <v>0.29001255890307776</v>
      </c>
      <c r="U126" s="37">
        <f t="shared" si="27"/>
        <v>1.0870083844576492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15836</v>
      </c>
      <c r="Q127" s="31">
        <v>0</v>
      </c>
      <c r="R127" s="31">
        <v>46350</v>
      </c>
      <c r="S127" s="31">
        <v>15836</v>
      </c>
      <c r="T127" s="36">
        <f t="shared" si="26"/>
        <v>0</v>
      </c>
      <c r="U127" s="36">
        <f t="shared" si="27"/>
        <v>-1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3558</v>
      </c>
      <c r="G129" s="36">
        <f t="shared" si="21"/>
        <v>0.14386220281416787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3558</v>
      </c>
      <c r="O129" s="36">
        <f t="shared" si="25"/>
        <v>0.14386220281416787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415000</v>
      </c>
      <c r="E130" s="31">
        <v>415000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439732</v>
      </c>
      <c r="E132" s="32">
        <f>SUM(E127:E131)</f>
        <v>439732</v>
      </c>
      <c r="F132" s="32">
        <f>SUM(F127:F131)</f>
        <v>3558</v>
      </c>
      <c r="G132" s="37">
        <f t="shared" si="21"/>
        <v>8.0912919687445989E-3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3558</v>
      </c>
      <c r="O132" s="37">
        <f t="shared" si="25"/>
        <v>8.0912919687445989E-3</v>
      </c>
      <c r="P132" s="32">
        <f>SUM(P127:P131)</f>
        <v>15836</v>
      </c>
      <c r="Q132" s="32">
        <f>SUM(Q127:Q131)</f>
        <v>24732</v>
      </c>
      <c r="R132" s="32">
        <f>SUM(R127:R131)</f>
        <v>71082</v>
      </c>
      <c r="S132" s="32">
        <f>SUM(S127:S131)</f>
        <v>15836</v>
      </c>
      <c r="T132" s="37">
        <f t="shared" si="26"/>
        <v>0.64030405951803326</v>
      </c>
      <c r="U132" s="37">
        <f t="shared" si="27"/>
        <v>-0.77532205102298557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155056</v>
      </c>
      <c r="E133" s="31">
        <v>155056</v>
      </c>
      <c r="F133" s="31">
        <v>35563</v>
      </c>
      <c r="G133" s="36">
        <f t="shared" si="21"/>
        <v>0.22935584562996594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35563</v>
      </c>
      <c r="O133" s="36">
        <f t="shared" si="25"/>
        <v>0.22935584562996594</v>
      </c>
      <c r="P133" s="31">
        <v>17928</v>
      </c>
      <c r="Q133" s="31">
        <v>147813</v>
      </c>
      <c r="R133" s="31">
        <v>147813</v>
      </c>
      <c r="S133" s="31">
        <v>17928</v>
      </c>
      <c r="T133" s="36">
        <f t="shared" si="26"/>
        <v>0.12128838464817032</v>
      </c>
      <c r="U133" s="36">
        <f t="shared" si="27"/>
        <v>0.98365684962070499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155056</v>
      </c>
      <c r="E137" s="32">
        <f>SUM(E133:E136)</f>
        <v>155056</v>
      </c>
      <c r="F137" s="32">
        <f>SUM(F133:F136)</f>
        <v>35563</v>
      </c>
      <c r="G137" s="37">
        <f t="shared" ref="G137:G170" si="28">IF(($D137     =0),0,($F137     /$D137     ))</f>
        <v>0.22935584562996594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35563</v>
      </c>
      <c r="O137" s="37">
        <f t="shared" ref="O137:O170" si="32">IF(($D137     =0),0,($N137     /$D137     ))</f>
        <v>0.22935584562996594</v>
      </c>
      <c r="P137" s="32">
        <f>SUM(P133:P136)</f>
        <v>17928</v>
      </c>
      <c r="Q137" s="32">
        <f>SUM(Q133:Q136)</f>
        <v>147813</v>
      </c>
      <c r="R137" s="32">
        <f>SUM(R133:R136)</f>
        <v>147813</v>
      </c>
      <c r="S137" s="32">
        <f>SUM(S133:S136)</f>
        <v>17928</v>
      </c>
      <c r="T137" s="37">
        <f t="shared" ref="T137:T170" si="33">IF(($Q137     =0),0,($S137     /$Q137     ))</f>
        <v>0.12128838464817032</v>
      </c>
      <c r="U137" s="37">
        <f t="shared" ref="U137:U170" si="34">IF(($P137     =0),0,(($F137     /$P137     )-1))</f>
        <v>0.98365684962070499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8392</v>
      </c>
      <c r="E138" s="31">
        <v>8392</v>
      </c>
      <c r="F138" s="31">
        <v>6296</v>
      </c>
      <c r="G138" s="36">
        <f t="shared" si="28"/>
        <v>0.75023832221163012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6296</v>
      </c>
      <c r="O138" s="36">
        <f t="shared" si="32"/>
        <v>0.75023832221163012</v>
      </c>
      <c r="P138" s="31">
        <v>4957</v>
      </c>
      <c r="Q138" s="31">
        <v>8000</v>
      </c>
      <c r="R138" s="31">
        <v>8000</v>
      </c>
      <c r="S138" s="31">
        <v>4957</v>
      </c>
      <c r="T138" s="36">
        <f t="shared" si="33"/>
        <v>0.61962499999999998</v>
      </c>
      <c r="U138" s="36">
        <f t="shared" si="34"/>
        <v>0.27012305830139205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3401708</v>
      </c>
      <c r="E139" s="31">
        <v>3401708</v>
      </c>
      <c r="F139" s="31">
        <v>1327030</v>
      </c>
      <c r="G139" s="36">
        <f t="shared" si="28"/>
        <v>0.39010696979282172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1327030</v>
      </c>
      <c r="O139" s="36">
        <f t="shared" si="32"/>
        <v>0.39010696979282172</v>
      </c>
      <c r="P139" s="31">
        <v>1666662</v>
      </c>
      <c r="Q139" s="31">
        <v>4223665</v>
      </c>
      <c r="R139" s="31">
        <v>3227896</v>
      </c>
      <c r="S139" s="31">
        <v>1666662</v>
      </c>
      <c r="T139" s="36">
        <f t="shared" si="33"/>
        <v>0.39460089756171479</v>
      </c>
      <c r="U139" s="36">
        <f t="shared" si="34"/>
        <v>-0.20377977058335761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218026000</v>
      </c>
      <c r="E142" s="31">
        <v>218026000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221436100</v>
      </c>
      <c r="E144" s="32">
        <f>SUM(E138:E143)</f>
        <v>221436100</v>
      </c>
      <c r="F144" s="32">
        <f>SUM(F138:F143)</f>
        <v>1333326</v>
      </c>
      <c r="G144" s="37">
        <f t="shared" si="28"/>
        <v>6.0212675349683269E-3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1333326</v>
      </c>
      <c r="O144" s="37">
        <f t="shared" si="32"/>
        <v>6.0212675349683269E-3</v>
      </c>
      <c r="P144" s="32">
        <f>SUM(P138:P143)</f>
        <v>1671619</v>
      </c>
      <c r="Q144" s="32">
        <f>SUM(Q138:Q143)</f>
        <v>4231665</v>
      </c>
      <c r="R144" s="32">
        <f>SUM(R138:R143)</f>
        <v>3235896</v>
      </c>
      <c r="S144" s="32">
        <f>SUM(S138:S143)</f>
        <v>1671619</v>
      </c>
      <c r="T144" s="37">
        <f t="shared" si="33"/>
        <v>0.39502630761177931</v>
      </c>
      <c r="U144" s="37">
        <f t="shared" si="34"/>
        <v>-0.20237446451613672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435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435</v>
      </c>
      <c r="O145" s="36">
        <f t="shared" si="32"/>
        <v>0</v>
      </c>
      <c r="P145" s="31">
        <v>1392</v>
      </c>
      <c r="Q145" s="31">
        <v>0</v>
      </c>
      <c r="R145" s="31">
        <v>0</v>
      </c>
      <c r="S145" s="31">
        <v>1392</v>
      </c>
      <c r="T145" s="36">
        <f t="shared" si="33"/>
        <v>0</v>
      </c>
      <c r="U145" s="36">
        <f t="shared" si="34"/>
        <v>-0.6875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435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435</v>
      </c>
      <c r="O150" s="37">
        <f t="shared" si="32"/>
        <v>0</v>
      </c>
      <c r="P150" s="32">
        <f>SUM(P145:P149)</f>
        <v>1392</v>
      </c>
      <c r="Q150" s="32">
        <f>SUM(Q145:Q149)</f>
        <v>0</v>
      </c>
      <c r="R150" s="32">
        <f>SUM(R145:R149)</f>
        <v>0</v>
      </c>
      <c r="S150" s="32">
        <f>SUM(S145:S149)</f>
        <v>1392</v>
      </c>
      <c r="T150" s="37">
        <f t="shared" si="33"/>
        <v>0</v>
      </c>
      <c r="U150" s="37">
        <f t="shared" si="34"/>
        <v>-0.6875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242729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242729</v>
      </c>
      <c r="O151" s="36">
        <f t="shared" si="32"/>
        <v>0</v>
      </c>
      <c r="P151" s="31">
        <v>233414</v>
      </c>
      <c r="Q151" s="31">
        <v>1030000</v>
      </c>
      <c r="R151" s="31">
        <v>1030000</v>
      </c>
      <c r="S151" s="31">
        <v>233414</v>
      </c>
      <c r="T151" s="36">
        <f t="shared" si="33"/>
        <v>0.22661553398058251</v>
      </c>
      <c r="U151" s="36">
        <f t="shared" si="34"/>
        <v>3.9907631932960319E-2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13277000</v>
      </c>
      <c r="E152" s="31">
        <v>13277000</v>
      </c>
      <c r="F152" s="31">
        <v>3246140</v>
      </c>
      <c r="G152" s="36">
        <f t="shared" si="28"/>
        <v>0.24449348497401521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3246140</v>
      </c>
      <c r="O152" s="36">
        <f t="shared" si="32"/>
        <v>0.24449348497401521</v>
      </c>
      <c r="P152" s="31">
        <v>2560462</v>
      </c>
      <c r="Q152" s="31">
        <v>5451000</v>
      </c>
      <c r="R152" s="31">
        <v>11601000</v>
      </c>
      <c r="S152" s="31">
        <v>2560462</v>
      </c>
      <c r="T152" s="36">
        <f t="shared" si="33"/>
        <v>0.46972335351311684</v>
      </c>
      <c r="U152" s="36">
        <f t="shared" si="34"/>
        <v>0.26779464018602894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5208120</v>
      </c>
      <c r="E153" s="31">
        <v>5208120</v>
      </c>
      <c r="F153" s="31">
        <v>897188</v>
      </c>
      <c r="G153" s="36">
        <f t="shared" si="28"/>
        <v>0.17226715206254847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897188</v>
      </c>
      <c r="O153" s="36">
        <f t="shared" si="32"/>
        <v>0.17226715206254847</v>
      </c>
      <c r="P153" s="31">
        <v>786965</v>
      </c>
      <c r="Q153" s="31">
        <v>5632600</v>
      </c>
      <c r="R153" s="31">
        <v>5509200</v>
      </c>
      <c r="S153" s="31">
        <v>786965</v>
      </c>
      <c r="T153" s="36">
        <f t="shared" si="33"/>
        <v>0.13971611689095623</v>
      </c>
      <c r="U153" s="36">
        <f t="shared" si="34"/>
        <v>0.14006086674756824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18485120</v>
      </c>
      <c r="E157" s="32">
        <f>SUM(E151:E156)</f>
        <v>18485120</v>
      </c>
      <c r="F157" s="32">
        <f>SUM(F151:F156)</f>
        <v>4386057</v>
      </c>
      <c r="G157" s="37">
        <f t="shared" si="28"/>
        <v>0.23727500822283004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4386057</v>
      </c>
      <c r="O157" s="37">
        <f t="shared" si="32"/>
        <v>0.23727500822283004</v>
      </c>
      <c r="P157" s="32">
        <f>SUM(P151:P156)</f>
        <v>3580841</v>
      </c>
      <c r="Q157" s="32">
        <f>SUM(Q151:Q156)</f>
        <v>12113600</v>
      </c>
      <c r="R157" s="32">
        <f>SUM(R151:R156)</f>
        <v>18140200</v>
      </c>
      <c r="S157" s="32">
        <f>SUM(S151:S156)</f>
        <v>3580841</v>
      </c>
      <c r="T157" s="37">
        <f t="shared" si="33"/>
        <v>0.2956050224541012</v>
      </c>
      <c r="U157" s="37">
        <f t="shared" si="34"/>
        <v>0.22486784529109216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61239415</v>
      </c>
      <c r="E159" s="31">
        <v>61239415</v>
      </c>
      <c r="F159" s="31">
        <v>25260331</v>
      </c>
      <c r="G159" s="36">
        <f t="shared" si="28"/>
        <v>0.41248485146371827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25260331</v>
      </c>
      <c r="O159" s="36">
        <f t="shared" si="32"/>
        <v>0.41248485146371827</v>
      </c>
      <c r="P159" s="31">
        <v>24152171</v>
      </c>
      <c r="Q159" s="31">
        <v>58292880</v>
      </c>
      <c r="R159" s="31">
        <v>58342880</v>
      </c>
      <c r="S159" s="31">
        <v>24152171</v>
      </c>
      <c r="T159" s="36">
        <f t="shared" si="33"/>
        <v>0.41432454529609791</v>
      </c>
      <c r="U159" s="36">
        <f t="shared" si="34"/>
        <v>4.5882417775197082E-2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5848291</v>
      </c>
      <c r="F160" s="31">
        <v>2436800</v>
      </c>
      <c r="G160" s="36">
        <f t="shared" si="28"/>
        <v>0.41666873279732491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2436800</v>
      </c>
      <c r="O160" s="36">
        <f t="shared" si="32"/>
        <v>0.41666873279732491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67087706</v>
      </c>
      <c r="E163" s="32">
        <f>SUM(E158:E162)</f>
        <v>67087706</v>
      </c>
      <c r="F163" s="32">
        <f>SUM(F158:F162)</f>
        <v>27697131</v>
      </c>
      <c r="G163" s="37">
        <f t="shared" si="28"/>
        <v>0.41284957634413672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27697131</v>
      </c>
      <c r="O163" s="37">
        <f t="shared" si="32"/>
        <v>0.41284957634413672</v>
      </c>
      <c r="P163" s="32">
        <f>SUM(P158:P162)</f>
        <v>24152171</v>
      </c>
      <c r="Q163" s="32">
        <f>SUM(Q158:Q162)</f>
        <v>58292880</v>
      </c>
      <c r="R163" s="32">
        <f>SUM(R158:R162)</f>
        <v>58342880</v>
      </c>
      <c r="S163" s="32">
        <f>SUM(S158:S162)</f>
        <v>24152171</v>
      </c>
      <c r="T163" s="37">
        <f t="shared" si="33"/>
        <v>0.41432454529609791</v>
      </c>
      <c r="U163" s="37">
        <f t="shared" si="34"/>
        <v>0.14677603930512095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349740</v>
      </c>
      <c r="E164" s="31">
        <v>349740</v>
      </c>
      <c r="F164" s="31">
        <v>95381</v>
      </c>
      <c r="G164" s="36">
        <f t="shared" si="28"/>
        <v>0.27271973466003319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95381</v>
      </c>
      <c r="O164" s="36">
        <f t="shared" si="32"/>
        <v>0.27271973466003319</v>
      </c>
      <c r="P164" s="31">
        <v>53678</v>
      </c>
      <c r="Q164" s="31">
        <v>333408</v>
      </c>
      <c r="R164" s="31">
        <v>333408</v>
      </c>
      <c r="S164" s="31">
        <v>53678</v>
      </c>
      <c r="T164" s="36">
        <f t="shared" si="33"/>
        <v>0.16099793646223245</v>
      </c>
      <c r="U164" s="36">
        <f t="shared" si="34"/>
        <v>0.77691046611274639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949740</v>
      </c>
      <c r="E169" s="32">
        <f>SUM(E164:E168)</f>
        <v>949740</v>
      </c>
      <c r="F169" s="32">
        <f>SUM(F164:F168)</f>
        <v>95381</v>
      </c>
      <c r="G169" s="37">
        <f t="shared" si="28"/>
        <v>0.10042853833680797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95381</v>
      </c>
      <c r="O169" s="37">
        <f t="shared" si="32"/>
        <v>0.10042853833680797</v>
      </c>
      <c r="P169" s="32">
        <f>SUM(P164:P168)</f>
        <v>53678</v>
      </c>
      <c r="Q169" s="32">
        <f>SUM(Q164:Q168)</f>
        <v>333408</v>
      </c>
      <c r="R169" s="32">
        <f>SUM(R164:R168)</f>
        <v>333408</v>
      </c>
      <c r="S169" s="32">
        <f>SUM(S164:S168)</f>
        <v>53678</v>
      </c>
      <c r="T169" s="37">
        <f t="shared" si="33"/>
        <v>0.16099793646223245</v>
      </c>
      <c r="U169" s="37">
        <f t="shared" si="34"/>
        <v>0.77691046611274639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612892118</v>
      </c>
      <c r="E170" s="32">
        <f>SUM(E105,E107:E111,E113:E120,E122:E125,E127:E131,E133:E136,E138:E143,E145:E149,E151:E156,E158:E162,E164:E168)</f>
        <v>612892118</v>
      </c>
      <c r="F170" s="32">
        <f>SUM(F105,F107:F111,F113:F120,F122:F125,F127:F131,F133:F136,F138:F143,F145:F149,F151:F156,F158:F162,F164:F168)</f>
        <v>94181125</v>
      </c>
      <c r="G170" s="37">
        <f t="shared" si="28"/>
        <v>0.15366672573198273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94181125</v>
      </c>
      <c r="O170" s="37">
        <f t="shared" si="32"/>
        <v>0.15366672573198273</v>
      </c>
      <c r="P170" s="32">
        <f>SUM(P105,P107:P111,P113:P120,P122:P125,P127:P131,P133:P136,P138:P143,P145:P149,P151:P156,P158:P162,P164:P168)</f>
        <v>58327811</v>
      </c>
      <c r="Q170" s="32">
        <f>SUM(Q105,Q107:Q111,Q113:Q120,Q122:Q125,Q127:Q131,Q133:Q136,Q138:Q143,Q145:Q149,Q151:Q156,Q158:Q162,Q164:Q168)</f>
        <v>356701249</v>
      </c>
      <c r="R170" s="32">
        <f>SUM(R105,R107:R111,R113:R120,R122:R125,R127:R131,R133:R136,R138:R143,R145:R149,R151:R156,R158:R162,R164:R168)</f>
        <v>353324436</v>
      </c>
      <c r="S170" s="32">
        <f>SUM(S105,S107:S111,S113:S120,S122:S125,S127:S131,S133:S136,S138:S143,S145:S149,S151:S156,S158:S162,S164:S168)</f>
        <v>58327811</v>
      </c>
      <c r="T170" s="37">
        <f t="shared" si="33"/>
        <v>0.16352006381676562</v>
      </c>
      <c r="U170" s="37">
        <f t="shared" si="34"/>
        <v>0.61468643148634539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450000</v>
      </c>
      <c r="F173" s="31">
        <v>-204</v>
      </c>
      <c r="G173" s="36">
        <f t="shared" ref="G173:G205" si="35">IF(($D173     =0),0,($F173     /$D173     ))</f>
        <v>-4.5333333333333331E-4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-204</v>
      </c>
      <c r="O173" s="36">
        <f t="shared" ref="O173:O205" si="39">IF(($D173     =0),0,($N173     /$D173     ))</f>
        <v>-4.5333333333333331E-4</v>
      </c>
      <c r="P173" s="31">
        <v>22527</v>
      </c>
      <c r="Q173" s="31">
        <v>450000</v>
      </c>
      <c r="R173" s="31">
        <v>60000</v>
      </c>
      <c r="S173" s="31">
        <v>22527</v>
      </c>
      <c r="T173" s="36">
        <f t="shared" ref="T173:T205" si="40">IF(($Q173     =0),0,($S173     /$Q173     ))</f>
        <v>5.006E-2</v>
      </c>
      <c r="U173" s="36">
        <f t="shared" ref="U173:U205" si="41">IF(($P173     =0),0,(($F173     /$P173     )-1))</f>
        <v>-1.0090557997070182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143304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481416</v>
      </c>
      <c r="F175" s="31">
        <v>52683</v>
      </c>
      <c r="G175" s="36">
        <f t="shared" si="35"/>
        <v>0.10943342140684979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52683</v>
      </c>
      <c r="O175" s="36">
        <f t="shared" si="39"/>
        <v>0.10943342140684979</v>
      </c>
      <c r="P175" s="31">
        <v>71542</v>
      </c>
      <c r="Q175" s="31">
        <v>481416</v>
      </c>
      <c r="R175" s="31">
        <v>502320</v>
      </c>
      <c r="S175" s="31">
        <v>71542</v>
      </c>
      <c r="T175" s="36">
        <f t="shared" si="40"/>
        <v>0.14860744138125861</v>
      </c>
      <c r="U175" s="36">
        <f t="shared" si="41"/>
        <v>-0.26360739146235779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3343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3343</v>
      </c>
      <c r="O178" s="36">
        <f t="shared" si="39"/>
        <v>0</v>
      </c>
      <c r="P178" s="31">
        <v>3198</v>
      </c>
      <c r="Q178" s="31">
        <v>0</v>
      </c>
      <c r="R178" s="31">
        <v>0</v>
      </c>
      <c r="S178" s="31">
        <v>3198</v>
      </c>
      <c r="T178" s="36">
        <f t="shared" si="40"/>
        <v>0</v>
      </c>
      <c r="U178" s="36">
        <f t="shared" si="41"/>
        <v>4.5340838023764762E-2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931416</v>
      </c>
      <c r="E179" s="32">
        <f>SUM(E173:E178)</f>
        <v>931416</v>
      </c>
      <c r="F179" s="32">
        <f>SUM(F173:F178)</f>
        <v>55822</v>
      </c>
      <c r="G179" s="37">
        <f t="shared" si="35"/>
        <v>5.9932403995636749E-2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55822</v>
      </c>
      <c r="O179" s="37">
        <f t="shared" si="39"/>
        <v>5.9932403995636749E-2</v>
      </c>
      <c r="P179" s="32">
        <f>SUM(P173:P178)</f>
        <v>97267</v>
      </c>
      <c r="Q179" s="32">
        <f>SUM(Q173:Q178)</f>
        <v>1074720</v>
      </c>
      <c r="R179" s="32">
        <f>SUM(R173:R178)</f>
        <v>562320</v>
      </c>
      <c r="S179" s="32">
        <f>SUM(S173:S178)</f>
        <v>97267</v>
      </c>
      <c r="T179" s="37">
        <f t="shared" si="40"/>
        <v>9.0504503498585673E-2</v>
      </c>
      <c r="U179" s="37">
        <f t="shared" si="41"/>
        <v>-0.42609518130506752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1468600</v>
      </c>
      <c r="E181" s="31">
        <v>1468600</v>
      </c>
      <c r="F181" s="31">
        <v>416912</v>
      </c>
      <c r="G181" s="36">
        <f t="shared" si="35"/>
        <v>0.28388397112896635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416912</v>
      </c>
      <c r="O181" s="36">
        <f t="shared" si="39"/>
        <v>0.28388397112896635</v>
      </c>
      <c r="P181" s="31">
        <v>398882</v>
      </c>
      <c r="Q181" s="31">
        <v>1700000</v>
      </c>
      <c r="R181" s="31">
        <v>1400000</v>
      </c>
      <c r="S181" s="31">
        <v>398882</v>
      </c>
      <c r="T181" s="36">
        <f t="shared" si="40"/>
        <v>0.23463647058823531</v>
      </c>
      <c r="U181" s="36">
        <f t="shared" si="41"/>
        <v>4.5201337738980385E-2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112428</v>
      </c>
      <c r="E182" s="31">
        <v>112428</v>
      </c>
      <c r="F182" s="31">
        <v>32301</v>
      </c>
      <c r="G182" s="36">
        <f t="shared" si="35"/>
        <v>0.28730387447966699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32301</v>
      </c>
      <c r="O182" s="36">
        <f t="shared" si="39"/>
        <v>0.28730387447966699</v>
      </c>
      <c r="P182" s="31">
        <v>32301</v>
      </c>
      <c r="Q182" s="31">
        <v>107178</v>
      </c>
      <c r="R182" s="31">
        <v>107178</v>
      </c>
      <c r="S182" s="31">
        <v>32301</v>
      </c>
      <c r="T182" s="36">
        <f t="shared" si="40"/>
        <v>0.30137714829535911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1581028</v>
      </c>
      <c r="E185" s="32">
        <f>SUM(E180:E184)</f>
        <v>1581028</v>
      </c>
      <c r="F185" s="32">
        <f>SUM(F180:F184)</f>
        <v>449213</v>
      </c>
      <c r="G185" s="37">
        <f t="shared" si="35"/>
        <v>0.28412716283329581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449213</v>
      </c>
      <c r="O185" s="37">
        <f t="shared" si="39"/>
        <v>0.28412716283329581</v>
      </c>
      <c r="P185" s="32">
        <f>SUM(P180:P184)</f>
        <v>431183</v>
      </c>
      <c r="Q185" s="32">
        <f>SUM(Q180:Q184)</f>
        <v>1807178</v>
      </c>
      <c r="R185" s="32">
        <f>SUM(R180:R184)</f>
        <v>1507178</v>
      </c>
      <c r="S185" s="32">
        <f>SUM(S180:S184)</f>
        <v>431183</v>
      </c>
      <c r="T185" s="37">
        <f t="shared" si="40"/>
        <v>0.23859464867323529</v>
      </c>
      <c r="U185" s="37">
        <f t="shared" si="41"/>
        <v>4.1815192157390157E-2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1673</v>
      </c>
      <c r="E187" s="31">
        <v>1673</v>
      </c>
      <c r="F187" s="31">
        <v>53836</v>
      </c>
      <c r="G187" s="36">
        <f t="shared" si="35"/>
        <v>32.179318589360427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53836</v>
      </c>
      <c r="O187" s="36">
        <f t="shared" si="39"/>
        <v>32.179318589360427</v>
      </c>
      <c r="P187" s="31">
        <v>56691</v>
      </c>
      <c r="Q187" s="31">
        <v>249544</v>
      </c>
      <c r="R187" s="31">
        <v>249544</v>
      </c>
      <c r="S187" s="31">
        <v>56691</v>
      </c>
      <c r="T187" s="36">
        <f t="shared" si="40"/>
        <v>0.22717837335299587</v>
      </c>
      <c r="U187" s="36">
        <f t="shared" si="41"/>
        <v>-5.0360727452329335E-2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2760089</v>
      </c>
      <c r="E188" s="31">
        <v>2760089</v>
      </c>
      <c r="F188" s="31">
        <v>932989</v>
      </c>
      <c r="G188" s="36">
        <f t="shared" si="35"/>
        <v>0.3380285925562545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932989</v>
      </c>
      <c r="O188" s="36">
        <f t="shared" si="39"/>
        <v>0.3380285925562545</v>
      </c>
      <c r="P188" s="31">
        <v>836986</v>
      </c>
      <c r="Q188" s="31">
        <v>3632802</v>
      </c>
      <c r="R188" s="31">
        <v>3000698</v>
      </c>
      <c r="S188" s="31">
        <v>836986</v>
      </c>
      <c r="T188" s="36">
        <f t="shared" si="40"/>
        <v>0.23039681215766783</v>
      </c>
      <c r="U188" s="36">
        <f t="shared" si="41"/>
        <v>0.11470084326380614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5667000</v>
      </c>
      <c r="F190" s="31">
        <v>2361253</v>
      </c>
      <c r="G190" s="36">
        <f t="shared" si="35"/>
        <v>0.41666719604729135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2361253</v>
      </c>
      <c r="O190" s="36">
        <f t="shared" si="39"/>
        <v>0.41666719604729135</v>
      </c>
      <c r="P190" s="31">
        <v>2152916</v>
      </c>
      <c r="Q190" s="31">
        <v>5167000</v>
      </c>
      <c r="R190" s="31">
        <v>4798000</v>
      </c>
      <c r="S190" s="31">
        <v>2152916</v>
      </c>
      <c r="T190" s="36">
        <f t="shared" si="40"/>
        <v>0.4166665376427327</v>
      </c>
      <c r="U190" s="36">
        <f t="shared" si="41"/>
        <v>9.6769683536189977E-2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8428762</v>
      </c>
      <c r="E191" s="32">
        <f>SUM(E186:E190)</f>
        <v>8428762</v>
      </c>
      <c r="F191" s="32">
        <f>SUM(F186:F190)</f>
        <v>3348078</v>
      </c>
      <c r="G191" s="37">
        <f t="shared" si="35"/>
        <v>0.39722061199497627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3348078</v>
      </c>
      <c r="O191" s="37">
        <f t="shared" si="39"/>
        <v>0.39722061199497627</v>
      </c>
      <c r="P191" s="32">
        <f>SUM(P186:P190)</f>
        <v>3046593</v>
      </c>
      <c r="Q191" s="32">
        <f>SUM(Q186:Q190)</f>
        <v>9049346</v>
      </c>
      <c r="R191" s="32">
        <f>SUM(R186:R190)</f>
        <v>8048242</v>
      </c>
      <c r="S191" s="32">
        <f>SUM(S186:S190)</f>
        <v>3046593</v>
      </c>
      <c r="T191" s="37">
        <f t="shared" si="40"/>
        <v>0.33666443961806741</v>
      </c>
      <c r="U191" s="37">
        <f t="shared" si="41"/>
        <v>9.8958082028022698E-2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7679</v>
      </c>
      <c r="E195" s="31">
        <v>7679</v>
      </c>
      <c r="F195" s="31">
        <v>120</v>
      </c>
      <c r="G195" s="36">
        <f t="shared" si="35"/>
        <v>1.5627034770152363E-2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120</v>
      </c>
      <c r="O195" s="36">
        <f t="shared" si="39"/>
        <v>1.5627034770152363E-2</v>
      </c>
      <c r="P195" s="31">
        <v>0</v>
      </c>
      <c r="Q195" s="31">
        <v>7320</v>
      </c>
      <c r="R195" s="31">
        <v>7320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70058</v>
      </c>
      <c r="E196" s="31">
        <v>70058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66785</v>
      </c>
      <c r="R196" s="31">
        <v>66785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77737</v>
      </c>
      <c r="E198" s="32">
        <f>SUM(E192:E197)</f>
        <v>77737</v>
      </c>
      <c r="F198" s="32">
        <f>SUM(F192:F197)</f>
        <v>120</v>
      </c>
      <c r="G198" s="37">
        <f t="shared" si="35"/>
        <v>1.5436664651324336E-3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120</v>
      </c>
      <c r="O198" s="37">
        <f t="shared" si="39"/>
        <v>1.5436664651324336E-3</v>
      </c>
      <c r="P198" s="32">
        <f>SUM(P192:P197)</f>
        <v>0</v>
      </c>
      <c r="Q198" s="32">
        <f>SUM(Q192:Q197)</f>
        <v>74105</v>
      </c>
      <c r="R198" s="32">
        <f>SUM(R192:R197)</f>
        <v>74105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17596095</v>
      </c>
      <c r="E200" s="31">
        <v>17596095</v>
      </c>
      <c r="F200" s="31">
        <v>9278753</v>
      </c>
      <c r="G200" s="36">
        <f t="shared" si="35"/>
        <v>0.52731887387514109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9278753</v>
      </c>
      <c r="O200" s="36">
        <f t="shared" si="39"/>
        <v>0.52731887387514109</v>
      </c>
      <c r="P200" s="31">
        <v>9332724</v>
      </c>
      <c r="Q200" s="31">
        <v>17595085</v>
      </c>
      <c r="R200" s="31">
        <v>17595085</v>
      </c>
      <c r="S200" s="31">
        <v>9332724</v>
      </c>
      <c r="T200" s="36">
        <f t="shared" si="40"/>
        <v>0.53041653393547117</v>
      </c>
      <c r="U200" s="36">
        <f t="shared" si="41"/>
        <v>-5.782984689143289E-3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17596095</v>
      </c>
      <c r="E204" s="32">
        <f>SUM(E199:E203)</f>
        <v>17596095</v>
      </c>
      <c r="F204" s="32">
        <f>SUM(F199:F203)</f>
        <v>9278753</v>
      </c>
      <c r="G204" s="37">
        <f t="shared" si="35"/>
        <v>0.52731887387514109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9278753</v>
      </c>
      <c r="O204" s="37">
        <f t="shared" si="39"/>
        <v>0.52731887387514109</v>
      </c>
      <c r="P204" s="32">
        <f>SUM(P199:P203)</f>
        <v>9332724</v>
      </c>
      <c r="Q204" s="32">
        <f>SUM(Q199:Q203)</f>
        <v>17595085</v>
      </c>
      <c r="R204" s="32">
        <f>SUM(R199:R203)</f>
        <v>17595085</v>
      </c>
      <c r="S204" s="32">
        <f>SUM(S199:S203)</f>
        <v>9332724</v>
      </c>
      <c r="T204" s="37">
        <f t="shared" si="40"/>
        <v>0.53041653393547117</v>
      </c>
      <c r="U204" s="37">
        <f t="shared" si="41"/>
        <v>-5.782984689143289E-3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28615038</v>
      </c>
      <c r="E205" s="32">
        <f>SUM(E173:E178,E180:E184,E186:E190,E192:E197,E199:E203)</f>
        <v>28615038</v>
      </c>
      <c r="F205" s="32">
        <f>SUM(F173:F178,F180:F184,F186:F190,F192:F197,F199:F203)</f>
        <v>13131986</v>
      </c>
      <c r="G205" s="37">
        <f t="shared" si="35"/>
        <v>0.45891904808932982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13131986</v>
      </c>
      <c r="O205" s="37">
        <f t="shared" si="39"/>
        <v>0.45891904808932982</v>
      </c>
      <c r="P205" s="32">
        <f>SUM(P173:P178,P180:P184,P186:P190,P192:P197,P199:P203)</f>
        <v>12907767</v>
      </c>
      <c r="Q205" s="32">
        <f>SUM(Q173:Q178,Q180:Q184,Q186:Q190,Q192:Q197,Q199:Q203)</f>
        <v>29600434</v>
      </c>
      <c r="R205" s="32">
        <f>SUM(R173:R178,R180:R184,R186:R190,R192:R197,R199:R203)</f>
        <v>27786930</v>
      </c>
      <c r="S205" s="32">
        <f>SUM(S173:S178,S180:S184,S186:S190,S192:S197,S199:S203)</f>
        <v>12907767</v>
      </c>
      <c r="T205" s="37">
        <f t="shared" si="40"/>
        <v>0.436066815777093</v>
      </c>
      <c r="U205" s="37">
        <f t="shared" si="41"/>
        <v>1.7370858956471613E-2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329709</v>
      </c>
      <c r="E209" s="31">
        <v>329709</v>
      </c>
      <c r="F209" s="31">
        <v>24591</v>
      </c>
      <c r="G209" s="36">
        <f t="shared" si="42"/>
        <v>7.4583951302512219E-2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24591</v>
      </c>
      <c r="O209" s="36">
        <f t="shared" si="46"/>
        <v>7.4583951302512219E-2</v>
      </c>
      <c r="P209" s="31">
        <v>49043</v>
      </c>
      <c r="Q209" s="31">
        <v>214196</v>
      </c>
      <c r="R209" s="31">
        <v>314308</v>
      </c>
      <c r="S209" s="31">
        <v>49043</v>
      </c>
      <c r="T209" s="36">
        <f t="shared" si="47"/>
        <v>0.22896319258996434</v>
      </c>
      <c r="U209" s="36">
        <f t="shared" si="48"/>
        <v>-0.49858287625145281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19983</v>
      </c>
      <c r="E210" s="31">
        <v>19983</v>
      </c>
      <c r="F210" s="31">
        <v>4255</v>
      </c>
      <c r="G210" s="36">
        <f t="shared" si="42"/>
        <v>0.21293099134264123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4255</v>
      </c>
      <c r="O210" s="36">
        <f t="shared" si="46"/>
        <v>0.21293099134264123</v>
      </c>
      <c r="P210" s="31">
        <v>8188</v>
      </c>
      <c r="Q210" s="31">
        <v>6050</v>
      </c>
      <c r="R210" s="31">
        <v>19050</v>
      </c>
      <c r="S210" s="31">
        <v>8188</v>
      </c>
      <c r="T210" s="36">
        <f t="shared" si="47"/>
        <v>1.3533884297520662</v>
      </c>
      <c r="U210" s="36">
        <f t="shared" si="48"/>
        <v>-0.4803370786516854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10904698</v>
      </c>
      <c r="E211" s="31">
        <v>10904698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1652</v>
      </c>
      <c r="Q211" s="31">
        <v>10278048</v>
      </c>
      <c r="R211" s="31">
        <v>10278048</v>
      </c>
      <c r="S211" s="31">
        <v>1652</v>
      </c>
      <c r="T211" s="36">
        <f t="shared" si="47"/>
        <v>1.6073090921544635E-4</v>
      </c>
      <c r="U211" s="36">
        <f t="shared" si="48"/>
        <v>-1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11254390</v>
      </c>
      <c r="E216" s="32">
        <f>SUM(E208:E215)</f>
        <v>11254390</v>
      </c>
      <c r="F216" s="32">
        <f>SUM(F208:F215)</f>
        <v>28846</v>
      </c>
      <c r="G216" s="37">
        <f t="shared" si="42"/>
        <v>2.56308871471488E-3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28846</v>
      </c>
      <c r="O216" s="37">
        <f t="shared" si="46"/>
        <v>2.56308871471488E-3</v>
      </c>
      <c r="P216" s="32">
        <f>SUM(P208:P215)</f>
        <v>58883</v>
      </c>
      <c r="Q216" s="32">
        <f>SUM(Q208:Q215)</f>
        <v>10498294</v>
      </c>
      <c r="R216" s="32">
        <f>SUM(R208:R215)</f>
        <v>10611406</v>
      </c>
      <c r="S216" s="32">
        <f>SUM(S208:S215)</f>
        <v>58883</v>
      </c>
      <c r="T216" s="37">
        <f t="shared" si="47"/>
        <v>5.6088160609714301E-3</v>
      </c>
      <c r="U216" s="37">
        <f t="shared" si="48"/>
        <v>-0.51011327547849117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4059813</v>
      </c>
      <c r="E218" s="31">
        <v>4059813</v>
      </c>
      <c r="F218" s="31">
        <v>1155838</v>
      </c>
      <c r="G218" s="36">
        <f t="shared" si="42"/>
        <v>0.28470227569594952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1155838</v>
      </c>
      <c r="O218" s="36">
        <f t="shared" si="46"/>
        <v>0.28470227569594952</v>
      </c>
      <c r="P218" s="31">
        <v>964997</v>
      </c>
      <c r="Q218" s="31">
        <v>4423352</v>
      </c>
      <c r="R218" s="31">
        <v>3923040</v>
      </c>
      <c r="S218" s="31">
        <v>964997</v>
      </c>
      <c r="T218" s="36">
        <f t="shared" si="47"/>
        <v>0.21815966714835267</v>
      </c>
      <c r="U218" s="36">
        <f t="shared" si="48"/>
        <v>0.19776330910873297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2244295</v>
      </c>
      <c r="E219" s="31">
        <v>2244295</v>
      </c>
      <c r="F219" s="31">
        <v>223018</v>
      </c>
      <c r="G219" s="36">
        <f t="shared" si="42"/>
        <v>9.9371071984743542E-2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223018</v>
      </c>
      <c r="O219" s="36">
        <f t="shared" si="46"/>
        <v>9.9371071984743542E-2</v>
      </c>
      <c r="P219" s="31">
        <v>193352</v>
      </c>
      <c r="Q219" s="31">
        <v>4079320</v>
      </c>
      <c r="R219" s="31">
        <v>4079320</v>
      </c>
      <c r="S219" s="31">
        <v>193352</v>
      </c>
      <c r="T219" s="36">
        <f t="shared" si="47"/>
        <v>4.7398095761058218E-2</v>
      </c>
      <c r="U219" s="36">
        <f t="shared" si="48"/>
        <v>0.153430013653854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17120580</v>
      </c>
      <c r="E220" s="31">
        <v>17120580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3867630</v>
      </c>
      <c r="Q220" s="31">
        <v>0</v>
      </c>
      <c r="R220" s="31">
        <v>16196191</v>
      </c>
      <c r="S220" s="31">
        <v>3867630</v>
      </c>
      <c r="T220" s="36">
        <f t="shared" si="47"/>
        <v>0</v>
      </c>
      <c r="U220" s="36">
        <f t="shared" si="48"/>
        <v>-1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55426</v>
      </c>
      <c r="E221" s="31">
        <v>55426</v>
      </c>
      <c r="F221" s="31">
        <v>61913</v>
      </c>
      <c r="G221" s="36">
        <f t="shared" si="42"/>
        <v>1.1170389347959442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61913</v>
      </c>
      <c r="O221" s="36">
        <f t="shared" si="46"/>
        <v>1.1170389347959442</v>
      </c>
      <c r="P221" s="31">
        <v>1130</v>
      </c>
      <c r="Q221" s="31">
        <v>52837</v>
      </c>
      <c r="R221" s="31">
        <v>52837</v>
      </c>
      <c r="S221" s="31">
        <v>1130</v>
      </c>
      <c r="T221" s="36">
        <f t="shared" si="47"/>
        <v>2.1386528379733899E-2</v>
      </c>
      <c r="U221" s="36">
        <f t="shared" si="48"/>
        <v>53.790265486725666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23480114</v>
      </c>
      <c r="E224" s="32">
        <f>SUM(E217:E223)</f>
        <v>23480114</v>
      </c>
      <c r="F224" s="32">
        <f>SUM(F217:F223)</f>
        <v>1440769</v>
      </c>
      <c r="G224" s="37">
        <f t="shared" si="42"/>
        <v>6.1361243816788966E-2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1440769</v>
      </c>
      <c r="O224" s="37">
        <f t="shared" si="46"/>
        <v>6.1361243816788966E-2</v>
      </c>
      <c r="P224" s="32">
        <f>SUM(P217:P223)</f>
        <v>5027109</v>
      </c>
      <c r="Q224" s="32">
        <f>SUM(Q217:Q223)</f>
        <v>8555509</v>
      </c>
      <c r="R224" s="32">
        <f>SUM(R217:R223)</f>
        <v>24251388</v>
      </c>
      <c r="S224" s="32">
        <f>SUM(S217:S223)</f>
        <v>5027109</v>
      </c>
      <c r="T224" s="37">
        <f t="shared" si="47"/>
        <v>0.58758736622216168</v>
      </c>
      <c r="U224" s="37">
        <f t="shared" si="48"/>
        <v>-0.71340008740610161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2000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2000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85764</v>
      </c>
      <c r="E226" s="31">
        <v>85764</v>
      </c>
      <c r="F226" s="31">
        <v>52415</v>
      </c>
      <c r="G226" s="36">
        <f t="shared" si="42"/>
        <v>0.61115386409215988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52415</v>
      </c>
      <c r="O226" s="36">
        <f t="shared" si="46"/>
        <v>0.61115386409215988</v>
      </c>
      <c r="P226" s="31">
        <v>26894</v>
      </c>
      <c r="Q226" s="31">
        <v>101308</v>
      </c>
      <c r="R226" s="31">
        <v>77699</v>
      </c>
      <c r="S226" s="31">
        <v>26894</v>
      </c>
      <c r="T226" s="36">
        <f t="shared" si="47"/>
        <v>0.2654676827101512</v>
      </c>
      <c r="U226" s="36">
        <f t="shared" si="48"/>
        <v>0.94894772068119293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281974</v>
      </c>
      <c r="E228" s="31">
        <v>281974</v>
      </c>
      <c r="F228" s="31">
        <v>82428</v>
      </c>
      <c r="G228" s="36">
        <f t="shared" si="42"/>
        <v>0.29232482427457851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82428</v>
      </c>
      <c r="O228" s="36">
        <f t="shared" si="46"/>
        <v>0.29232482427457851</v>
      </c>
      <c r="P228" s="31">
        <v>58076</v>
      </c>
      <c r="Q228" s="31">
        <v>292623</v>
      </c>
      <c r="R228" s="31">
        <v>372342</v>
      </c>
      <c r="S228" s="31">
        <v>58076</v>
      </c>
      <c r="T228" s="36">
        <f t="shared" si="47"/>
        <v>0.19846696944532727</v>
      </c>
      <c r="U228" s="36">
        <f t="shared" si="48"/>
        <v>0.41931262483642118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367738</v>
      </c>
      <c r="E230" s="32">
        <f>SUM(E225:E229)</f>
        <v>367738</v>
      </c>
      <c r="F230" s="32">
        <f>SUM(F225:F229)</f>
        <v>136843</v>
      </c>
      <c r="G230" s="37">
        <f t="shared" si="42"/>
        <v>0.37212091217116533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136843</v>
      </c>
      <c r="O230" s="37">
        <f t="shared" si="46"/>
        <v>0.37212091217116533</v>
      </c>
      <c r="P230" s="32">
        <f>SUM(P225:P229)</f>
        <v>84970</v>
      </c>
      <c r="Q230" s="32">
        <f>SUM(Q225:Q229)</f>
        <v>393931</v>
      </c>
      <c r="R230" s="32">
        <f>SUM(R225:R229)</f>
        <v>450041</v>
      </c>
      <c r="S230" s="32">
        <f>SUM(S225:S229)</f>
        <v>84970</v>
      </c>
      <c r="T230" s="37">
        <f t="shared" si="47"/>
        <v>0.21569767294272346</v>
      </c>
      <c r="U230" s="37">
        <f t="shared" si="48"/>
        <v>0.610486053901377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35102242</v>
      </c>
      <c r="E231" s="32">
        <f>SUM(E208:E215,E217:E223,E225:E229)</f>
        <v>35102242</v>
      </c>
      <c r="F231" s="32">
        <f>SUM(F208:F215,F217:F223,F225:F229)</f>
        <v>1606458</v>
      </c>
      <c r="G231" s="37">
        <f t="shared" si="42"/>
        <v>4.5765110957869871E-2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1606458</v>
      </c>
      <c r="O231" s="37">
        <f t="shared" si="46"/>
        <v>4.5765110957869871E-2</v>
      </c>
      <c r="P231" s="32">
        <f>SUM(P208:P215,P217:P223,P225:P229)</f>
        <v>5170962</v>
      </c>
      <c r="Q231" s="32">
        <f>SUM(Q208:Q215,Q217:Q223,Q225:Q229)</f>
        <v>19447734</v>
      </c>
      <c r="R231" s="32">
        <f>SUM(R208:R215,R217:R223,R225:R229)</f>
        <v>35312835</v>
      </c>
      <c r="S231" s="32">
        <f>SUM(S208:S215,S217:S223,S225:S229)</f>
        <v>5170962</v>
      </c>
      <c r="T231" s="37">
        <f t="shared" si="47"/>
        <v>0.26589020602605939</v>
      </c>
      <c r="U231" s="37">
        <f t="shared" si="48"/>
        <v>-0.68933092140301944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200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226817</v>
      </c>
      <c r="E235" s="31">
        <v>226817</v>
      </c>
      <c r="F235" s="31">
        <v>98268</v>
      </c>
      <c r="G235" s="36">
        <f t="shared" si="49"/>
        <v>0.43324794878690753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98268</v>
      </c>
      <c r="O235" s="36">
        <f t="shared" si="53"/>
        <v>0.43324794878690753</v>
      </c>
      <c r="P235" s="31">
        <v>62234</v>
      </c>
      <c r="Q235" s="31">
        <v>103592</v>
      </c>
      <c r="R235" s="31">
        <v>103592</v>
      </c>
      <c r="S235" s="31">
        <v>62234</v>
      </c>
      <c r="T235" s="36">
        <f t="shared" si="54"/>
        <v>0.60076067650011589</v>
      </c>
      <c r="U235" s="36">
        <f t="shared" si="55"/>
        <v>0.57900825915094645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464000</v>
      </c>
      <c r="E236" s="31">
        <v>464000</v>
      </c>
      <c r="F236" s="31">
        <v>111859</v>
      </c>
      <c r="G236" s="36">
        <f t="shared" si="49"/>
        <v>0.24107543103448276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111859</v>
      </c>
      <c r="O236" s="36">
        <f t="shared" si="53"/>
        <v>0.24107543103448276</v>
      </c>
      <c r="P236" s="31">
        <v>6228</v>
      </c>
      <c r="Q236" s="31">
        <v>1399607</v>
      </c>
      <c r="R236" s="31">
        <v>1399607</v>
      </c>
      <c r="S236" s="31">
        <v>6228</v>
      </c>
      <c r="T236" s="36">
        <f t="shared" si="54"/>
        <v>4.4498205567705795E-3</v>
      </c>
      <c r="U236" s="36">
        <f t="shared" si="55"/>
        <v>16.960661528580605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50000</v>
      </c>
      <c r="E237" s="31">
        <v>50000</v>
      </c>
      <c r="F237" s="31">
        <v>5741</v>
      </c>
      <c r="G237" s="36">
        <f t="shared" si="49"/>
        <v>0.11482000000000001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5741</v>
      </c>
      <c r="O237" s="36">
        <f t="shared" si="53"/>
        <v>0.11482000000000001</v>
      </c>
      <c r="P237" s="31">
        <v>8146</v>
      </c>
      <c r="Q237" s="31">
        <v>9500</v>
      </c>
      <c r="R237" s="31">
        <v>9500</v>
      </c>
      <c r="S237" s="31">
        <v>8146</v>
      </c>
      <c r="T237" s="36">
        <f t="shared" si="54"/>
        <v>0.85747368421052628</v>
      </c>
      <c r="U237" s="36">
        <f t="shared" si="55"/>
        <v>-0.29523692609869878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2478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2478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740817</v>
      </c>
      <c r="E240" s="32">
        <f>SUM(E234:E239)</f>
        <v>740817</v>
      </c>
      <c r="F240" s="32">
        <f>SUM(F234:F239)</f>
        <v>218346</v>
      </c>
      <c r="G240" s="37">
        <f t="shared" si="49"/>
        <v>0.29473675685088219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218346</v>
      </c>
      <c r="O240" s="37">
        <f t="shared" si="53"/>
        <v>0.29473675685088219</v>
      </c>
      <c r="P240" s="32">
        <f>SUM(P234:P239)</f>
        <v>76608</v>
      </c>
      <c r="Q240" s="32">
        <f>SUM(Q234:Q239)</f>
        <v>1512699</v>
      </c>
      <c r="R240" s="32">
        <f>SUM(R234:R239)</f>
        <v>1512899</v>
      </c>
      <c r="S240" s="32">
        <f>SUM(S234:S239)</f>
        <v>76608</v>
      </c>
      <c r="T240" s="37">
        <f t="shared" si="54"/>
        <v>5.064325420985933E-2</v>
      </c>
      <c r="U240" s="37">
        <f t="shared" si="55"/>
        <v>1.8501723057644108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13201000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394236</v>
      </c>
      <c r="E243" s="31">
        <v>394236</v>
      </c>
      <c r="F243" s="31">
        <v>15327</v>
      </c>
      <c r="G243" s="36">
        <f t="shared" si="49"/>
        <v>3.8877728061364261E-2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15327</v>
      </c>
      <c r="O243" s="36">
        <f t="shared" si="53"/>
        <v>3.8877728061364261E-2</v>
      </c>
      <c r="P243" s="31">
        <v>12828</v>
      </c>
      <c r="Q243" s="31">
        <v>532228</v>
      </c>
      <c r="R243" s="31">
        <v>532228</v>
      </c>
      <c r="S243" s="31">
        <v>12828</v>
      </c>
      <c r="T243" s="36">
        <f t="shared" si="54"/>
        <v>2.4102452332459022E-2</v>
      </c>
      <c r="U243" s="36">
        <f t="shared" si="55"/>
        <v>0.1948082319925164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8824985</v>
      </c>
      <c r="E245" s="31">
        <v>8824985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3313796</v>
      </c>
      <c r="Q245" s="31">
        <v>7953144</v>
      </c>
      <c r="R245" s="31">
        <v>7953144</v>
      </c>
      <c r="S245" s="31">
        <v>3313796</v>
      </c>
      <c r="T245" s="36">
        <f t="shared" si="54"/>
        <v>0.4166649063565302</v>
      </c>
      <c r="U245" s="36">
        <f t="shared" si="55"/>
        <v>-1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9219221</v>
      </c>
      <c r="E247" s="32">
        <f>SUM(E241:E246)</f>
        <v>9219221</v>
      </c>
      <c r="F247" s="32">
        <f>SUM(F241:F246)</f>
        <v>15327</v>
      </c>
      <c r="G247" s="37">
        <f t="shared" si="49"/>
        <v>1.6625048905975896E-3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15327</v>
      </c>
      <c r="O247" s="37">
        <f t="shared" si="53"/>
        <v>1.6625048905975896E-3</v>
      </c>
      <c r="P247" s="32">
        <f>SUM(P241:P246)</f>
        <v>3326624</v>
      </c>
      <c r="Q247" s="32">
        <f>SUM(Q241:Q246)</f>
        <v>21686372</v>
      </c>
      <c r="R247" s="32">
        <f>SUM(R241:R246)</f>
        <v>8485372</v>
      </c>
      <c r="S247" s="32">
        <f>SUM(S241:S246)</f>
        <v>3326624</v>
      </c>
      <c r="T247" s="37">
        <f t="shared" si="54"/>
        <v>0.15339698129313653</v>
      </c>
      <c r="U247" s="37">
        <f t="shared" si="55"/>
        <v>-0.99539262627817271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14326</v>
      </c>
      <c r="E248" s="31">
        <v>14326</v>
      </c>
      <c r="F248" s="31">
        <v>35256</v>
      </c>
      <c r="G248" s="36">
        <f t="shared" si="49"/>
        <v>2.4609800362976406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35256</v>
      </c>
      <c r="O248" s="36">
        <f t="shared" si="53"/>
        <v>2.4609800362976406</v>
      </c>
      <c r="P248" s="31">
        <v>40598</v>
      </c>
      <c r="Q248" s="31">
        <v>23258</v>
      </c>
      <c r="R248" s="31">
        <v>23258</v>
      </c>
      <c r="S248" s="31">
        <v>40598</v>
      </c>
      <c r="T248" s="36">
        <f t="shared" si="54"/>
        <v>1.745549918307679</v>
      </c>
      <c r="U248" s="36">
        <f t="shared" si="55"/>
        <v>-0.13158283659293557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274819</v>
      </c>
      <c r="E249" s="31">
        <v>274819</v>
      </c>
      <c r="F249" s="31">
        <v>8724</v>
      </c>
      <c r="G249" s="36">
        <f t="shared" si="49"/>
        <v>3.1744530036132874E-2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8724</v>
      </c>
      <c r="O249" s="36">
        <f t="shared" si="53"/>
        <v>3.1744530036132874E-2</v>
      </c>
      <c r="P249" s="31">
        <v>9561</v>
      </c>
      <c r="Q249" s="31">
        <v>153252</v>
      </c>
      <c r="R249" s="31">
        <v>253252</v>
      </c>
      <c r="S249" s="31">
        <v>9561</v>
      </c>
      <c r="T249" s="36">
        <f t="shared" si="54"/>
        <v>6.2387440294417042E-2</v>
      </c>
      <c r="U249" s="36">
        <f t="shared" si="55"/>
        <v>-8.7543144022591779E-2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436800</v>
      </c>
      <c r="E250" s="31">
        <v>436800</v>
      </c>
      <c r="F250" s="31">
        <v>9956</v>
      </c>
      <c r="G250" s="36">
        <f t="shared" si="49"/>
        <v>2.2793040293040294E-2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9956</v>
      </c>
      <c r="O250" s="36">
        <f t="shared" si="53"/>
        <v>2.2793040293040294E-2</v>
      </c>
      <c r="P250" s="31">
        <v>4044</v>
      </c>
      <c r="Q250" s="31">
        <v>398262</v>
      </c>
      <c r="R250" s="31">
        <v>398262</v>
      </c>
      <c r="S250" s="31">
        <v>4044</v>
      </c>
      <c r="T250" s="36">
        <f t="shared" si="54"/>
        <v>1.0154119649878723E-2</v>
      </c>
      <c r="U250" s="36">
        <f t="shared" si="55"/>
        <v>1.4619188921859547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725945</v>
      </c>
      <c r="E254" s="32">
        <f>SUM(E248:E253)</f>
        <v>725945</v>
      </c>
      <c r="F254" s="32">
        <f>SUM(F248:F253)</f>
        <v>53936</v>
      </c>
      <c r="G254" s="37">
        <f t="shared" si="49"/>
        <v>7.4297639628346498E-2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53936</v>
      </c>
      <c r="O254" s="37">
        <f t="shared" si="53"/>
        <v>7.4297639628346498E-2</v>
      </c>
      <c r="P254" s="32">
        <f>SUM(P248:P253)</f>
        <v>54203</v>
      </c>
      <c r="Q254" s="32">
        <f>SUM(Q248:Q253)</f>
        <v>574772</v>
      </c>
      <c r="R254" s="32">
        <f>SUM(R248:R253)</f>
        <v>674772</v>
      </c>
      <c r="S254" s="32">
        <f>SUM(S248:S253)</f>
        <v>54203</v>
      </c>
      <c r="T254" s="37">
        <f t="shared" si="54"/>
        <v>9.4303480336550838E-2</v>
      </c>
      <c r="U254" s="37">
        <f t="shared" si="55"/>
        <v>-4.9259266092283038E-3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740116</v>
      </c>
      <c r="E255" s="31">
        <v>740116</v>
      </c>
      <c r="F255" s="31">
        <v>2556</v>
      </c>
      <c r="G255" s="36">
        <f t="shared" si="49"/>
        <v>3.4535126926049432E-3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2556</v>
      </c>
      <c r="O255" s="36">
        <f t="shared" si="53"/>
        <v>3.4535126926049432E-3</v>
      </c>
      <c r="P255" s="31">
        <v>-61880</v>
      </c>
      <c r="Q255" s="31">
        <v>710370</v>
      </c>
      <c r="R255" s="31">
        <v>710370</v>
      </c>
      <c r="S255" s="31">
        <v>-61880</v>
      </c>
      <c r="T255" s="36">
        <f t="shared" si="54"/>
        <v>-8.7109534467953317E-2</v>
      </c>
      <c r="U255" s="36">
        <f t="shared" si="55"/>
        <v>-1.041305753070459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1268193</v>
      </c>
      <c r="E257" s="31">
        <v>1268193</v>
      </c>
      <c r="F257" s="31">
        <v>19399</v>
      </c>
      <c r="G257" s="36">
        <f t="shared" si="49"/>
        <v>1.5296567635998622E-2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19399</v>
      </c>
      <c r="O257" s="36">
        <f t="shared" si="53"/>
        <v>1.5296567635998622E-2</v>
      </c>
      <c r="P257" s="31">
        <v>29481</v>
      </c>
      <c r="Q257" s="31">
        <v>912004</v>
      </c>
      <c r="R257" s="31">
        <v>1061568</v>
      </c>
      <c r="S257" s="31">
        <v>29481</v>
      </c>
      <c r="T257" s="36">
        <f t="shared" si="54"/>
        <v>3.2325516116157388E-2</v>
      </c>
      <c r="U257" s="36">
        <f t="shared" si="55"/>
        <v>-0.34198297208371498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2008309</v>
      </c>
      <c r="E259" s="32">
        <f>SUM(E255:E258)</f>
        <v>2008309</v>
      </c>
      <c r="F259" s="32">
        <f>SUM(F255:F258)</f>
        <v>21955</v>
      </c>
      <c r="G259" s="37">
        <f t="shared" si="49"/>
        <v>1.0932082662578318E-2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21955</v>
      </c>
      <c r="O259" s="37">
        <f t="shared" si="53"/>
        <v>1.0932082662578318E-2</v>
      </c>
      <c r="P259" s="32">
        <f>SUM(P255:P258)</f>
        <v>-32399</v>
      </c>
      <c r="Q259" s="32">
        <f>SUM(Q255:Q258)</f>
        <v>1622374</v>
      </c>
      <c r="R259" s="32">
        <f>SUM(R255:R258)</f>
        <v>1771938</v>
      </c>
      <c r="S259" s="32">
        <f>SUM(S255:S258)</f>
        <v>-32399</v>
      </c>
      <c r="T259" s="37">
        <f t="shared" si="54"/>
        <v>-1.9970117864314886E-2</v>
      </c>
      <c r="U259" s="37">
        <f t="shared" si="55"/>
        <v>-1.6776443717398686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12694292</v>
      </c>
      <c r="E260" s="32">
        <f>SUM(E234:E239,E241:E246,E248:E253,E255:E258)</f>
        <v>12694292</v>
      </c>
      <c r="F260" s="32">
        <f>SUM(F234:F239,F241:F246,F248:F253,F255:F258)</f>
        <v>309564</v>
      </c>
      <c r="G260" s="37">
        <f t="shared" si="49"/>
        <v>2.438607840437261E-2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309564</v>
      </c>
      <c r="O260" s="37">
        <f t="shared" si="53"/>
        <v>2.438607840437261E-2</v>
      </c>
      <c r="P260" s="32">
        <f>SUM(P234:P239,P241:P246,P248:P253,P255:P258)</f>
        <v>3425036</v>
      </c>
      <c r="Q260" s="32">
        <f>SUM(Q234:Q239,Q241:Q246,Q248:Q253,Q255:Q258)</f>
        <v>25396217</v>
      </c>
      <c r="R260" s="32">
        <f>SUM(R234:R239,R241:R246,R248:R253,R255:R258)</f>
        <v>12444981</v>
      </c>
      <c r="S260" s="32">
        <f>SUM(S234:S239,S241:S246,S248:S253,S255:S258)</f>
        <v>3425036</v>
      </c>
      <c r="T260" s="37">
        <f t="shared" si="54"/>
        <v>0.134864023251967</v>
      </c>
      <c r="U260" s="37">
        <f t="shared" si="55"/>
        <v>-0.90961730037290123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3966328</v>
      </c>
      <c r="E264" s="31">
        <v>3966328</v>
      </c>
      <c r="F264" s="31">
        <v>1548955</v>
      </c>
      <c r="G264" s="36">
        <f t="shared" si="56"/>
        <v>0.39052619954779333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1548955</v>
      </c>
      <c r="O264" s="36">
        <f t="shared" si="60"/>
        <v>0.39052619954779333</v>
      </c>
      <c r="P264" s="31">
        <v>1456084</v>
      </c>
      <c r="Q264" s="31">
        <v>3827368</v>
      </c>
      <c r="R264" s="31">
        <v>3778727</v>
      </c>
      <c r="S264" s="31">
        <v>1456084</v>
      </c>
      <c r="T264" s="36">
        <f t="shared" si="61"/>
        <v>0.38044003085148853</v>
      </c>
      <c r="U264" s="36">
        <f t="shared" si="62"/>
        <v>6.3781347779386266E-2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3966328</v>
      </c>
      <c r="E267" s="32">
        <f>SUM(E263:E266)</f>
        <v>3966328</v>
      </c>
      <c r="F267" s="32">
        <f>SUM(F263:F266)</f>
        <v>1548955</v>
      </c>
      <c r="G267" s="37">
        <f t="shared" si="56"/>
        <v>0.39052619954779333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1548955</v>
      </c>
      <c r="O267" s="37">
        <f t="shared" si="60"/>
        <v>0.39052619954779333</v>
      </c>
      <c r="P267" s="32">
        <f>SUM(P263:P266)</f>
        <v>1456084</v>
      </c>
      <c r="Q267" s="32">
        <f>SUM(Q263:Q266)</f>
        <v>3827368</v>
      </c>
      <c r="R267" s="32">
        <f>SUM(R263:R266)</f>
        <v>3778727</v>
      </c>
      <c r="S267" s="32">
        <f>SUM(S263:S266)</f>
        <v>1456084</v>
      </c>
      <c r="T267" s="37">
        <f t="shared" si="61"/>
        <v>0.38044003085148853</v>
      </c>
      <c r="U267" s="37">
        <f t="shared" si="62"/>
        <v>6.3781347779386266E-2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1334385</v>
      </c>
      <c r="E268" s="31">
        <v>1334385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-28225</v>
      </c>
      <c r="Q268" s="31">
        <v>-19423</v>
      </c>
      <c r="R268" s="31">
        <v>1270888</v>
      </c>
      <c r="S268" s="31">
        <v>-28225</v>
      </c>
      <c r="T268" s="36">
        <f t="shared" si="61"/>
        <v>1.4531740719765227</v>
      </c>
      <c r="U268" s="36">
        <f t="shared" si="62"/>
        <v>-1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138078</v>
      </c>
      <c r="E269" s="31">
        <v>138078</v>
      </c>
      <c r="F269" s="31">
        <v>33255</v>
      </c>
      <c r="G269" s="36">
        <f t="shared" si="56"/>
        <v>0.24084213270760005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33255</v>
      </c>
      <c r="O269" s="36">
        <f t="shared" si="60"/>
        <v>0.24084213270760005</v>
      </c>
      <c r="P269" s="31">
        <v>44516</v>
      </c>
      <c r="Q269" s="31">
        <v>123504</v>
      </c>
      <c r="R269" s="31">
        <v>131628</v>
      </c>
      <c r="S269" s="31">
        <v>44516</v>
      </c>
      <c r="T269" s="36">
        <f t="shared" si="61"/>
        <v>0.36044176706827308</v>
      </c>
      <c r="U269" s="36">
        <f t="shared" si="62"/>
        <v>-0.25296522598616233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700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700</v>
      </c>
      <c r="O270" s="36">
        <f t="shared" si="60"/>
        <v>0</v>
      </c>
      <c r="P270" s="31">
        <v>0</v>
      </c>
      <c r="Q270" s="31">
        <v>8668</v>
      </c>
      <c r="R270" s="31">
        <v>8668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148955</v>
      </c>
      <c r="E271" s="31">
        <v>148955</v>
      </c>
      <c r="F271" s="31">
        <v>13001</v>
      </c>
      <c r="G271" s="36">
        <f t="shared" si="56"/>
        <v>8.7281393709509589E-2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13001</v>
      </c>
      <c r="O271" s="36">
        <f t="shared" si="60"/>
        <v>8.7281393709509589E-2</v>
      </c>
      <c r="P271" s="31">
        <v>19401</v>
      </c>
      <c r="Q271" s="31">
        <v>40435</v>
      </c>
      <c r="R271" s="31">
        <v>147482</v>
      </c>
      <c r="S271" s="31">
        <v>19401</v>
      </c>
      <c r="T271" s="36">
        <f t="shared" si="61"/>
        <v>0.4798070978113021</v>
      </c>
      <c r="U271" s="36">
        <f t="shared" si="62"/>
        <v>-0.32987990309777848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5495</v>
      </c>
      <c r="E272" s="31">
        <v>5495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1960</v>
      </c>
      <c r="R272" s="31">
        <v>2000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1626913</v>
      </c>
      <c r="E275" s="32">
        <f>SUM(E268:E274)</f>
        <v>1626913</v>
      </c>
      <c r="F275" s="32">
        <f>SUM(F268:F274)</f>
        <v>46956</v>
      </c>
      <c r="G275" s="37">
        <f t="shared" si="56"/>
        <v>2.8862022738769682E-2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46956</v>
      </c>
      <c r="O275" s="37">
        <f t="shared" si="60"/>
        <v>2.8862022738769682E-2</v>
      </c>
      <c r="P275" s="32">
        <f>SUM(P268:P274)</f>
        <v>35692</v>
      </c>
      <c r="Q275" s="32">
        <f>SUM(Q268:Q274)</f>
        <v>155144</v>
      </c>
      <c r="R275" s="32">
        <f>SUM(R268:R274)</f>
        <v>1560666</v>
      </c>
      <c r="S275" s="32">
        <f>SUM(S268:S274)</f>
        <v>35692</v>
      </c>
      <c r="T275" s="37">
        <f t="shared" si="61"/>
        <v>0.23005723714742432</v>
      </c>
      <c r="U275" s="37">
        <f t="shared" si="62"/>
        <v>0.31558892749075418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75680</v>
      </c>
      <c r="E277" s="31">
        <v>75680</v>
      </c>
      <c r="F277" s="31">
        <v>13000</v>
      </c>
      <c r="G277" s="36">
        <f t="shared" si="56"/>
        <v>0.17177589852008457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13000</v>
      </c>
      <c r="O277" s="36">
        <f t="shared" si="60"/>
        <v>0.17177589852008457</v>
      </c>
      <c r="P277" s="31">
        <v>17300</v>
      </c>
      <c r="Q277" s="31">
        <v>82100</v>
      </c>
      <c r="R277" s="31">
        <v>68800</v>
      </c>
      <c r="S277" s="31">
        <v>17300</v>
      </c>
      <c r="T277" s="36">
        <f t="shared" si="61"/>
        <v>0.21071863580998781</v>
      </c>
      <c r="U277" s="36">
        <f t="shared" si="62"/>
        <v>-0.24855491329479773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36750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3853</v>
      </c>
      <c r="Q278" s="31">
        <v>35004</v>
      </c>
      <c r="R278" s="31">
        <v>35004</v>
      </c>
      <c r="S278" s="31">
        <v>3853</v>
      </c>
      <c r="T278" s="36">
        <f t="shared" si="61"/>
        <v>0.11007313449891441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900</v>
      </c>
      <c r="E279" s="31">
        <v>900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4710</v>
      </c>
      <c r="R279" s="31">
        <v>4710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350000</v>
      </c>
      <c r="E280" s="31">
        <v>350000</v>
      </c>
      <c r="F280" s="31">
        <v>52322</v>
      </c>
      <c r="G280" s="36">
        <f t="shared" si="56"/>
        <v>0.14949142857142858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52322</v>
      </c>
      <c r="O280" s="36">
        <f t="shared" si="60"/>
        <v>0.14949142857142858</v>
      </c>
      <c r="P280" s="31">
        <v>138511</v>
      </c>
      <c r="Q280" s="31">
        <v>245544</v>
      </c>
      <c r="R280" s="31">
        <v>570000</v>
      </c>
      <c r="S280" s="31">
        <v>138511</v>
      </c>
      <c r="T280" s="36">
        <f t="shared" si="61"/>
        <v>0.56409849151272273</v>
      </c>
      <c r="U280" s="36">
        <f t="shared" si="62"/>
        <v>-0.62225382821580966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1112</v>
      </c>
      <c r="E283" s="31">
        <v>1112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1060</v>
      </c>
      <c r="R283" s="31">
        <v>1060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427692</v>
      </c>
      <c r="E285" s="32">
        <f>SUM(E276:E284)</f>
        <v>464442</v>
      </c>
      <c r="F285" s="32">
        <f>SUM(F276:F284)</f>
        <v>65322</v>
      </c>
      <c r="G285" s="37">
        <f t="shared" si="56"/>
        <v>0.15273140484273728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65322</v>
      </c>
      <c r="O285" s="37">
        <f t="shared" si="60"/>
        <v>0.15273140484273728</v>
      </c>
      <c r="P285" s="32">
        <f>SUM(P276:P284)</f>
        <v>159664</v>
      </c>
      <c r="Q285" s="32">
        <f>SUM(Q276:Q284)</f>
        <v>368418</v>
      </c>
      <c r="R285" s="32">
        <f>SUM(R276:R284)</f>
        <v>679574</v>
      </c>
      <c r="S285" s="32">
        <f>SUM(S276:S284)</f>
        <v>159664</v>
      </c>
      <c r="T285" s="37">
        <f t="shared" si="61"/>
        <v>0.43337730512624245</v>
      </c>
      <c r="U285" s="37">
        <f t="shared" si="62"/>
        <v>-0.5908783445234993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24410</v>
      </c>
      <c r="E289" s="31">
        <v>24410</v>
      </c>
      <c r="F289" s="31">
        <v>2636</v>
      </c>
      <c r="G289" s="36">
        <f t="shared" si="56"/>
        <v>0.10798852929127407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2636</v>
      </c>
      <c r="O289" s="36">
        <f t="shared" si="60"/>
        <v>0.10798852929127407</v>
      </c>
      <c r="P289" s="31">
        <v>4543</v>
      </c>
      <c r="Q289" s="31">
        <v>17049</v>
      </c>
      <c r="R289" s="31">
        <v>17049</v>
      </c>
      <c r="S289" s="31">
        <v>4543</v>
      </c>
      <c r="T289" s="36">
        <f t="shared" si="61"/>
        <v>0.26646724148043871</v>
      </c>
      <c r="U289" s="36">
        <f t="shared" si="62"/>
        <v>-0.41976667400396217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1671400</v>
      </c>
      <c r="E290" s="31">
        <v>1671400</v>
      </c>
      <c r="F290" s="31">
        <v>225329</v>
      </c>
      <c r="G290" s="36">
        <f t="shared" si="56"/>
        <v>0.1348145267440469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225329</v>
      </c>
      <c r="O290" s="36">
        <f t="shared" si="60"/>
        <v>0.1348145267440469</v>
      </c>
      <c r="P290" s="31">
        <v>197967</v>
      </c>
      <c r="Q290" s="31">
        <v>1572967</v>
      </c>
      <c r="R290" s="31">
        <v>1591600</v>
      </c>
      <c r="S290" s="31">
        <v>197967</v>
      </c>
      <c r="T290" s="36">
        <f t="shared" si="61"/>
        <v>0.12585578718434653</v>
      </c>
      <c r="U290" s="36">
        <f t="shared" si="62"/>
        <v>0.13821495501775538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1695810</v>
      </c>
      <c r="E292" s="32">
        <f>SUM(E286:E291)</f>
        <v>1695810</v>
      </c>
      <c r="F292" s="32">
        <f>SUM(F286:F291)</f>
        <v>227965</v>
      </c>
      <c r="G292" s="37">
        <f t="shared" si="56"/>
        <v>0.13442838525542367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227965</v>
      </c>
      <c r="O292" s="37">
        <f t="shared" si="60"/>
        <v>0.13442838525542367</v>
      </c>
      <c r="P292" s="32">
        <f>SUM(P286:P291)</f>
        <v>202510</v>
      </c>
      <c r="Q292" s="32">
        <f>SUM(Q286:Q291)</f>
        <v>1590016</v>
      </c>
      <c r="R292" s="32">
        <f>SUM(R286:R291)</f>
        <v>1608649</v>
      </c>
      <c r="S292" s="32">
        <f>SUM(S286:S291)</f>
        <v>202510</v>
      </c>
      <c r="T292" s="37">
        <f t="shared" si="61"/>
        <v>0.12736349822894863</v>
      </c>
      <c r="U292" s="37">
        <f t="shared" si="62"/>
        <v>0.12569749641992978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2720300</v>
      </c>
      <c r="E293" s="31">
        <v>2720300</v>
      </c>
      <c r="F293" s="31">
        <v>366307</v>
      </c>
      <c r="G293" s="36">
        <f t="shared" si="56"/>
        <v>0.13465683931919273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366307</v>
      </c>
      <c r="O293" s="36">
        <f t="shared" si="60"/>
        <v>0.13465683931919273</v>
      </c>
      <c r="P293" s="31">
        <v>393505</v>
      </c>
      <c r="Q293" s="31">
        <v>2265300</v>
      </c>
      <c r="R293" s="31">
        <v>2265300</v>
      </c>
      <c r="S293" s="31">
        <v>393505</v>
      </c>
      <c r="T293" s="36">
        <f t="shared" si="61"/>
        <v>0.17370988390058711</v>
      </c>
      <c r="U293" s="36">
        <f t="shared" si="62"/>
        <v>-6.9117292029326149E-2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6810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6810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2720300</v>
      </c>
      <c r="E298" s="32">
        <f>SUM(E293:E297)</f>
        <v>2720300</v>
      </c>
      <c r="F298" s="32">
        <f>SUM(F293:F297)</f>
        <v>373117</v>
      </c>
      <c r="G298" s="37">
        <f t="shared" si="56"/>
        <v>0.13716023967944713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373117</v>
      </c>
      <c r="O298" s="37">
        <f t="shared" si="60"/>
        <v>0.13716023967944713</v>
      </c>
      <c r="P298" s="32">
        <f>SUM(P293:P297)</f>
        <v>393505</v>
      </c>
      <c r="Q298" s="32">
        <f>SUM(Q293:Q297)</f>
        <v>2265300</v>
      </c>
      <c r="R298" s="32">
        <f>SUM(R293:R297)</f>
        <v>2265300</v>
      </c>
      <c r="S298" s="32">
        <f>SUM(S293:S297)</f>
        <v>393505</v>
      </c>
      <c r="T298" s="37">
        <f t="shared" si="61"/>
        <v>0.17370988390058711</v>
      </c>
      <c r="U298" s="37">
        <f t="shared" si="62"/>
        <v>-5.1811285752404679E-2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10437043</v>
      </c>
      <c r="E299" s="32">
        <f>SUM(E263:E266,E268:E274,E276:E284,E286:E291,E293:E297)</f>
        <v>10473793</v>
      </c>
      <c r="F299" s="32">
        <f>SUM(F263:F266,F268:F274,F276:F284,F286:F291,F293:F297)</f>
        <v>2262315</v>
      </c>
      <c r="G299" s="37">
        <f t="shared" si="56"/>
        <v>0.21675823315090298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2262315</v>
      </c>
      <c r="O299" s="37">
        <f t="shared" si="60"/>
        <v>0.21675823315090298</v>
      </c>
      <c r="P299" s="32">
        <f>SUM(P263:P266,P268:P274,P276:P284,P286:P291,P293:P297)</f>
        <v>2247455</v>
      </c>
      <c r="Q299" s="32">
        <f>SUM(Q263:Q266,Q268:Q274,Q276:Q284,Q286:Q291,Q293:Q297)</f>
        <v>8206246</v>
      </c>
      <c r="R299" s="32">
        <f>SUM(R263:R266,R268:R274,R276:R284,R286:R291,R293:R297)</f>
        <v>9892916</v>
      </c>
      <c r="S299" s="32">
        <f>SUM(S263:S266,S268:S274,S276:S284,S286:S291,S293:S297)</f>
        <v>2247455</v>
      </c>
      <c r="T299" s="37">
        <f t="shared" si="61"/>
        <v>0.27387126829978042</v>
      </c>
      <c r="U299" s="37">
        <f t="shared" si="62"/>
        <v>6.6119232643144787E-3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88066710</v>
      </c>
      <c r="E302" s="31">
        <v>88066710</v>
      </c>
      <c r="F302" s="31">
        <v>17126602</v>
      </c>
      <c r="G302" s="36">
        <f t="shared" ref="G302:G339" si="63">IF(($D302     =0),0,($F302     /$D302     ))</f>
        <v>0.19447305343869437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17126602</v>
      </c>
      <c r="O302" s="36">
        <f t="shared" ref="O302:O339" si="67">IF(($D302     =0),0,($N302     /$D302     ))</f>
        <v>0.19447305343869437</v>
      </c>
      <c r="P302" s="31">
        <v>9381598</v>
      </c>
      <c r="Q302" s="31">
        <v>85762166</v>
      </c>
      <c r="R302" s="31">
        <v>90603957</v>
      </c>
      <c r="S302" s="31">
        <v>9381598</v>
      </c>
      <c r="T302" s="36">
        <f t="shared" ref="T302:T339" si="68">IF(($Q302     =0),0,($S302     /$Q302     ))</f>
        <v>0.10939087056173465</v>
      </c>
      <c r="U302" s="36">
        <f t="shared" ref="U302:U339" si="69">IF(($P302     =0),0,(($F302     /$P302     )-1))</f>
        <v>0.82555274698404268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88066710</v>
      </c>
      <c r="E303" s="32">
        <f>E302</f>
        <v>88066710</v>
      </c>
      <c r="F303" s="32">
        <f>F302</f>
        <v>17126602</v>
      </c>
      <c r="G303" s="37">
        <f t="shared" si="63"/>
        <v>0.19447305343869437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17126602</v>
      </c>
      <c r="O303" s="37">
        <f t="shared" si="67"/>
        <v>0.19447305343869437</v>
      </c>
      <c r="P303" s="32">
        <f>P302</f>
        <v>9381598</v>
      </c>
      <c r="Q303" s="32">
        <f>Q302</f>
        <v>85762166</v>
      </c>
      <c r="R303" s="32">
        <f>R302</f>
        <v>90603957</v>
      </c>
      <c r="S303" s="32">
        <f>S302</f>
        <v>9381598</v>
      </c>
      <c r="T303" s="37">
        <f t="shared" si="68"/>
        <v>0.10939087056173465</v>
      </c>
      <c r="U303" s="37">
        <f t="shared" si="69"/>
        <v>0.82555274698404268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4205707</v>
      </c>
      <c r="E304" s="31">
        <v>4205707</v>
      </c>
      <c r="F304" s="31">
        <v>1550589</v>
      </c>
      <c r="G304" s="36">
        <f t="shared" si="63"/>
        <v>0.36868688189643262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1550589</v>
      </c>
      <c r="O304" s="36">
        <f t="shared" si="67"/>
        <v>0.36868688189643262</v>
      </c>
      <c r="P304" s="31">
        <v>1654780</v>
      </c>
      <c r="Q304" s="31">
        <v>4295624</v>
      </c>
      <c r="R304" s="31">
        <v>3860043</v>
      </c>
      <c r="S304" s="31">
        <v>1654780</v>
      </c>
      <c r="T304" s="36">
        <f t="shared" si="68"/>
        <v>0.38522459135157083</v>
      </c>
      <c r="U304" s="36">
        <f t="shared" si="69"/>
        <v>-6.2963656800299694E-2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3599547</v>
      </c>
      <c r="E305" s="31">
        <v>3599547</v>
      </c>
      <c r="F305" s="31">
        <v>681481</v>
      </c>
      <c r="G305" s="36">
        <f t="shared" si="63"/>
        <v>0.18932410106049455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681481</v>
      </c>
      <c r="O305" s="36">
        <f t="shared" si="67"/>
        <v>0.18932410106049455</v>
      </c>
      <c r="P305" s="31">
        <v>602909</v>
      </c>
      <c r="Q305" s="31">
        <v>2838963</v>
      </c>
      <c r="R305" s="31">
        <v>3830990</v>
      </c>
      <c r="S305" s="31">
        <v>602909</v>
      </c>
      <c r="T305" s="36">
        <f t="shared" si="68"/>
        <v>0.21236944616749143</v>
      </c>
      <c r="U305" s="36">
        <f t="shared" si="69"/>
        <v>0.1303214913029993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6276000</v>
      </c>
      <c r="E306" s="31">
        <v>6276000</v>
      </c>
      <c r="F306" s="31">
        <v>1708776</v>
      </c>
      <c r="G306" s="36">
        <f t="shared" si="63"/>
        <v>0.27227151051625237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1708776</v>
      </c>
      <c r="O306" s="36">
        <f t="shared" si="67"/>
        <v>0.27227151051625237</v>
      </c>
      <c r="P306" s="31">
        <v>1593883</v>
      </c>
      <c r="Q306" s="31">
        <v>5518000</v>
      </c>
      <c r="R306" s="31">
        <v>5515000</v>
      </c>
      <c r="S306" s="31">
        <v>1593883</v>
      </c>
      <c r="T306" s="36">
        <f t="shared" si="68"/>
        <v>0.28885157665820949</v>
      </c>
      <c r="U306" s="36">
        <f t="shared" si="69"/>
        <v>7.2083710033923554E-2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10657197</v>
      </c>
      <c r="E307" s="31">
        <v>10657197</v>
      </c>
      <c r="F307" s="31">
        <v>2447279</v>
      </c>
      <c r="G307" s="36">
        <f t="shared" si="63"/>
        <v>0.22963627302751372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2447279</v>
      </c>
      <c r="O307" s="36">
        <f t="shared" si="67"/>
        <v>0.22963627302751372</v>
      </c>
      <c r="P307" s="31">
        <v>2361547</v>
      </c>
      <c r="Q307" s="31">
        <v>9861584</v>
      </c>
      <c r="R307" s="31">
        <v>9033829</v>
      </c>
      <c r="S307" s="31">
        <v>2361547</v>
      </c>
      <c r="T307" s="36">
        <f t="shared" si="68"/>
        <v>0.23946933879993315</v>
      </c>
      <c r="U307" s="36">
        <f t="shared" si="69"/>
        <v>3.6303321509163267E-2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5270502</v>
      </c>
      <c r="E308" s="31">
        <v>5270502</v>
      </c>
      <c r="F308" s="31">
        <v>1116686</v>
      </c>
      <c r="G308" s="36">
        <f t="shared" si="63"/>
        <v>0.2118746942890829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1116686</v>
      </c>
      <c r="O308" s="36">
        <f t="shared" si="67"/>
        <v>0.2118746942890829</v>
      </c>
      <c r="P308" s="31">
        <v>983760</v>
      </c>
      <c r="Q308" s="31">
        <v>5250475</v>
      </c>
      <c r="R308" s="31">
        <v>5280475</v>
      </c>
      <c r="S308" s="31">
        <v>983760</v>
      </c>
      <c r="T308" s="36">
        <f t="shared" si="68"/>
        <v>0.18736590498954855</v>
      </c>
      <c r="U308" s="36">
        <f t="shared" si="69"/>
        <v>0.13512035455802218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4713065</v>
      </c>
      <c r="E309" s="31">
        <v>4713065</v>
      </c>
      <c r="F309" s="31">
        <v>1166731</v>
      </c>
      <c r="G309" s="36">
        <f t="shared" si="63"/>
        <v>0.24755249503242582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1166731</v>
      </c>
      <c r="O309" s="36">
        <f t="shared" si="67"/>
        <v>0.24755249503242582</v>
      </c>
      <c r="P309" s="31">
        <v>1157222</v>
      </c>
      <c r="Q309" s="31">
        <v>4266792</v>
      </c>
      <c r="R309" s="31">
        <v>4516792</v>
      </c>
      <c r="S309" s="31">
        <v>1157222</v>
      </c>
      <c r="T309" s="36">
        <f t="shared" si="68"/>
        <v>0.27121593928178361</v>
      </c>
      <c r="U309" s="36">
        <f t="shared" si="69"/>
        <v>8.2170923124518236E-3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34722018</v>
      </c>
      <c r="E310" s="32">
        <f>SUM(E304:E309)</f>
        <v>34722018</v>
      </c>
      <c r="F310" s="32">
        <f>SUM(F304:F309)</f>
        <v>8671542</v>
      </c>
      <c r="G310" s="37">
        <f t="shared" si="63"/>
        <v>0.24974187848183249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8671542</v>
      </c>
      <c r="O310" s="37">
        <f t="shared" si="67"/>
        <v>0.24974187848183249</v>
      </c>
      <c r="P310" s="32">
        <f>SUM(P304:P309)</f>
        <v>8354101</v>
      </c>
      <c r="Q310" s="32">
        <f>SUM(Q304:Q309)</f>
        <v>32031438</v>
      </c>
      <c r="R310" s="32">
        <f>SUM(R304:R309)</f>
        <v>32037129</v>
      </c>
      <c r="S310" s="32">
        <f>SUM(S304:S309)</f>
        <v>8354101</v>
      </c>
      <c r="T310" s="37">
        <f t="shared" si="68"/>
        <v>0.26080942728827849</v>
      </c>
      <c r="U310" s="37">
        <f t="shared" si="69"/>
        <v>3.7998223866338332E-2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7820409</v>
      </c>
      <c r="E311" s="31">
        <v>7820409</v>
      </c>
      <c r="F311" s="31">
        <v>1180269</v>
      </c>
      <c r="G311" s="36">
        <f t="shared" si="63"/>
        <v>0.15092164616965686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1180269</v>
      </c>
      <c r="O311" s="36">
        <f t="shared" si="67"/>
        <v>0.15092164616965686</v>
      </c>
      <c r="P311" s="31">
        <v>1183470</v>
      </c>
      <c r="Q311" s="31">
        <v>6955693</v>
      </c>
      <c r="R311" s="31">
        <v>6955693</v>
      </c>
      <c r="S311" s="31">
        <v>1183470</v>
      </c>
      <c r="T311" s="36">
        <f t="shared" si="68"/>
        <v>0.17014408197716605</v>
      </c>
      <c r="U311" s="36">
        <f t="shared" si="69"/>
        <v>-2.7047580420289652E-3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1924489</v>
      </c>
      <c r="E312" s="31">
        <v>1924489</v>
      </c>
      <c r="F312" s="31">
        <v>215551</v>
      </c>
      <c r="G312" s="36">
        <f t="shared" si="63"/>
        <v>0.11200427749911795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215551</v>
      </c>
      <c r="O312" s="36">
        <f t="shared" si="67"/>
        <v>0.11200427749911795</v>
      </c>
      <c r="P312" s="31">
        <v>117715</v>
      </c>
      <c r="Q312" s="31">
        <v>1841642</v>
      </c>
      <c r="R312" s="31">
        <v>1834595</v>
      </c>
      <c r="S312" s="31">
        <v>117715</v>
      </c>
      <c r="T312" s="36">
        <f t="shared" si="68"/>
        <v>6.3918503161852297E-2</v>
      </c>
      <c r="U312" s="36">
        <f t="shared" si="69"/>
        <v>0.83112602472072372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257265</v>
      </c>
      <c r="E313" s="31">
        <v>257265</v>
      </c>
      <c r="F313" s="31">
        <v>25500</v>
      </c>
      <c r="G313" s="36">
        <f t="shared" si="63"/>
        <v>9.911958486385633E-2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25500</v>
      </c>
      <c r="O313" s="36">
        <f t="shared" si="67"/>
        <v>9.911958486385633E-2</v>
      </c>
      <c r="P313" s="31">
        <v>362</v>
      </c>
      <c r="Q313" s="31">
        <v>1242263</v>
      </c>
      <c r="R313" s="31">
        <v>737521</v>
      </c>
      <c r="S313" s="31">
        <v>362</v>
      </c>
      <c r="T313" s="36">
        <f t="shared" si="68"/>
        <v>2.9140367216925887E-4</v>
      </c>
      <c r="U313" s="36">
        <f t="shared" si="69"/>
        <v>69.44198895027624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4288900</v>
      </c>
      <c r="E314" s="31">
        <v>4288900</v>
      </c>
      <c r="F314" s="31">
        <v>700396</v>
      </c>
      <c r="G314" s="36">
        <f t="shared" si="63"/>
        <v>0.16330434377113012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700396</v>
      </c>
      <c r="O314" s="36">
        <f t="shared" si="67"/>
        <v>0.16330434377113012</v>
      </c>
      <c r="P314" s="31">
        <v>681941</v>
      </c>
      <c r="Q314" s="31">
        <v>4367070</v>
      </c>
      <c r="R314" s="31">
        <v>5286470</v>
      </c>
      <c r="S314" s="31">
        <v>681941</v>
      </c>
      <c r="T314" s="36">
        <f t="shared" si="68"/>
        <v>0.15615527115434377</v>
      </c>
      <c r="U314" s="36">
        <f t="shared" si="69"/>
        <v>2.7062458482478791E-2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1016343</v>
      </c>
      <c r="E315" s="31">
        <v>1016343</v>
      </c>
      <c r="F315" s="31">
        <v>150107</v>
      </c>
      <c r="G315" s="36">
        <f t="shared" si="63"/>
        <v>0.14769324922786894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150107</v>
      </c>
      <c r="O315" s="36">
        <f t="shared" si="67"/>
        <v>0.14769324922786894</v>
      </c>
      <c r="P315" s="31">
        <v>175606</v>
      </c>
      <c r="Q315" s="31">
        <v>379360</v>
      </c>
      <c r="R315" s="31">
        <v>1007441</v>
      </c>
      <c r="S315" s="31">
        <v>175606</v>
      </c>
      <c r="T315" s="36">
        <f t="shared" si="68"/>
        <v>0.46290067482075076</v>
      </c>
      <c r="U315" s="36">
        <f t="shared" si="69"/>
        <v>-0.14520574467842784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15307406</v>
      </c>
      <c r="E317" s="32">
        <f>SUM(E311:E316)</f>
        <v>15307406</v>
      </c>
      <c r="F317" s="32">
        <f>SUM(F311:F316)</f>
        <v>2271823</v>
      </c>
      <c r="G317" s="37">
        <f t="shared" si="63"/>
        <v>0.1484133235899015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2271823</v>
      </c>
      <c r="O317" s="37">
        <f t="shared" si="67"/>
        <v>0.1484133235899015</v>
      </c>
      <c r="P317" s="32">
        <f>SUM(P311:P316)</f>
        <v>2159094</v>
      </c>
      <c r="Q317" s="32">
        <f>SUM(Q311:Q316)</f>
        <v>14786028</v>
      </c>
      <c r="R317" s="32">
        <f>SUM(R311:R316)</f>
        <v>15821720</v>
      </c>
      <c r="S317" s="32">
        <f>SUM(S311:S316)</f>
        <v>2159094</v>
      </c>
      <c r="T317" s="37">
        <f t="shared" si="68"/>
        <v>0.14602258294113876</v>
      </c>
      <c r="U317" s="37">
        <f t="shared" si="69"/>
        <v>5.2211251571260942E-2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50153</v>
      </c>
      <c r="E318" s="31">
        <v>50153</v>
      </c>
      <c r="F318" s="31">
        <v>14589</v>
      </c>
      <c r="G318" s="36">
        <f t="shared" si="63"/>
        <v>0.29088987697645208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14589</v>
      </c>
      <c r="O318" s="36">
        <f t="shared" si="67"/>
        <v>0.29088987697645208</v>
      </c>
      <c r="P318" s="31">
        <v>17788</v>
      </c>
      <c r="Q318" s="31">
        <v>12236</v>
      </c>
      <c r="R318" s="31">
        <v>50104</v>
      </c>
      <c r="S318" s="31">
        <v>17788</v>
      </c>
      <c r="T318" s="36">
        <f t="shared" si="68"/>
        <v>1.4537430532853874</v>
      </c>
      <c r="U318" s="36">
        <f t="shared" si="69"/>
        <v>-0.17984034180346298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14104460</v>
      </c>
      <c r="E319" s="31">
        <v>14104460</v>
      </c>
      <c r="F319" s="31">
        <v>3617160</v>
      </c>
      <c r="G319" s="36">
        <f t="shared" si="63"/>
        <v>0.2564550503883169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3617160</v>
      </c>
      <c r="O319" s="36">
        <f t="shared" si="67"/>
        <v>0.2564550503883169</v>
      </c>
      <c r="P319" s="31">
        <v>2609053</v>
      </c>
      <c r="Q319" s="31">
        <v>12688500</v>
      </c>
      <c r="R319" s="31">
        <v>12688501</v>
      </c>
      <c r="S319" s="31">
        <v>2609053</v>
      </c>
      <c r="T319" s="36">
        <f t="shared" si="68"/>
        <v>0.20562343854671553</v>
      </c>
      <c r="U319" s="36">
        <f t="shared" si="69"/>
        <v>0.3863880879384205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10142928</v>
      </c>
      <c r="E320" s="31">
        <v>10142928</v>
      </c>
      <c r="F320" s="31">
        <v>2854201</v>
      </c>
      <c r="G320" s="36">
        <f t="shared" si="63"/>
        <v>0.28139813276797393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2854201</v>
      </c>
      <c r="O320" s="36">
        <f t="shared" si="67"/>
        <v>0.28139813276797393</v>
      </c>
      <c r="P320" s="31">
        <v>2844894</v>
      </c>
      <c r="Q320" s="31">
        <v>10027420</v>
      </c>
      <c r="R320" s="31">
        <v>10027430</v>
      </c>
      <c r="S320" s="31">
        <v>2844894</v>
      </c>
      <c r="T320" s="36">
        <f t="shared" si="68"/>
        <v>0.28371146316799334</v>
      </c>
      <c r="U320" s="36">
        <f t="shared" si="69"/>
        <v>3.2714751410773957E-3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1534859</v>
      </c>
      <c r="E321" s="31">
        <v>1534859</v>
      </c>
      <c r="F321" s="31">
        <v>197687</v>
      </c>
      <c r="G321" s="36">
        <f t="shared" si="63"/>
        <v>0.12879815018838864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197687</v>
      </c>
      <c r="O321" s="36">
        <f t="shared" si="67"/>
        <v>0.12879815018838864</v>
      </c>
      <c r="P321" s="31">
        <v>150148</v>
      </c>
      <c r="Q321" s="31">
        <v>858027</v>
      </c>
      <c r="R321" s="31">
        <v>924623</v>
      </c>
      <c r="S321" s="31">
        <v>150148</v>
      </c>
      <c r="T321" s="36">
        <f t="shared" si="68"/>
        <v>0.17499216225130446</v>
      </c>
      <c r="U321" s="36">
        <f t="shared" si="69"/>
        <v>0.3166142739164024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21133000</v>
      </c>
      <c r="E322" s="31">
        <v>21133000</v>
      </c>
      <c r="F322" s="31">
        <v>5566574</v>
      </c>
      <c r="G322" s="36">
        <f t="shared" si="63"/>
        <v>0.26340670988501397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5566574</v>
      </c>
      <c r="O322" s="36">
        <f t="shared" si="67"/>
        <v>0.26340670988501397</v>
      </c>
      <c r="P322" s="31">
        <v>5471763</v>
      </c>
      <c r="Q322" s="31">
        <v>20129500</v>
      </c>
      <c r="R322" s="31">
        <v>20231000</v>
      </c>
      <c r="S322" s="31">
        <v>5471763</v>
      </c>
      <c r="T322" s="36">
        <f t="shared" si="68"/>
        <v>0.27182806329019599</v>
      </c>
      <c r="U322" s="36">
        <f t="shared" si="69"/>
        <v>1.7327322108066534E-2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46965400</v>
      </c>
      <c r="E323" s="32">
        <f>SUM(E318:E322)</f>
        <v>46965400</v>
      </c>
      <c r="F323" s="32">
        <f>SUM(F318:F322)</f>
        <v>12250211</v>
      </c>
      <c r="G323" s="37">
        <f t="shared" si="63"/>
        <v>0.26083480604870818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12250211</v>
      </c>
      <c r="O323" s="37">
        <f t="shared" si="67"/>
        <v>0.26083480604870818</v>
      </c>
      <c r="P323" s="32">
        <f>SUM(P318:P322)</f>
        <v>11093646</v>
      </c>
      <c r="Q323" s="32">
        <f>SUM(Q318:Q322)</f>
        <v>43715683</v>
      </c>
      <c r="R323" s="32">
        <f>SUM(R318:R322)</f>
        <v>43921658</v>
      </c>
      <c r="S323" s="32">
        <f>SUM(S318:S322)</f>
        <v>11093646</v>
      </c>
      <c r="T323" s="37">
        <f t="shared" si="68"/>
        <v>0.253768104229322</v>
      </c>
      <c r="U323" s="37">
        <f t="shared" si="69"/>
        <v>0.10425472383019985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65790</v>
      </c>
      <c r="E324" s="31">
        <v>65790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17649833</v>
      </c>
      <c r="E325" s="31">
        <v>17649833</v>
      </c>
      <c r="F325" s="31">
        <v>4302675</v>
      </c>
      <c r="G325" s="36">
        <f t="shared" si="63"/>
        <v>0.24377992698287854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4302675</v>
      </c>
      <c r="O325" s="36">
        <f t="shared" si="67"/>
        <v>0.24377992698287854</v>
      </c>
      <c r="P325" s="31">
        <v>4292950</v>
      </c>
      <c r="Q325" s="31">
        <v>16665674</v>
      </c>
      <c r="R325" s="31">
        <v>16665674</v>
      </c>
      <c r="S325" s="31">
        <v>4292950</v>
      </c>
      <c r="T325" s="36">
        <f t="shared" si="68"/>
        <v>0.2575923421999014</v>
      </c>
      <c r="U325" s="36">
        <f t="shared" si="69"/>
        <v>2.2653420142326741E-3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1759291</v>
      </c>
      <c r="E326" s="31">
        <v>1759291</v>
      </c>
      <c r="F326" s="31">
        <v>1415995</v>
      </c>
      <c r="G326" s="36">
        <f t="shared" si="63"/>
        <v>0.80486684692867749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1415995</v>
      </c>
      <c r="O326" s="36">
        <f t="shared" si="67"/>
        <v>0.80486684692867749</v>
      </c>
      <c r="P326" s="31">
        <v>1467655</v>
      </c>
      <c r="Q326" s="31">
        <v>1817325</v>
      </c>
      <c r="R326" s="31">
        <v>1832918</v>
      </c>
      <c r="S326" s="31">
        <v>1467655</v>
      </c>
      <c r="T326" s="36">
        <f t="shared" si="68"/>
        <v>0.80759082717730735</v>
      </c>
      <c r="U326" s="36">
        <f t="shared" si="69"/>
        <v>-3.5199007941239646E-2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1506720</v>
      </c>
      <c r="E327" s="31">
        <v>1506720</v>
      </c>
      <c r="F327" s="31">
        <v>123437</v>
      </c>
      <c r="G327" s="36">
        <f t="shared" si="63"/>
        <v>8.1924312413719863E-2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123437</v>
      </c>
      <c r="O327" s="36">
        <f t="shared" si="67"/>
        <v>8.1924312413719863E-2</v>
      </c>
      <c r="P327" s="31">
        <v>185752</v>
      </c>
      <c r="Q327" s="31">
        <v>1719640</v>
      </c>
      <c r="R327" s="31">
        <v>1635020</v>
      </c>
      <c r="S327" s="31">
        <v>185752</v>
      </c>
      <c r="T327" s="36">
        <f t="shared" si="68"/>
        <v>0.10801795724686562</v>
      </c>
      <c r="U327" s="36">
        <f t="shared" si="69"/>
        <v>-0.33547418062793399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1366300</v>
      </c>
      <c r="E328" s="31">
        <v>1366300</v>
      </c>
      <c r="F328" s="31">
        <v>311831</v>
      </c>
      <c r="G328" s="36">
        <f t="shared" si="63"/>
        <v>0.22823025689819221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311831</v>
      </c>
      <c r="O328" s="36">
        <f t="shared" si="67"/>
        <v>0.22823025689819221</v>
      </c>
      <c r="P328" s="31">
        <v>189418</v>
      </c>
      <c r="Q328" s="31">
        <v>1252800</v>
      </c>
      <c r="R328" s="31">
        <v>1289000</v>
      </c>
      <c r="S328" s="31">
        <v>189418</v>
      </c>
      <c r="T328" s="36">
        <f t="shared" si="68"/>
        <v>0.15119572158365263</v>
      </c>
      <c r="U328" s="36">
        <f t="shared" si="69"/>
        <v>0.64625853931516541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301432</v>
      </c>
      <c r="E329" s="31">
        <v>301432</v>
      </c>
      <c r="F329" s="31">
        <v>150322</v>
      </c>
      <c r="G329" s="36">
        <f t="shared" si="63"/>
        <v>0.49869290586268211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150322</v>
      </c>
      <c r="O329" s="36">
        <f t="shared" si="67"/>
        <v>0.49869290586268211</v>
      </c>
      <c r="P329" s="31">
        <v>263949</v>
      </c>
      <c r="Q329" s="31">
        <v>251662</v>
      </c>
      <c r="R329" s="31">
        <v>406765</v>
      </c>
      <c r="S329" s="31">
        <v>263949</v>
      </c>
      <c r="T329" s="36">
        <f t="shared" si="68"/>
        <v>1.0488234218912669</v>
      </c>
      <c r="U329" s="36">
        <f t="shared" si="69"/>
        <v>-0.43048846557478904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1545428</v>
      </c>
      <c r="E330" s="31">
        <v>1545428</v>
      </c>
      <c r="F330" s="31">
        <v>401055</v>
      </c>
      <c r="G330" s="36">
        <f t="shared" si="63"/>
        <v>0.25951063394735957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401055</v>
      </c>
      <c r="O330" s="36">
        <f t="shared" si="67"/>
        <v>0.25951063394735957</v>
      </c>
      <c r="P330" s="31">
        <v>381673</v>
      </c>
      <c r="Q330" s="31">
        <v>1361324</v>
      </c>
      <c r="R330" s="31">
        <v>1473240</v>
      </c>
      <c r="S330" s="31">
        <v>381673</v>
      </c>
      <c r="T330" s="36">
        <f t="shared" si="68"/>
        <v>0.28036896433178288</v>
      </c>
      <c r="U330" s="36">
        <f t="shared" si="69"/>
        <v>5.0781690085492048E-2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11288587</v>
      </c>
      <c r="E331" s="31">
        <v>11288587</v>
      </c>
      <c r="F331" s="31">
        <v>953617</v>
      </c>
      <c r="G331" s="36">
        <f t="shared" si="63"/>
        <v>8.4476205923735184E-2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953617</v>
      </c>
      <c r="O331" s="36">
        <f t="shared" si="67"/>
        <v>8.4476205923735184E-2</v>
      </c>
      <c r="P331" s="31">
        <v>1388702</v>
      </c>
      <c r="Q331" s="31">
        <v>14597336</v>
      </c>
      <c r="R331" s="31">
        <v>10380704</v>
      </c>
      <c r="S331" s="31">
        <v>1388702</v>
      </c>
      <c r="T331" s="36">
        <f t="shared" si="68"/>
        <v>9.5133934027414324E-2</v>
      </c>
      <c r="U331" s="36">
        <f t="shared" si="69"/>
        <v>-0.31330335809986587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35483381</v>
      </c>
      <c r="E332" s="32">
        <f>SUM(E324:E331)</f>
        <v>35483381</v>
      </c>
      <c r="F332" s="32">
        <f>SUM(F324:F331)</f>
        <v>7658932</v>
      </c>
      <c r="G332" s="37">
        <f t="shared" si="63"/>
        <v>0.21584560952633008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7658932</v>
      </c>
      <c r="O332" s="37">
        <f t="shared" si="67"/>
        <v>0.21584560952633008</v>
      </c>
      <c r="P332" s="32">
        <f>SUM(P324:P331)</f>
        <v>8170099</v>
      </c>
      <c r="Q332" s="32">
        <f>SUM(Q324:Q331)</f>
        <v>37665761</v>
      </c>
      <c r="R332" s="32">
        <f>SUM(R324:R331)</f>
        <v>33683321</v>
      </c>
      <c r="S332" s="32">
        <f>SUM(S324:S331)</f>
        <v>8170099</v>
      </c>
      <c r="T332" s="37">
        <f t="shared" si="68"/>
        <v>0.21691049863561765</v>
      </c>
      <c r="U332" s="37">
        <f t="shared" si="69"/>
        <v>-6.2565582130644892E-2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1972</v>
      </c>
      <c r="E333" s="31">
        <v>1972</v>
      </c>
      <c r="F333" s="31">
        <v>171</v>
      </c>
      <c r="G333" s="36">
        <f t="shared" si="63"/>
        <v>8.6713995943204863E-2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171</v>
      </c>
      <c r="O333" s="36">
        <f t="shared" si="67"/>
        <v>8.6713995943204863E-2</v>
      </c>
      <c r="P333" s="31">
        <v>0</v>
      </c>
      <c r="Q333" s="31">
        <v>996</v>
      </c>
      <c r="R333" s="31">
        <v>1860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</v>
      </c>
      <c r="E334" s="31">
        <v>15000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18000</v>
      </c>
      <c r="R334" s="31">
        <v>17810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246173</v>
      </c>
      <c r="E335" s="31">
        <v>246173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227850</v>
      </c>
      <c r="R335" s="31">
        <v>227850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263145</v>
      </c>
      <c r="E337" s="32">
        <f>SUM(E333:E336)</f>
        <v>263145</v>
      </c>
      <c r="F337" s="32">
        <f>SUM(F333:F336)</f>
        <v>171</v>
      </c>
      <c r="G337" s="37">
        <f t="shared" si="63"/>
        <v>6.4983184176024627E-4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171</v>
      </c>
      <c r="O337" s="37">
        <f t="shared" si="67"/>
        <v>6.4983184176024627E-4</v>
      </c>
      <c r="P337" s="32">
        <f>SUM(P333:P336)</f>
        <v>0</v>
      </c>
      <c r="Q337" s="32">
        <f>SUM(Q333:Q336)</f>
        <v>246846</v>
      </c>
      <c r="R337" s="32">
        <f>SUM(R333:R336)</f>
        <v>247520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220808060</v>
      </c>
      <c r="E338" s="32">
        <f>SUM(E302,E304:E309,E311:E316,E318:E322,E324:E331,E333:E336)</f>
        <v>220808060</v>
      </c>
      <c r="F338" s="32">
        <f>SUM(F302,F304:F309,F311:F316,F318:F322,F324:F331,F333:F336)</f>
        <v>47979281</v>
      </c>
      <c r="G338" s="37">
        <f t="shared" si="63"/>
        <v>0.2172895364417404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47979281</v>
      </c>
      <c r="O338" s="37">
        <f t="shared" si="67"/>
        <v>0.2172895364417404</v>
      </c>
      <c r="P338" s="32">
        <f>SUM(P302,P304:P309,P311:P316,P318:P322,P324:P331,P333:P336)</f>
        <v>39158538</v>
      </c>
      <c r="Q338" s="32">
        <f>SUM(Q302,Q304:Q309,Q311:Q316,Q318:Q322,Q324:Q331,Q333:Q336)</f>
        <v>214207922</v>
      </c>
      <c r="R338" s="32">
        <f>SUM(R302,R304:R309,R311:R316,R318:R322,R324:R331,R333:R336)</f>
        <v>216315305</v>
      </c>
      <c r="S338" s="32">
        <f>SUM(S302,S304:S309,S311:S316,S318:S322,S324:S331,S333:S336)</f>
        <v>39158538</v>
      </c>
      <c r="T338" s="37">
        <f t="shared" si="68"/>
        <v>0.1828062082596553</v>
      </c>
      <c r="U338" s="37">
        <f t="shared" si="69"/>
        <v>0.22525720955159256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1057157987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1057194737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178010753</v>
      </c>
      <c r="G339" s="39">
        <f t="shared" si="63"/>
        <v>0.16838614018814579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178010753</v>
      </c>
      <c r="O339" s="39">
        <f t="shared" si="67"/>
        <v>0.16838614018814579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132089639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788139683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787620724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132089639</v>
      </c>
      <c r="T339" s="39">
        <f t="shared" si="68"/>
        <v>0.16759673678301515</v>
      </c>
      <c r="U339" s="39">
        <f t="shared" si="69"/>
        <v>0.34765114317558243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199114255</v>
      </c>
      <c r="E8" s="31">
        <v>199114255</v>
      </c>
      <c r="F8" s="31">
        <v>63522011</v>
      </c>
      <c r="G8" s="36">
        <f>IF(($D8       =0),0,($F8       /$D8       ))</f>
        <v>0.31902291978040448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63522011</v>
      </c>
      <c r="O8" s="36">
        <f>IF(($D8       =0),0,($N8       /$D8       ))</f>
        <v>0.31902291978040448</v>
      </c>
      <c r="P8" s="31">
        <v>57399570</v>
      </c>
      <c r="Q8" s="31">
        <v>205615548</v>
      </c>
      <c r="R8" s="31">
        <v>190473699</v>
      </c>
      <c r="S8" s="31">
        <v>57399570</v>
      </c>
      <c r="T8" s="36">
        <f>IF(($Q8       =0),0,($S8       /$Q8       ))</f>
        <v>0.27915967716604778</v>
      </c>
      <c r="U8" s="36">
        <f>IF(($P8       =0),0,(($F8       /$P8       )-1))</f>
        <v>0.10666353423901964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1030906030</v>
      </c>
      <c r="E9" s="31">
        <v>1030906030</v>
      </c>
      <c r="F9" s="31">
        <v>404366477</v>
      </c>
      <c r="G9" s="36">
        <f>IF(($D9       =0),0,($F9       /$D9       ))</f>
        <v>0.39224377899894525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404366477</v>
      </c>
      <c r="O9" s="36">
        <f>IF(($D9       =0),0,($N9       /$D9       ))</f>
        <v>0.39224377899894525</v>
      </c>
      <c r="P9" s="31">
        <v>429070151</v>
      </c>
      <c r="Q9" s="31">
        <v>1098226920</v>
      </c>
      <c r="R9" s="31">
        <v>822242580</v>
      </c>
      <c r="S9" s="31">
        <v>429070151</v>
      </c>
      <c r="T9" s="36">
        <f>IF(($Q9       =0),0,($S9       /$Q9       ))</f>
        <v>0.39069352898397353</v>
      </c>
      <c r="U9" s="36">
        <f>IF(($P9       =0),0,(($F9       /$P9       )-1))</f>
        <v>-5.7574906906073697E-2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1230020285</v>
      </c>
      <c r="E10" s="32">
        <f>SUM(E8:E9)</f>
        <v>1230020285</v>
      </c>
      <c r="F10" s="32">
        <f>SUM(F8:F9)</f>
        <v>467888488</v>
      </c>
      <c r="G10" s="37">
        <f t="shared" ref="G10:G54" si="0">IF(($D10      =0),0,($F10      /$D10      ))</f>
        <v>0.38039087135867844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467888488</v>
      </c>
      <c r="O10" s="37">
        <f t="shared" ref="O10:O54" si="4">IF(($D10      =0),0,($N10      /$D10      ))</f>
        <v>0.38039087135867844</v>
      </c>
      <c r="P10" s="32">
        <f>SUM(P8:P9)</f>
        <v>486469721</v>
      </c>
      <c r="Q10" s="32">
        <f>SUM(Q8:Q9)</f>
        <v>1303842468</v>
      </c>
      <c r="R10" s="32">
        <f>SUM(R8:R9)</f>
        <v>1012716279</v>
      </c>
      <c r="S10" s="32">
        <f>SUM(S8:S9)</f>
        <v>486469721</v>
      </c>
      <c r="T10" s="37">
        <f t="shared" ref="T10:T54" si="5">IF(($Q10      =0),0,($S10      /$Q10      ))</f>
        <v>0.37310467555655658</v>
      </c>
      <c r="U10" s="37">
        <f t="shared" ref="U10:U54" si="6">IF(($P10      =0),0,(($F10      /$P10      )-1))</f>
        <v>-3.8196073050145718E-2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3998865</v>
      </c>
      <c r="E11" s="31">
        <v>3998865</v>
      </c>
      <c r="F11" s="31">
        <v>269351</v>
      </c>
      <c r="G11" s="36">
        <f t="shared" si="0"/>
        <v>6.7356862509737145E-2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269351</v>
      </c>
      <c r="O11" s="36">
        <f t="shared" si="4"/>
        <v>6.7356862509737145E-2</v>
      </c>
      <c r="P11" s="31">
        <v>263436</v>
      </c>
      <c r="Q11" s="31">
        <v>5802305</v>
      </c>
      <c r="R11" s="31">
        <v>3998865</v>
      </c>
      <c r="S11" s="31">
        <v>263436</v>
      </c>
      <c r="T11" s="36">
        <f t="shared" si="5"/>
        <v>4.5401956636198892E-2</v>
      </c>
      <c r="U11" s="36">
        <f t="shared" si="6"/>
        <v>2.2453271382802731E-2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44944</v>
      </c>
      <c r="E12" s="31">
        <v>44944</v>
      </c>
      <c r="F12" s="31">
        <v>3729</v>
      </c>
      <c r="G12" s="36">
        <f t="shared" si="0"/>
        <v>8.2969918120327515E-2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3729</v>
      </c>
      <c r="O12" s="36">
        <f t="shared" si="4"/>
        <v>8.2969918120327515E-2</v>
      </c>
      <c r="P12" s="31">
        <v>788</v>
      </c>
      <c r="Q12" s="31">
        <v>42400</v>
      </c>
      <c r="R12" s="31">
        <v>42400</v>
      </c>
      <c r="S12" s="31">
        <v>788</v>
      </c>
      <c r="T12" s="36">
        <f t="shared" si="5"/>
        <v>1.8584905660377359E-2</v>
      </c>
      <c r="U12" s="36">
        <f t="shared" si="6"/>
        <v>3.7322335025380706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887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887</v>
      </c>
      <c r="O13" s="36">
        <f t="shared" si="4"/>
        <v>0</v>
      </c>
      <c r="P13" s="31">
        <v>1383</v>
      </c>
      <c r="Q13" s="31">
        <v>0</v>
      </c>
      <c r="R13" s="31">
        <v>2052947</v>
      </c>
      <c r="S13" s="31">
        <v>1383</v>
      </c>
      <c r="T13" s="36">
        <f t="shared" si="5"/>
        <v>0</v>
      </c>
      <c r="U13" s="36">
        <f t="shared" si="6"/>
        <v>-0.3586406362979031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76819</v>
      </c>
      <c r="E14" s="31">
        <v>76819</v>
      </c>
      <c r="F14" s="31">
        <v>38395</v>
      </c>
      <c r="G14" s="36">
        <f t="shared" si="0"/>
        <v>0.4998112446139627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38395</v>
      </c>
      <c r="O14" s="36">
        <f t="shared" si="4"/>
        <v>0.4998112446139627</v>
      </c>
      <c r="P14" s="31">
        <v>30965</v>
      </c>
      <c r="Q14" s="31">
        <v>100337</v>
      </c>
      <c r="R14" s="31">
        <v>100337</v>
      </c>
      <c r="S14" s="31">
        <v>30965</v>
      </c>
      <c r="T14" s="36">
        <f t="shared" si="5"/>
        <v>0.30860998435273129</v>
      </c>
      <c r="U14" s="36">
        <f t="shared" si="6"/>
        <v>0.23994832875827554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6539837</v>
      </c>
      <c r="E15" s="31">
        <v>6539837</v>
      </c>
      <c r="F15" s="31">
        <v>900160</v>
      </c>
      <c r="G15" s="36">
        <f t="shared" si="0"/>
        <v>0.13764257427211107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900160</v>
      </c>
      <c r="O15" s="36">
        <f t="shared" si="4"/>
        <v>0.13764257427211107</v>
      </c>
      <c r="P15" s="31">
        <v>207003</v>
      </c>
      <c r="Q15" s="31">
        <v>5447376</v>
      </c>
      <c r="R15" s="31">
        <v>5447376</v>
      </c>
      <c r="S15" s="31">
        <v>207003</v>
      </c>
      <c r="T15" s="36">
        <f t="shared" si="5"/>
        <v>3.8000497854379797E-2</v>
      </c>
      <c r="U15" s="36">
        <f t="shared" si="6"/>
        <v>3.3485360115553879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257088</v>
      </c>
      <c r="E16" s="31">
        <v>257088</v>
      </c>
      <c r="F16" s="31">
        <v>4783</v>
      </c>
      <c r="G16" s="36">
        <f t="shared" si="0"/>
        <v>1.8604524520786658E-2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4783</v>
      </c>
      <c r="O16" s="36">
        <f t="shared" si="4"/>
        <v>1.8604524520786658E-2</v>
      </c>
      <c r="P16" s="31">
        <v>1001</v>
      </c>
      <c r="Q16" s="31">
        <v>16000</v>
      </c>
      <c r="R16" s="31">
        <v>241393</v>
      </c>
      <c r="S16" s="31">
        <v>1001</v>
      </c>
      <c r="T16" s="36">
        <f t="shared" si="5"/>
        <v>6.2562499999999993E-2</v>
      </c>
      <c r="U16" s="36">
        <f t="shared" si="6"/>
        <v>3.778221778221778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48471590</v>
      </c>
      <c r="E17" s="31">
        <v>48471590</v>
      </c>
      <c r="F17" s="31">
        <v>-28593943</v>
      </c>
      <c r="G17" s="36">
        <f t="shared" si="0"/>
        <v>-0.58991138933135889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-28593943</v>
      </c>
      <c r="O17" s="36">
        <f t="shared" si="4"/>
        <v>-0.58991138933135889</v>
      </c>
      <c r="P17" s="31">
        <v>1827984</v>
      </c>
      <c r="Q17" s="31">
        <v>26688492</v>
      </c>
      <c r="R17" s="31">
        <v>45173585</v>
      </c>
      <c r="S17" s="31">
        <v>1827984</v>
      </c>
      <c r="T17" s="36">
        <f t="shared" si="5"/>
        <v>6.8493341624547385E-2</v>
      </c>
      <c r="U17" s="36">
        <f t="shared" si="6"/>
        <v>-16.642337679104415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59389143</v>
      </c>
      <c r="E19" s="32">
        <f>SUM(E11:E18)</f>
        <v>59389143</v>
      </c>
      <c r="F19" s="32">
        <f>SUM(F11:F18)</f>
        <v>-27376638</v>
      </c>
      <c r="G19" s="37">
        <f t="shared" si="0"/>
        <v>-0.46097041676455913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-27376638</v>
      </c>
      <c r="O19" s="37">
        <f t="shared" si="4"/>
        <v>-0.46097041676455913</v>
      </c>
      <c r="P19" s="32">
        <f>SUM(P11:P18)</f>
        <v>2332560</v>
      </c>
      <c r="Q19" s="32">
        <f>SUM(Q11:Q18)</f>
        <v>38096910</v>
      </c>
      <c r="R19" s="32">
        <f>SUM(R11:R18)</f>
        <v>57056903</v>
      </c>
      <c r="S19" s="32">
        <f>SUM(S11:S18)</f>
        <v>2332560</v>
      </c>
      <c r="T19" s="37">
        <f t="shared" si="5"/>
        <v>6.1227012899471377E-2</v>
      </c>
      <c r="U19" s="37">
        <f t="shared" si="6"/>
        <v>-12.736734746373084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1150000</v>
      </c>
      <c r="E20" s="31">
        <v>1150000</v>
      </c>
      <c r="F20" s="31">
        <v>426312</v>
      </c>
      <c r="G20" s="36">
        <f t="shared" si="0"/>
        <v>0.37070608695652174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426312</v>
      </c>
      <c r="O20" s="36">
        <f t="shared" si="4"/>
        <v>0.37070608695652174</v>
      </c>
      <c r="P20" s="31">
        <v>347107</v>
      </c>
      <c r="Q20" s="31">
        <v>650000</v>
      </c>
      <c r="R20" s="31">
        <v>1150000</v>
      </c>
      <c r="S20" s="31">
        <v>347107</v>
      </c>
      <c r="T20" s="36">
        <f t="shared" si="5"/>
        <v>0.53401076923076918</v>
      </c>
      <c r="U20" s="36">
        <f t="shared" si="6"/>
        <v>0.22818612128248628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492654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492654</v>
      </c>
      <c r="O21" s="36">
        <f t="shared" si="4"/>
        <v>0</v>
      </c>
      <c r="P21" s="31">
        <v>301896</v>
      </c>
      <c r="Q21" s="31">
        <v>5</v>
      </c>
      <c r="R21" s="31">
        <v>5</v>
      </c>
      <c r="S21" s="31">
        <v>301896</v>
      </c>
      <c r="T21" s="36">
        <f t="shared" si="5"/>
        <v>60379.199999999997</v>
      </c>
      <c r="U21" s="36">
        <f t="shared" si="6"/>
        <v>0.63186660306860642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1225981</v>
      </c>
      <c r="E22" s="31">
        <v>1578191</v>
      </c>
      <c r="F22" s="31">
        <v>172950</v>
      </c>
      <c r="G22" s="36">
        <f t="shared" si="0"/>
        <v>0.14107070174823264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172950</v>
      </c>
      <c r="O22" s="36">
        <f t="shared" si="4"/>
        <v>0.14107070174823264</v>
      </c>
      <c r="P22" s="31">
        <v>241947</v>
      </c>
      <c r="Q22" s="31">
        <v>863460</v>
      </c>
      <c r="R22" s="31">
        <v>863460</v>
      </c>
      <c r="S22" s="31">
        <v>241947</v>
      </c>
      <c r="T22" s="36">
        <f t="shared" si="5"/>
        <v>0.28020637898686679</v>
      </c>
      <c r="U22" s="36">
        <f t="shared" si="6"/>
        <v>-0.28517402571637585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5301207</v>
      </c>
      <c r="E23" s="31">
        <v>5301207</v>
      </c>
      <c r="F23" s="31">
        <v>1301090</v>
      </c>
      <c r="G23" s="36">
        <f t="shared" si="0"/>
        <v>0.24543278540151328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1301090</v>
      </c>
      <c r="O23" s="36">
        <f t="shared" si="4"/>
        <v>0.24543278540151328</v>
      </c>
      <c r="P23" s="31">
        <v>1243137</v>
      </c>
      <c r="Q23" s="31">
        <v>5001139</v>
      </c>
      <c r="R23" s="31">
        <v>5001139</v>
      </c>
      <c r="S23" s="31">
        <v>1243137</v>
      </c>
      <c r="T23" s="36">
        <f t="shared" si="5"/>
        <v>0.24857077557732349</v>
      </c>
      <c r="U23" s="36">
        <f t="shared" si="6"/>
        <v>4.6618353407548829E-2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11014</v>
      </c>
      <c r="E24" s="31">
        <v>11014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10500</v>
      </c>
      <c r="R24" s="31">
        <v>10500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55473799</v>
      </c>
      <c r="E25" s="31">
        <v>55473799</v>
      </c>
      <c r="F25" s="31">
        <v>12174</v>
      </c>
      <c r="G25" s="36">
        <f t="shared" si="0"/>
        <v>2.1945495386028997E-4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12174</v>
      </c>
      <c r="O25" s="36">
        <f t="shared" si="4"/>
        <v>2.1945495386028997E-4</v>
      </c>
      <c r="P25" s="31">
        <v>22563</v>
      </c>
      <c r="Q25" s="31">
        <v>44195799</v>
      </c>
      <c r="R25" s="31">
        <v>44195799</v>
      </c>
      <c r="S25" s="31">
        <v>22563</v>
      </c>
      <c r="T25" s="36">
        <f t="shared" si="5"/>
        <v>5.1052363596820597E-4</v>
      </c>
      <c r="U25" s="36">
        <f t="shared" si="6"/>
        <v>-0.46044408988166463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7349424</v>
      </c>
      <c r="E26" s="31">
        <v>7349424</v>
      </c>
      <c r="F26" s="31">
        <v>2216780</v>
      </c>
      <c r="G26" s="36">
        <f t="shared" si="0"/>
        <v>0.30162635874593707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2216780</v>
      </c>
      <c r="O26" s="36">
        <f t="shared" si="4"/>
        <v>0.30162635874593707</v>
      </c>
      <c r="P26" s="31">
        <v>3131149</v>
      </c>
      <c r="Q26" s="31">
        <v>9108864</v>
      </c>
      <c r="R26" s="31">
        <v>9108864</v>
      </c>
      <c r="S26" s="31">
        <v>3131149</v>
      </c>
      <c r="T26" s="36">
        <f t="shared" si="5"/>
        <v>0.3437474749870017</v>
      </c>
      <c r="U26" s="36">
        <f t="shared" si="6"/>
        <v>-0.29202347125607886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70511425</v>
      </c>
      <c r="E27" s="32">
        <f>SUM(E20:E26)</f>
        <v>70863635</v>
      </c>
      <c r="F27" s="32">
        <f>SUM(F20:F26)</f>
        <v>4621960</v>
      </c>
      <c r="G27" s="37">
        <f t="shared" si="0"/>
        <v>6.5549093639789585E-2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4621960</v>
      </c>
      <c r="O27" s="37">
        <f t="shared" si="4"/>
        <v>6.5549093639789585E-2</v>
      </c>
      <c r="P27" s="32">
        <f>SUM(P20:P26)</f>
        <v>5287799</v>
      </c>
      <c r="Q27" s="32">
        <f>SUM(Q20:Q26)</f>
        <v>59829767</v>
      </c>
      <c r="R27" s="32">
        <f>SUM(R20:R26)</f>
        <v>60329767</v>
      </c>
      <c r="S27" s="32">
        <f>SUM(S20:S26)</f>
        <v>5287799</v>
      </c>
      <c r="T27" s="37">
        <f t="shared" si="5"/>
        <v>8.838073863800941E-2</v>
      </c>
      <c r="U27" s="37">
        <f t="shared" si="6"/>
        <v>-0.12591987706037999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7799158</v>
      </c>
      <c r="E28" s="31">
        <v>7799158</v>
      </c>
      <c r="F28" s="31">
        <v>2486401</v>
      </c>
      <c r="G28" s="36">
        <f t="shared" si="0"/>
        <v>0.31880377343297828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2486401</v>
      </c>
      <c r="O28" s="36">
        <f t="shared" si="4"/>
        <v>0.31880377343297828</v>
      </c>
      <c r="P28" s="31">
        <v>890268</v>
      </c>
      <c r="Q28" s="31">
        <v>7838214</v>
      </c>
      <c r="R28" s="31">
        <v>7651608</v>
      </c>
      <c r="S28" s="31">
        <v>890268</v>
      </c>
      <c r="T28" s="36">
        <f t="shared" si="5"/>
        <v>0.11358046616231708</v>
      </c>
      <c r="U28" s="36">
        <f t="shared" si="6"/>
        <v>1.7928679903130291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500000</v>
      </c>
      <c r="E29" s="31">
        <v>500000</v>
      </c>
      <c r="F29" s="31">
        <v>1000</v>
      </c>
      <c r="G29" s="36">
        <f t="shared" si="0"/>
        <v>2E-3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1000</v>
      </c>
      <c r="O29" s="36">
        <f t="shared" si="4"/>
        <v>2E-3</v>
      </c>
      <c r="P29" s="31">
        <v>15941</v>
      </c>
      <c r="Q29" s="31">
        <v>1000000</v>
      </c>
      <c r="R29" s="31">
        <v>1000000</v>
      </c>
      <c r="S29" s="31">
        <v>15941</v>
      </c>
      <c r="T29" s="36">
        <f t="shared" si="5"/>
        <v>1.5941E-2</v>
      </c>
      <c r="U29" s="36">
        <f t="shared" si="6"/>
        <v>-0.93726867825105076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720000</v>
      </c>
      <c r="E30" s="31">
        <v>720000</v>
      </c>
      <c r="F30" s="31">
        <v>167017</v>
      </c>
      <c r="G30" s="36">
        <f t="shared" si="0"/>
        <v>0.23196805555555555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167017</v>
      </c>
      <c r="O30" s="36">
        <f t="shared" si="4"/>
        <v>0.23196805555555555</v>
      </c>
      <c r="P30" s="31">
        <v>131899</v>
      </c>
      <c r="Q30" s="31">
        <v>1052400</v>
      </c>
      <c r="R30" s="31">
        <v>1052400</v>
      </c>
      <c r="S30" s="31">
        <v>131899</v>
      </c>
      <c r="T30" s="36">
        <f t="shared" si="5"/>
        <v>0.12533162295705055</v>
      </c>
      <c r="U30" s="36">
        <f t="shared" si="6"/>
        <v>0.26624917550550031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2903108</v>
      </c>
      <c r="E31" s="31">
        <v>2903108</v>
      </c>
      <c r="F31" s="31">
        <v>816990</v>
      </c>
      <c r="G31" s="36">
        <f t="shared" si="0"/>
        <v>0.28141908602780191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816990</v>
      </c>
      <c r="O31" s="36">
        <f t="shared" si="4"/>
        <v>0.28141908602780191</v>
      </c>
      <c r="P31" s="31">
        <v>595645</v>
      </c>
      <c r="Q31" s="31">
        <v>2485000</v>
      </c>
      <c r="R31" s="31">
        <v>2737500</v>
      </c>
      <c r="S31" s="31">
        <v>595645</v>
      </c>
      <c r="T31" s="36">
        <f t="shared" si="5"/>
        <v>0.23969617706237425</v>
      </c>
      <c r="U31" s="36">
        <f t="shared" si="6"/>
        <v>0.37160557043205267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1327704</v>
      </c>
      <c r="E32" s="31">
        <v>1327704</v>
      </c>
      <c r="F32" s="31">
        <v>135116</v>
      </c>
      <c r="G32" s="36">
        <f t="shared" si="0"/>
        <v>0.10176665883359544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135116</v>
      </c>
      <c r="O32" s="36">
        <f t="shared" si="4"/>
        <v>0.10176665883359544</v>
      </c>
      <c r="P32" s="31">
        <v>297577</v>
      </c>
      <c r="Q32" s="31">
        <v>1304728</v>
      </c>
      <c r="R32" s="31">
        <v>1388680</v>
      </c>
      <c r="S32" s="31">
        <v>297577</v>
      </c>
      <c r="T32" s="36">
        <f t="shared" si="5"/>
        <v>0.22807589014721844</v>
      </c>
      <c r="U32" s="36">
        <f t="shared" si="6"/>
        <v>-0.54594609126377369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11596731</v>
      </c>
      <c r="E33" s="31">
        <v>11596731</v>
      </c>
      <c r="F33" s="31">
        <v>2348085</v>
      </c>
      <c r="G33" s="36">
        <f t="shared" si="0"/>
        <v>0.2024781811357011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2348085</v>
      </c>
      <c r="O33" s="36">
        <f t="shared" si="4"/>
        <v>0.2024781811357011</v>
      </c>
      <c r="P33" s="31">
        <v>2918980</v>
      </c>
      <c r="Q33" s="31">
        <v>10591731</v>
      </c>
      <c r="R33" s="31">
        <v>12431565</v>
      </c>
      <c r="S33" s="31">
        <v>2918980</v>
      </c>
      <c r="T33" s="36">
        <f t="shared" si="5"/>
        <v>0.27559045825465167</v>
      </c>
      <c r="U33" s="36">
        <f t="shared" si="6"/>
        <v>-0.19558030544916372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24846701</v>
      </c>
      <c r="E35" s="32">
        <f>SUM(E28:E34)</f>
        <v>24846701</v>
      </c>
      <c r="F35" s="32">
        <f>SUM(F28:F34)</f>
        <v>5954609</v>
      </c>
      <c r="G35" s="37">
        <f t="shared" si="0"/>
        <v>0.23965390817879606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5954609</v>
      </c>
      <c r="O35" s="37">
        <f t="shared" si="4"/>
        <v>0.23965390817879606</v>
      </c>
      <c r="P35" s="32">
        <f>SUM(P28:P34)</f>
        <v>4850310</v>
      </c>
      <c r="Q35" s="32">
        <f>SUM(Q28:Q34)</f>
        <v>24272073</v>
      </c>
      <c r="R35" s="32">
        <f>SUM(R28:R34)</f>
        <v>26261753</v>
      </c>
      <c r="S35" s="32">
        <f>SUM(S28:S34)</f>
        <v>4850310</v>
      </c>
      <c r="T35" s="37">
        <f t="shared" si="5"/>
        <v>0.19983089207089974</v>
      </c>
      <c r="U35" s="37">
        <f t="shared" si="6"/>
        <v>0.22767596297968584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3460253</v>
      </c>
      <c r="E36" s="31">
        <v>3460253</v>
      </c>
      <c r="F36" s="31">
        <v>969436</v>
      </c>
      <c r="G36" s="36">
        <f t="shared" si="0"/>
        <v>0.28016332909761221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969436</v>
      </c>
      <c r="O36" s="36">
        <f t="shared" si="4"/>
        <v>0.28016332909761221</v>
      </c>
      <c r="P36" s="31">
        <v>850660</v>
      </c>
      <c r="Q36" s="31">
        <v>3298620</v>
      </c>
      <c r="R36" s="31">
        <v>3298620</v>
      </c>
      <c r="S36" s="31">
        <v>850660</v>
      </c>
      <c r="T36" s="36">
        <f t="shared" si="5"/>
        <v>0.25788359980840475</v>
      </c>
      <c r="U36" s="36">
        <f t="shared" si="6"/>
        <v>0.13962805351139118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3789349</v>
      </c>
      <c r="E37" s="31">
        <v>3789349</v>
      </c>
      <c r="F37" s="31">
        <v>300623</v>
      </c>
      <c r="G37" s="36">
        <f t="shared" si="0"/>
        <v>7.9333679742879318E-2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300623</v>
      </c>
      <c r="O37" s="36">
        <f t="shared" si="4"/>
        <v>7.9333679742879318E-2</v>
      </c>
      <c r="P37" s="31">
        <v>869692</v>
      </c>
      <c r="Q37" s="31">
        <v>3612652</v>
      </c>
      <c r="R37" s="31">
        <v>3612652</v>
      </c>
      <c r="S37" s="31">
        <v>869692</v>
      </c>
      <c r="T37" s="36">
        <f t="shared" si="5"/>
        <v>0.24073506111299953</v>
      </c>
      <c r="U37" s="36">
        <f t="shared" si="6"/>
        <v>-0.65433394811036549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4157657</v>
      </c>
      <c r="E38" s="31">
        <v>4157657</v>
      </c>
      <c r="F38" s="31">
        <v>3863715</v>
      </c>
      <c r="G38" s="36">
        <f t="shared" si="0"/>
        <v>0.92930104623830201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3863715</v>
      </c>
      <c r="O38" s="36">
        <f t="shared" si="4"/>
        <v>0.92930104623830201</v>
      </c>
      <c r="P38" s="31">
        <v>3093223</v>
      </c>
      <c r="Q38" s="31">
        <v>7902245</v>
      </c>
      <c r="R38" s="31">
        <v>7902245</v>
      </c>
      <c r="S38" s="31">
        <v>3093223</v>
      </c>
      <c r="T38" s="36">
        <f t="shared" si="5"/>
        <v>0.39143597800371921</v>
      </c>
      <c r="U38" s="36">
        <f t="shared" si="6"/>
        <v>0.24909035009761671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11407259</v>
      </c>
      <c r="E40" s="32">
        <f>SUM(E36:E39)</f>
        <v>11407259</v>
      </c>
      <c r="F40" s="32">
        <f>SUM(F36:F39)</f>
        <v>5133774</v>
      </c>
      <c r="G40" s="37">
        <f t="shared" si="0"/>
        <v>0.45004448483198284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5133774</v>
      </c>
      <c r="O40" s="37">
        <f t="shared" si="4"/>
        <v>0.45004448483198284</v>
      </c>
      <c r="P40" s="32">
        <f>SUM(P36:P39)</f>
        <v>4813575</v>
      </c>
      <c r="Q40" s="32">
        <f>SUM(Q36:Q39)</f>
        <v>14813517</v>
      </c>
      <c r="R40" s="32">
        <f>SUM(R36:R39)</f>
        <v>14813517</v>
      </c>
      <c r="S40" s="32">
        <f>SUM(S36:S39)</f>
        <v>4813575</v>
      </c>
      <c r="T40" s="37">
        <f t="shared" si="5"/>
        <v>0.32494477847495634</v>
      </c>
      <c r="U40" s="37">
        <f t="shared" si="6"/>
        <v>6.651999813028775E-2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6831757</v>
      </c>
      <c r="E43" s="31">
        <v>6831757</v>
      </c>
      <c r="F43" s="31">
        <v>1521207</v>
      </c>
      <c r="G43" s="36">
        <f t="shared" si="0"/>
        <v>0.22266702401739405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1521207</v>
      </c>
      <c r="O43" s="36">
        <f t="shared" si="4"/>
        <v>0.22266702401739405</v>
      </c>
      <c r="P43" s="31">
        <v>1084713</v>
      </c>
      <c r="Q43" s="31">
        <v>6457145</v>
      </c>
      <c r="R43" s="31">
        <v>6457145</v>
      </c>
      <c r="S43" s="31">
        <v>1084713</v>
      </c>
      <c r="T43" s="36">
        <f t="shared" si="5"/>
        <v>0.16798647080094994</v>
      </c>
      <c r="U43" s="36">
        <f t="shared" si="6"/>
        <v>0.40240506014033195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32636535</v>
      </c>
      <c r="E44" s="31">
        <v>32636535</v>
      </c>
      <c r="F44" s="31">
        <v>18056223</v>
      </c>
      <c r="G44" s="36">
        <f t="shared" si="0"/>
        <v>0.55325183877516404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18056223</v>
      </c>
      <c r="O44" s="36">
        <f t="shared" si="4"/>
        <v>0.55325183877516404</v>
      </c>
      <c r="P44" s="31">
        <v>18327364</v>
      </c>
      <c r="Q44" s="31">
        <v>29800025</v>
      </c>
      <c r="R44" s="31">
        <v>29800025</v>
      </c>
      <c r="S44" s="31">
        <v>18327364</v>
      </c>
      <c r="T44" s="36">
        <f t="shared" si="5"/>
        <v>0.61501169881568896</v>
      </c>
      <c r="U44" s="36">
        <f t="shared" si="6"/>
        <v>-1.479432612349485E-2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58072975</v>
      </c>
      <c r="E45" s="31">
        <v>58072975</v>
      </c>
      <c r="F45" s="31">
        <v>9384381</v>
      </c>
      <c r="G45" s="36">
        <f t="shared" si="0"/>
        <v>0.16159635355343857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9384381</v>
      </c>
      <c r="O45" s="36">
        <f t="shared" si="4"/>
        <v>0.16159635355343857</v>
      </c>
      <c r="P45" s="31">
        <v>8509388</v>
      </c>
      <c r="Q45" s="31">
        <v>55222142</v>
      </c>
      <c r="R45" s="31">
        <v>55333811</v>
      </c>
      <c r="S45" s="31">
        <v>8509388</v>
      </c>
      <c r="T45" s="36">
        <f t="shared" si="5"/>
        <v>0.15409376912615957</v>
      </c>
      <c r="U45" s="36">
        <f t="shared" si="6"/>
        <v>0.10282678378280563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35041453</v>
      </c>
      <c r="E46" s="31">
        <v>35041453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45399860</v>
      </c>
      <c r="R46" s="31">
        <v>43199860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132582720</v>
      </c>
      <c r="E47" s="32">
        <f>SUM(E41:E46)</f>
        <v>132582720</v>
      </c>
      <c r="F47" s="32">
        <f>SUM(F41:F46)</f>
        <v>28961811</v>
      </c>
      <c r="G47" s="37">
        <f t="shared" si="0"/>
        <v>0.218443331076629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28961811</v>
      </c>
      <c r="O47" s="37">
        <f t="shared" si="4"/>
        <v>0.218443331076629</v>
      </c>
      <c r="P47" s="32">
        <f>SUM(P41:P46)</f>
        <v>27921465</v>
      </c>
      <c r="Q47" s="32">
        <f>SUM(Q41:Q46)</f>
        <v>136879172</v>
      </c>
      <c r="R47" s="32">
        <f>SUM(R41:R46)</f>
        <v>134790841</v>
      </c>
      <c r="S47" s="32">
        <f>SUM(S41:S46)</f>
        <v>27921465</v>
      </c>
      <c r="T47" s="37">
        <f t="shared" si="5"/>
        <v>0.20398622078163944</v>
      </c>
      <c r="U47" s="37">
        <f t="shared" si="6"/>
        <v>3.7259721150018521E-2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5700000</v>
      </c>
      <c r="E48" s="31">
        <v>5700000</v>
      </c>
      <c r="F48" s="31">
        <v>1561929</v>
      </c>
      <c r="G48" s="36">
        <f t="shared" si="0"/>
        <v>0.27402263157894735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1561929</v>
      </c>
      <c r="O48" s="36">
        <f t="shared" si="4"/>
        <v>0.27402263157894735</v>
      </c>
      <c r="P48" s="31">
        <v>1492314</v>
      </c>
      <c r="Q48" s="31">
        <v>5200740</v>
      </c>
      <c r="R48" s="31">
        <v>5200740</v>
      </c>
      <c r="S48" s="31">
        <v>1492314</v>
      </c>
      <c r="T48" s="36">
        <f t="shared" si="5"/>
        <v>0.28694262739533222</v>
      </c>
      <c r="U48" s="36">
        <f t="shared" si="6"/>
        <v>4.664902962781281E-2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9192000</v>
      </c>
      <c r="F49" s="31">
        <v>1543718</v>
      </c>
      <c r="G49" s="36">
        <f t="shared" si="0"/>
        <v>0.16794147084421235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1543718</v>
      </c>
      <c r="O49" s="36">
        <f t="shared" si="4"/>
        <v>0.16794147084421235</v>
      </c>
      <c r="P49" s="31">
        <v>1222267</v>
      </c>
      <c r="Q49" s="31">
        <v>11870600</v>
      </c>
      <c r="R49" s="31">
        <v>8070600</v>
      </c>
      <c r="S49" s="31">
        <v>1222267</v>
      </c>
      <c r="T49" s="36">
        <f t="shared" si="5"/>
        <v>0.10296589894360858</v>
      </c>
      <c r="U49" s="36">
        <f t="shared" si="6"/>
        <v>0.26299572842922214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4246320</v>
      </c>
      <c r="E50" s="31">
        <v>4246320</v>
      </c>
      <c r="F50" s="31">
        <v>1077974</v>
      </c>
      <c r="G50" s="36">
        <f t="shared" si="0"/>
        <v>0.25386075472409053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1077974</v>
      </c>
      <c r="O50" s="36">
        <f t="shared" si="4"/>
        <v>0.25386075472409053</v>
      </c>
      <c r="P50" s="31">
        <v>1000849</v>
      </c>
      <c r="Q50" s="31">
        <v>3993384</v>
      </c>
      <c r="R50" s="31">
        <v>4141384</v>
      </c>
      <c r="S50" s="31">
        <v>1000849</v>
      </c>
      <c r="T50" s="36">
        <f t="shared" si="5"/>
        <v>0.25062678670521044</v>
      </c>
      <c r="U50" s="36">
        <f t="shared" si="6"/>
        <v>7.7059576419619802E-2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2955250</v>
      </c>
      <c r="E51" s="31">
        <v>2955250</v>
      </c>
      <c r="F51" s="31">
        <v>250960</v>
      </c>
      <c r="G51" s="36">
        <f t="shared" si="0"/>
        <v>8.4920057524744103E-2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250960</v>
      </c>
      <c r="O51" s="36">
        <f t="shared" si="4"/>
        <v>8.4920057524744103E-2</v>
      </c>
      <c r="P51" s="31">
        <v>280134</v>
      </c>
      <c r="Q51" s="31">
        <v>2200000</v>
      </c>
      <c r="R51" s="31">
        <v>2212000</v>
      </c>
      <c r="S51" s="31">
        <v>280134</v>
      </c>
      <c r="T51" s="36">
        <f t="shared" si="5"/>
        <v>0.12733363636363637</v>
      </c>
      <c r="U51" s="36">
        <f t="shared" si="6"/>
        <v>-0.10414301727030639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187721</v>
      </c>
      <c r="E52" s="31">
        <v>187721</v>
      </c>
      <c r="F52" s="31">
        <v>35144</v>
      </c>
      <c r="G52" s="36">
        <f t="shared" si="0"/>
        <v>0.18721400376090047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35144</v>
      </c>
      <c r="O52" s="36">
        <f t="shared" si="4"/>
        <v>0.18721400376090047</v>
      </c>
      <c r="P52" s="31">
        <v>32793</v>
      </c>
      <c r="Q52" s="31">
        <v>78721</v>
      </c>
      <c r="R52" s="31">
        <v>187721</v>
      </c>
      <c r="S52" s="31">
        <v>32793</v>
      </c>
      <c r="T52" s="36">
        <f t="shared" si="5"/>
        <v>0.41657245207759047</v>
      </c>
      <c r="U52" s="36">
        <f t="shared" si="6"/>
        <v>7.1692129417863626E-2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22281291</v>
      </c>
      <c r="E53" s="32">
        <f>SUM(E48:E52)</f>
        <v>22281291</v>
      </c>
      <c r="F53" s="32">
        <f>SUM(F48:F52)</f>
        <v>4469725</v>
      </c>
      <c r="G53" s="37">
        <f t="shared" si="0"/>
        <v>0.200604399448847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4469725</v>
      </c>
      <c r="O53" s="37">
        <f t="shared" si="4"/>
        <v>0.200604399448847</v>
      </c>
      <c r="P53" s="32">
        <f>SUM(P48:P52)</f>
        <v>4028357</v>
      </c>
      <c r="Q53" s="32">
        <f>SUM(Q48:Q52)</f>
        <v>23343445</v>
      </c>
      <c r="R53" s="32">
        <f>SUM(R48:R52)</f>
        <v>19812445</v>
      </c>
      <c r="S53" s="32">
        <f>SUM(S48:S52)</f>
        <v>4028357</v>
      </c>
      <c r="T53" s="37">
        <f t="shared" si="5"/>
        <v>0.17256908738191815</v>
      </c>
      <c r="U53" s="37">
        <f t="shared" si="6"/>
        <v>0.10956526444900483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1551038824</v>
      </c>
      <c r="E54" s="32">
        <f>SUM(E8:E9,E11:E18,E20:E26,E28:E34,E36:E39,E41:E46,E48:E52)</f>
        <v>1551391034</v>
      </c>
      <c r="F54" s="32">
        <f>SUM(F8:F9,F11:F18,F20:F26,F28:F34,F36:F39,F41:F46,F48:F52)</f>
        <v>489653729</v>
      </c>
      <c r="G54" s="37">
        <f t="shared" si="0"/>
        <v>0.31569405060875511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489653729</v>
      </c>
      <c r="O54" s="37">
        <f t="shared" si="4"/>
        <v>0.31569405060875511</v>
      </c>
      <c r="P54" s="32">
        <f>SUM(P8:P9,P11:P18,P20:P26,P28:P34,P36:P39,P41:P46,P48:P52)</f>
        <v>535703787</v>
      </c>
      <c r="Q54" s="32">
        <f>SUM(Q8:Q9,Q11:Q18,Q20:Q26,Q28:Q34,Q36:Q39,Q41:Q46,Q48:Q52)</f>
        <v>1601077352</v>
      </c>
      <c r="R54" s="32">
        <f>SUM(R8:R9,R11:R18,R20:R26,R28:R34,R36:R39,R41:R46,R48:R52)</f>
        <v>1325781505</v>
      </c>
      <c r="S54" s="32">
        <f>SUM(S8:S9,S11:S18,S20:S26,S28:S34,S36:S39,S41:S46,S48:S52)</f>
        <v>535703787</v>
      </c>
      <c r="T54" s="37">
        <f t="shared" si="5"/>
        <v>0.33458957265919781</v>
      </c>
      <c r="U54" s="37">
        <f t="shared" si="6"/>
        <v>-8.5961792911499413E-2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28490256</v>
      </c>
      <c r="E57" s="31">
        <v>28490256</v>
      </c>
      <c r="F57" s="31">
        <v>3541176</v>
      </c>
      <c r="G57" s="36">
        <f t="shared" ref="G57:G85" si="7">IF(($D57      =0),0,($F57      /$D57      ))</f>
        <v>0.12429428503555742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3541176</v>
      </c>
      <c r="O57" s="36">
        <f t="shared" ref="O57:O85" si="11">IF(($D57      =0),0,($N57      /$D57      ))</f>
        <v>0.12429428503555742</v>
      </c>
      <c r="P57" s="31">
        <v>1442164</v>
      </c>
      <c r="Q57" s="31">
        <v>28381944</v>
      </c>
      <c r="R57" s="31">
        <v>28381944</v>
      </c>
      <c r="S57" s="31">
        <v>1442164</v>
      </c>
      <c r="T57" s="36">
        <f t="shared" ref="T57:T85" si="12">IF(($Q57      =0),0,($S57      /$Q57      ))</f>
        <v>5.0812727979450599E-2</v>
      </c>
      <c r="U57" s="36">
        <f t="shared" ref="U57:U85" si="13">IF(($P57      =0),0,(($F57      /$P57      )-1))</f>
        <v>1.4554599892938667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28490256</v>
      </c>
      <c r="E58" s="32">
        <f>E57</f>
        <v>28490256</v>
      </c>
      <c r="F58" s="32">
        <f>F57</f>
        <v>3541176</v>
      </c>
      <c r="G58" s="37">
        <f t="shared" si="7"/>
        <v>0.12429428503555742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3541176</v>
      </c>
      <c r="O58" s="37">
        <f t="shared" si="11"/>
        <v>0.12429428503555742</v>
      </c>
      <c r="P58" s="32">
        <f>P57</f>
        <v>1442164</v>
      </c>
      <c r="Q58" s="32">
        <f>Q57</f>
        <v>28381944</v>
      </c>
      <c r="R58" s="32">
        <f>R57</f>
        <v>28381944</v>
      </c>
      <c r="S58" s="32">
        <f>S57</f>
        <v>1442164</v>
      </c>
      <c r="T58" s="37">
        <f t="shared" si="12"/>
        <v>5.0812727979450599E-2</v>
      </c>
      <c r="U58" s="37">
        <f t="shared" si="13"/>
        <v>1.4554599892938667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9999996</v>
      </c>
      <c r="E61" s="31">
        <v>9999996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14045000</v>
      </c>
      <c r="R61" s="31">
        <v>2809000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9999996</v>
      </c>
      <c r="E63" s="32">
        <f>SUM(E59:E62)</f>
        <v>9999996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14045000</v>
      </c>
      <c r="R63" s="32">
        <f>SUM(R59:R62)</f>
        <v>2809000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1891533</v>
      </c>
      <c r="E65" s="31">
        <v>1891533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1767788</v>
      </c>
      <c r="R65" s="31">
        <v>1767788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19956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19956</v>
      </c>
      <c r="O66" s="36">
        <f t="shared" si="11"/>
        <v>0</v>
      </c>
      <c r="P66" s="31">
        <v>15067</v>
      </c>
      <c r="Q66" s="31">
        <v>0</v>
      </c>
      <c r="R66" s="31">
        <v>0</v>
      </c>
      <c r="S66" s="31">
        <v>15067</v>
      </c>
      <c r="T66" s="36">
        <f t="shared" si="12"/>
        <v>0</v>
      </c>
      <c r="U66" s="36">
        <f t="shared" si="13"/>
        <v>0.3244839715935488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38654105</v>
      </c>
      <c r="E67" s="31">
        <v>38654105</v>
      </c>
      <c r="F67" s="31">
        <v>796731</v>
      </c>
      <c r="G67" s="36">
        <f t="shared" si="7"/>
        <v>2.0611808241323918E-2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796731</v>
      </c>
      <c r="O67" s="36">
        <f t="shared" si="11"/>
        <v>2.0611808241323918E-2</v>
      </c>
      <c r="P67" s="31">
        <v>1171293</v>
      </c>
      <c r="Q67" s="31">
        <v>36882754</v>
      </c>
      <c r="R67" s="31">
        <v>36882754</v>
      </c>
      <c r="S67" s="31">
        <v>1171293</v>
      </c>
      <c r="T67" s="36">
        <f t="shared" si="12"/>
        <v>3.1757200126649981E-2</v>
      </c>
      <c r="U67" s="36">
        <f t="shared" si="13"/>
        <v>-0.31978505805123059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1056</v>
      </c>
      <c r="E68" s="31">
        <v>1056</v>
      </c>
      <c r="F68" s="31">
        <v>517</v>
      </c>
      <c r="G68" s="36">
        <f t="shared" si="7"/>
        <v>0.48958333333333331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517</v>
      </c>
      <c r="O68" s="36">
        <f t="shared" si="11"/>
        <v>0.48958333333333331</v>
      </c>
      <c r="P68" s="31">
        <v>900</v>
      </c>
      <c r="Q68" s="31">
        <v>0</v>
      </c>
      <c r="R68" s="31">
        <v>500</v>
      </c>
      <c r="S68" s="31">
        <v>900</v>
      </c>
      <c r="T68" s="36">
        <f t="shared" si="12"/>
        <v>0</v>
      </c>
      <c r="U68" s="36">
        <f t="shared" si="13"/>
        <v>-0.42555555555555558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40546694</v>
      </c>
      <c r="E70" s="32">
        <f>SUM(E64:E69)</f>
        <v>40546694</v>
      </c>
      <c r="F70" s="32">
        <f>SUM(F64:F69)</f>
        <v>817204</v>
      </c>
      <c r="G70" s="37">
        <f t="shared" si="7"/>
        <v>2.0154639487993769E-2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817204</v>
      </c>
      <c r="O70" s="37">
        <f t="shared" si="11"/>
        <v>2.0154639487993769E-2</v>
      </c>
      <c r="P70" s="32">
        <f>SUM(P64:P69)</f>
        <v>1187260</v>
      </c>
      <c r="Q70" s="32">
        <f>SUM(Q64:Q69)</f>
        <v>38650542</v>
      </c>
      <c r="R70" s="32">
        <f>SUM(R64:R69)</f>
        <v>38651042</v>
      </c>
      <c r="S70" s="32">
        <f>SUM(S64:S69)</f>
        <v>1187260</v>
      </c>
      <c r="T70" s="37">
        <f t="shared" si="12"/>
        <v>3.0717809856327501E-2</v>
      </c>
      <c r="U70" s="37">
        <f t="shared" si="13"/>
        <v>-0.31168909927058941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405696</v>
      </c>
      <c r="E71" s="31">
        <v>405696</v>
      </c>
      <c r="F71" s="31">
        <v>-69851</v>
      </c>
      <c r="G71" s="36">
        <f t="shared" si="7"/>
        <v>-0.17217571777882948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-69851</v>
      </c>
      <c r="O71" s="36">
        <f t="shared" si="11"/>
        <v>-0.17217571777882948</v>
      </c>
      <c r="P71" s="31">
        <v>136889</v>
      </c>
      <c r="Q71" s="31">
        <v>80016</v>
      </c>
      <c r="R71" s="31">
        <v>386364</v>
      </c>
      <c r="S71" s="31">
        <v>136889</v>
      </c>
      <c r="T71" s="36">
        <f t="shared" si="12"/>
        <v>1.7107703459308139</v>
      </c>
      <c r="U71" s="36">
        <f t="shared" si="13"/>
        <v>-1.5102747481536136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2004614</v>
      </c>
      <c r="E72" s="31">
        <v>2004614</v>
      </c>
      <c r="F72" s="31">
        <v>112465</v>
      </c>
      <c r="G72" s="36">
        <f t="shared" si="7"/>
        <v>5.610307021700936E-2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112465</v>
      </c>
      <c r="O72" s="36">
        <f t="shared" si="11"/>
        <v>5.610307021700936E-2</v>
      </c>
      <c r="P72" s="31">
        <v>225820</v>
      </c>
      <c r="Q72" s="31">
        <v>1822374</v>
      </c>
      <c r="R72" s="31">
        <v>1822374</v>
      </c>
      <c r="S72" s="31">
        <v>225820</v>
      </c>
      <c r="T72" s="36">
        <f t="shared" si="12"/>
        <v>0.12391528851926115</v>
      </c>
      <c r="U72" s="36">
        <f t="shared" si="13"/>
        <v>-0.50197059604995131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527654</v>
      </c>
      <c r="E73" s="31">
        <v>527654</v>
      </c>
      <c r="F73" s="31">
        <v>112619</v>
      </c>
      <c r="G73" s="36">
        <f t="shared" si="7"/>
        <v>0.21343342417569089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112619</v>
      </c>
      <c r="O73" s="36">
        <f t="shared" si="11"/>
        <v>0.21343342417569089</v>
      </c>
      <c r="P73" s="31">
        <v>67440</v>
      </c>
      <c r="Q73" s="31">
        <v>795942</v>
      </c>
      <c r="R73" s="31">
        <v>795942</v>
      </c>
      <c r="S73" s="31">
        <v>67440</v>
      </c>
      <c r="T73" s="36">
        <f t="shared" si="12"/>
        <v>8.4729791869256804E-2</v>
      </c>
      <c r="U73" s="36">
        <f t="shared" si="13"/>
        <v>0.6699139976275208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1538952</v>
      </c>
      <c r="E74" s="31">
        <v>1538952</v>
      </c>
      <c r="F74" s="31">
        <v>63657</v>
      </c>
      <c r="G74" s="36">
        <f t="shared" si="7"/>
        <v>4.1363863200411709E-2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63657</v>
      </c>
      <c r="O74" s="36">
        <f t="shared" si="11"/>
        <v>4.1363863200411709E-2</v>
      </c>
      <c r="P74" s="31">
        <v>117442</v>
      </c>
      <c r="Q74" s="31">
        <v>1982259</v>
      </c>
      <c r="R74" s="31">
        <v>1434259</v>
      </c>
      <c r="S74" s="31">
        <v>117442</v>
      </c>
      <c r="T74" s="36">
        <f t="shared" si="12"/>
        <v>5.9246546490645272E-2</v>
      </c>
      <c r="U74" s="36">
        <f t="shared" si="13"/>
        <v>-0.4579707430050578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4476916</v>
      </c>
      <c r="E78" s="32">
        <f>SUM(E71:E77)</f>
        <v>4476916</v>
      </c>
      <c r="F78" s="32">
        <f>SUM(F71:F77)</f>
        <v>218890</v>
      </c>
      <c r="G78" s="37">
        <f t="shared" si="7"/>
        <v>4.889303261441582E-2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218890</v>
      </c>
      <c r="O78" s="37">
        <f t="shared" si="11"/>
        <v>4.889303261441582E-2</v>
      </c>
      <c r="P78" s="32">
        <f>SUM(P71:P77)</f>
        <v>547591</v>
      </c>
      <c r="Q78" s="32">
        <f>SUM(Q71:Q77)</f>
        <v>4680591</v>
      </c>
      <c r="R78" s="32">
        <f>SUM(R71:R77)</f>
        <v>4438939</v>
      </c>
      <c r="S78" s="32">
        <f>SUM(S71:S77)</f>
        <v>547591</v>
      </c>
      <c r="T78" s="37">
        <f t="shared" si="12"/>
        <v>0.11699184996082759</v>
      </c>
      <c r="U78" s="37">
        <f t="shared" si="13"/>
        <v>-0.60026735282354893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4905146</v>
      </c>
      <c r="E79" s="31">
        <v>4905146</v>
      </c>
      <c r="F79" s="31">
        <v>146527</v>
      </c>
      <c r="G79" s="36">
        <f t="shared" si="7"/>
        <v>2.9872097588940268E-2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146527</v>
      </c>
      <c r="O79" s="36">
        <f t="shared" si="11"/>
        <v>2.9872097588940268E-2</v>
      </c>
      <c r="P79" s="31">
        <v>0</v>
      </c>
      <c r="Q79" s="31">
        <v>4676021</v>
      </c>
      <c r="R79" s="31">
        <v>4676021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5172300</v>
      </c>
      <c r="E81" s="31">
        <v>5172300</v>
      </c>
      <c r="F81" s="31">
        <v>187533</v>
      </c>
      <c r="G81" s="36">
        <f t="shared" si="7"/>
        <v>3.6257177657908472E-2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187533</v>
      </c>
      <c r="O81" s="36">
        <f t="shared" si="11"/>
        <v>3.6257177657908472E-2</v>
      </c>
      <c r="P81" s="31">
        <v>226571</v>
      </c>
      <c r="Q81" s="31">
        <v>4943580</v>
      </c>
      <c r="R81" s="31">
        <v>4943580</v>
      </c>
      <c r="S81" s="31">
        <v>226571</v>
      </c>
      <c r="T81" s="36">
        <f t="shared" si="12"/>
        <v>4.5831361078408767E-2</v>
      </c>
      <c r="U81" s="36">
        <f t="shared" si="13"/>
        <v>-0.17229919098207624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10077446</v>
      </c>
      <c r="E84" s="32">
        <f>SUM(E79:E83)</f>
        <v>10077446</v>
      </c>
      <c r="F84" s="32">
        <f>SUM(F79:F83)</f>
        <v>334060</v>
      </c>
      <c r="G84" s="37">
        <f t="shared" si="7"/>
        <v>3.3149272146930878E-2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334060</v>
      </c>
      <c r="O84" s="37">
        <f t="shared" si="11"/>
        <v>3.3149272146930878E-2</v>
      </c>
      <c r="P84" s="32">
        <f>SUM(P79:P83)</f>
        <v>226571</v>
      </c>
      <c r="Q84" s="32">
        <f>SUM(Q79:Q83)</f>
        <v>9619601</v>
      </c>
      <c r="R84" s="32">
        <f>SUM(R79:R83)</f>
        <v>9619601</v>
      </c>
      <c r="S84" s="32">
        <f>SUM(S79:S83)</f>
        <v>226571</v>
      </c>
      <c r="T84" s="37">
        <f t="shared" si="12"/>
        <v>2.3553055890779669E-2</v>
      </c>
      <c r="U84" s="37">
        <f t="shared" si="13"/>
        <v>0.47441640810165464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93591308</v>
      </c>
      <c r="E85" s="32">
        <f>SUM(E57,E59:E62,E64:E69,E71:E77,E79:E83)</f>
        <v>93591308</v>
      </c>
      <c r="F85" s="32">
        <f>SUM(F57,F59:F62,F64:F69,F71:F77,F79:F83)</f>
        <v>4911330</v>
      </c>
      <c r="G85" s="37">
        <f t="shared" si="7"/>
        <v>5.2476347483037637E-2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4911330</v>
      </c>
      <c r="O85" s="37">
        <f t="shared" si="11"/>
        <v>5.2476347483037637E-2</v>
      </c>
      <c r="P85" s="32">
        <f>SUM(P57,P59:P62,P64:P69,P71:P77,P79:P83)</f>
        <v>3403586</v>
      </c>
      <c r="Q85" s="32">
        <f>SUM(Q57,Q59:Q62,Q64:Q69,Q71:Q77,Q79:Q83)</f>
        <v>95377678</v>
      </c>
      <c r="R85" s="32">
        <f>SUM(R57,R59:R62,R64:R69,R71:R77,R79:R83)</f>
        <v>83900526</v>
      </c>
      <c r="S85" s="32">
        <f>SUM(S57,S59:S62,S64:S69,S71:S77,S79:S83)</f>
        <v>3403586</v>
      </c>
      <c r="T85" s="37">
        <f t="shared" si="12"/>
        <v>3.5685351870277236E-2</v>
      </c>
      <c r="U85" s="37">
        <f t="shared" si="13"/>
        <v>0.44298689676123937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817669681</v>
      </c>
      <c r="E88" s="31">
        <v>817669681</v>
      </c>
      <c r="F88" s="31">
        <v>102076444</v>
      </c>
      <c r="G88" s="36">
        <f t="shared" ref="G88:G99" si="14">IF(($D88      =0),0,($F88      /$D88      ))</f>
        <v>0.12483824014993654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102076444</v>
      </c>
      <c r="O88" s="36">
        <f t="shared" ref="O88:O99" si="18">IF(($D88      =0),0,($N88      /$D88      ))</f>
        <v>0.12483824014993654</v>
      </c>
      <c r="P88" s="31">
        <v>124743412</v>
      </c>
      <c r="Q88" s="31">
        <v>814348878</v>
      </c>
      <c r="R88" s="31">
        <v>814348878</v>
      </c>
      <c r="S88" s="31">
        <v>124743412</v>
      </c>
      <c r="T88" s="36">
        <f t="shared" ref="T88:T99" si="19">IF(($Q88      =0),0,($S88      /$Q88      ))</f>
        <v>0.1531817816294701</v>
      </c>
      <c r="U88" s="36">
        <f t="shared" ref="U88:U99" si="20">IF(($P88      =0),0,(($F88      /$P88      )-1))</f>
        <v>-0.18170873825384859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191857000</v>
      </c>
      <c r="E89" s="31">
        <v>191857000</v>
      </c>
      <c r="F89" s="31">
        <v>60630255</v>
      </c>
      <c r="G89" s="36">
        <f t="shared" si="14"/>
        <v>0.31601794565744279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60630255</v>
      </c>
      <c r="O89" s="36">
        <f t="shared" si="18"/>
        <v>0.31601794565744279</v>
      </c>
      <c r="P89" s="31">
        <v>116675808</v>
      </c>
      <c r="Q89" s="31">
        <v>973359000</v>
      </c>
      <c r="R89" s="31">
        <v>183071000</v>
      </c>
      <c r="S89" s="31">
        <v>116675808</v>
      </c>
      <c r="T89" s="36">
        <f t="shared" si="19"/>
        <v>0.11986924454389387</v>
      </c>
      <c r="U89" s="36">
        <f t="shared" si="20"/>
        <v>-0.48035281658387996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320120957</v>
      </c>
      <c r="E90" s="31">
        <v>320120957</v>
      </c>
      <c r="F90" s="31">
        <v>27649636</v>
      </c>
      <c r="G90" s="36">
        <f t="shared" si="14"/>
        <v>8.6372464518153988E-2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27649636</v>
      </c>
      <c r="O90" s="36">
        <f t="shared" si="18"/>
        <v>8.6372464518153988E-2</v>
      </c>
      <c r="P90" s="31">
        <v>6971709</v>
      </c>
      <c r="Q90" s="31">
        <v>311363346</v>
      </c>
      <c r="R90" s="31">
        <v>318763346</v>
      </c>
      <c r="S90" s="31">
        <v>6971709</v>
      </c>
      <c r="T90" s="36">
        <f t="shared" si="19"/>
        <v>2.2390911099728482E-2</v>
      </c>
      <c r="U90" s="36">
        <f t="shared" si="20"/>
        <v>2.9659767784340971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1329647638</v>
      </c>
      <c r="E91" s="32">
        <f>SUM(E88:E90)</f>
        <v>1329647638</v>
      </c>
      <c r="F91" s="32">
        <f>SUM(F88:F90)</f>
        <v>190356335</v>
      </c>
      <c r="G91" s="37">
        <f t="shared" si="14"/>
        <v>0.14316299263038287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190356335</v>
      </c>
      <c r="O91" s="37">
        <f t="shared" si="18"/>
        <v>0.14316299263038287</v>
      </c>
      <c r="P91" s="32">
        <f>SUM(P88:P90)</f>
        <v>248390929</v>
      </c>
      <c r="Q91" s="32">
        <f>SUM(Q88:Q90)</f>
        <v>2099071224</v>
      </c>
      <c r="R91" s="32">
        <f>SUM(R88:R90)</f>
        <v>1316183224</v>
      </c>
      <c r="S91" s="32">
        <f>SUM(S88:S90)</f>
        <v>248390929</v>
      </c>
      <c r="T91" s="37">
        <f t="shared" si="19"/>
        <v>0.11833373072813845</v>
      </c>
      <c r="U91" s="37">
        <f t="shared" si="20"/>
        <v>-0.23364216331748577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35293245</v>
      </c>
      <c r="E92" s="31">
        <v>35293245</v>
      </c>
      <c r="F92" s="31">
        <v>99888</v>
      </c>
      <c r="G92" s="36">
        <f t="shared" si="14"/>
        <v>2.830229977436192E-3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99888</v>
      </c>
      <c r="O92" s="36">
        <f t="shared" si="18"/>
        <v>2.830229977436192E-3</v>
      </c>
      <c r="P92" s="31">
        <v>76121</v>
      </c>
      <c r="Q92" s="31">
        <v>34035744</v>
      </c>
      <c r="R92" s="31">
        <v>34035744</v>
      </c>
      <c r="S92" s="31">
        <v>76121</v>
      </c>
      <c r="T92" s="36">
        <f t="shared" si="19"/>
        <v>2.2365017200740491E-3</v>
      </c>
      <c r="U92" s="36">
        <f t="shared" si="20"/>
        <v>0.31222658661867286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84687635</v>
      </c>
      <c r="E93" s="31">
        <v>84687635</v>
      </c>
      <c r="F93" s="31">
        <v>12806147</v>
      </c>
      <c r="G93" s="36">
        <f t="shared" si="14"/>
        <v>0.15121625488774129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12806147</v>
      </c>
      <c r="O93" s="36">
        <f t="shared" si="18"/>
        <v>0.15121625488774129</v>
      </c>
      <c r="P93" s="31">
        <v>15641499</v>
      </c>
      <c r="Q93" s="31">
        <v>126111151</v>
      </c>
      <c r="R93" s="31">
        <v>81353199</v>
      </c>
      <c r="S93" s="31">
        <v>15641499</v>
      </c>
      <c r="T93" s="36">
        <f t="shared" si="19"/>
        <v>0.12402946825852061</v>
      </c>
      <c r="U93" s="36">
        <f t="shared" si="20"/>
        <v>-0.18127111730148115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5376310</v>
      </c>
      <c r="E94" s="31">
        <v>5376310</v>
      </c>
      <c r="F94" s="31">
        <v>99197</v>
      </c>
      <c r="G94" s="36">
        <f t="shared" si="14"/>
        <v>1.8450758977811919E-2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99197</v>
      </c>
      <c r="O94" s="36">
        <f t="shared" si="18"/>
        <v>1.8450758977811919E-2</v>
      </c>
      <c r="P94" s="31">
        <v>73094</v>
      </c>
      <c r="Q94" s="31">
        <v>1101481</v>
      </c>
      <c r="R94" s="31">
        <v>5358872</v>
      </c>
      <c r="S94" s="31">
        <v>73094</v>
      </c>
      <c r="T94" s="36">
        <f t="shared" si="19"/>
        <v>6.635974655940502E-2</v>
      </c>
      <c r="U94" s="36">
        <f t="shared" si="20"/>
        <v>0.35711549511587815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125357190</v>
      </c>
      <c r="E96" s="32">
        <f>SUM(E92:E95)</f>
        <v>125357190</v>
      </c>
      <c r="F96" s="32">
        <f>SUM(F92:F95)</f>
        <v>13005232</v>
      </c>
      <c r="G96" s="37">
        <f t="shared" si="14"/>
        <v>0.10374540144047581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13005232</v>
      </c>
      <c r="O96" s="37">
        <f t="shared" si="18"/>
        <v>0.10374540144047581</v>
      </c>
      <c r="P96" s="32">
        <f>SUM(P92:P95)</f>
        <v>15790714</v>
      </c>
      <c r="Q96" s="32">
        <f>SUM(Q92:Q95)</f>
        <v>161248376</v>
      </c>
      <c r="R96" s="32">
        <f>SUM(R92:R95)</f>
        <v>120747815</v>
      </c>
      <c r="S96" s="32">
        <f>SUM(S92:S95)</f>
        <v>15790714</v>
      </c>
      <c r="T96" s="37">
        <f t="shared" si="19"/>
        <v>9.7927894790084583E-2</v>
      </c>
      <c r="U96" s="37">
        <f t="shared" si="20"/>
        <v>-0.17640000319174931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6220465</v>
      </c>
      <c r="Q97" s="31">
        <v>104875139</v>
      </c>
      <c r="R97" s="31">
        <v>0</v>
      </c>
      <c r="S97" s="31">
        <v>6220465</v>
      </c>
      <c r="T97" s="36">
        <f t="shared" si="19"/>
        <v>5.9313056071372647E-2</v>
      </c>
      <c r="U97" s="36">
        <f t="shared" si="20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22545528</v>
      </c>
      <c r="E99" s="31">
        <v>22545528</v>
      </c>
      <c r="F99" s="31">
        <v>3958350</v>
      </c>
      <c r="G99" s="36">
        <f t="shared" si="14"/>
        <v>0.1755714037834909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3958350</v>
      </c>
      <c r="O99" s="36">
        <f t="shared" si="18"/>
        <v>0.1755714037834909</v>
      </c>
      <c r="P99" s="31">
        <v>3748022</v>
      </c>
      <c r="Q99" s="31">
        <v>10237265</v>
      </c>
      <c r="R99" s="31">
        <v>10236871</v>
      </c>
      <c r="S99" s="31">
        <v>3748022</v>
      </c>
      <c r="T99" s="36">
        <f t="shared" si="19"/>
        <v>0.36611555918499716</v>
      </c>
      <c r="U99" s="36">
        <f t="shared" si="20"/>
        <v>5.6117066548702299E-2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130450608</v>
      </c>
      <c r="E100" s="31">
        <v>130450608</v>
      </c>
      <c r="F100" s="31">
        <v>47238046</v>
      </c>
      <c r="G100" s="36">
        <f>IF(($D100     =0),0,($F100     /$D100     ))</f>
        <v>0.36211441804855365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47238046</v>
      </c>
      <c r="O100" s="36">
        <f>IF(($D100     =0),0,($N100     /$D100     ))</f>
        <v>0.36211441804855365</v>
      </c>
      <c r="P100" s="31">
        <v>46328267</v>
      </c>
      <c r="Q100" s="31">
        <v>121254948</v>
      </c>
      <c r="R100" s="31">
        <v>130444531</v>
      </c>
      <c r="S100" s="31">
        <v>46328267</v>
      </c>
      <c r="T100" s="36">
        <f>IF(($Q100     =0),0,($S100     /$Q100     ))</f>
        <v>0.38207320826198365</v>
      </c>
      <c r="U100" s="36">
        <f>IF(($P100     =0),0,(($F100     /$P100     )-1))</f>
        <v>1.9637665272478344E-2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152996136</v>
      </c>
      <c r="E101" s="32">
        <f>SUM(E97:E100)</f>
        <v>152996136</v>
      </c>
      <c r="F101" s="32">
        <f>SUM(F97:F100)</f>
        <v>51196396</v>
      </c>
      <c r="G101" s="37">
        <f>IF(($D101     =0),0,($F101     /$D101     ))</f>
        <v>0.334625418252393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51196396</v>
      </c>
      <c r="O101" s="37">
        <f>IF(($D101     =0),0,($N101     /$D101     ))</f>
        <v>0.334625418252393</v>
      </c>
      <c r="P101" s="32">
        <f>SUM(P97:P100)</f>
        <v>56296754</v>
      </c>
      <c r="Q101" s="32">
        <f>SUM(Q97:Q100)</f>
        <v>236367352</v>
      </c>
      <c r="R101" s="32">
        <f>SUM(R97:R100)</f>
        <v>140681402</v>
      </c>
      <c r="S101" s="32">
        <f>SUM(S97:S100)</f>
        <v>56296754</v>
      </c>
      <c r="T101" s="37">
        <f>IF(($Q101     =0),0,($S101     /$Q101     ))</f>
        <v>0.23817483050704905</v>
      </c>
      <c r="U101" s="37">
        <f>IF(($P101     =0),0,(($F101     /$P101     )-1))</f>
        <v>-9.059772789031495E-2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1608000964</v>
      </c>
      <c r="E102" s="32">
        <f>SUM(E88:E90,E92:E95,E97:E100)</f>
        <v>1608000964</v>
      </c>
      <c r="F102" s="32">
        <f>SUM(F88:F90,F92:F95,F97:F100)</f>
        <v>254557963</v>
      </c>
      <c r="G102" s="37">
        <f>IF(($D102     =0),0,($F102     /$D102     ))</f>
        <v>0.15830709601490014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254557963</v>
      </c>
      <c r="O102" s="37">
        <f>IF(($D102     =0),0,($N102     /$D102     ))</f>
        <v>0.15830709601490014</v>
      </c>
      <c r="P102" s="32">
        <f>SUM(P88:P90,P92:P95,P97:P100)</f>
        <v>320478397</v>
      </c>
      <c r="Q102" s="32">
        <f>SUM(Q88:Q90,Q92:Q95,Q97:Q100)</f>
        <v>2496686952</v>
      </c>
      <c r="R102" s="32">
        <f>SUM(R88:R90,R92:R95,R97:R100)</f>
        <v>1577612441</v>
      </c>
      <c r="S102" s="32">
        <f>SUM(S88:S90,S92:S95,S97:S100)</f>
        <v>320478397</v>
      </c>
      <c r="T102" s="37">
        <f>IF(($Q102     =0),0,($S102     /$Q102     ))</f>
        <v>0.12836146587912317</v>
      </c>
      <c r="U102" s="37">
        <f>IF(($P102     =0),0,(($F102     /$P102     )-1))</f>
        <v>-0.20569384587879103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48638190</v>
      </c>
      <c r="E105" s="31">
        <v>48638190</v>
      </c>
      <c r="F105" s="31">
        <v>13026592</v>
      </c>
      <c r="G105" s="36">
        <f t="shared" ref="G105:G136" si="21">IF(($D105     =0),0,($F105     /$D105     ))</f>
        <v>0.26782641377074268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13026592</v>
      </c>
      <c r="O105" s="36">
        <f t="shared" ref="O105:O136" si="25">IF(($D105     =0),0,($N105     /$D105     ))</f>
        <v>0.26782641377074268</v>
      </c>
      <c r="P105" s="31">
        <v>10070505</v>
      </c>
      <c r="Q105" s="31">
        <v>76738780</v>
      </c>
      <c r="R105" s="31">
        <v>76738780</v>
      </c>
      <c r="S105" s="31">
        <v>10070505</v>
      </c>
      <c r="T105" s="36">
        <f t="shared" ref="T105:T136" si="26">IF(($Q105     =0),0,($S105     /$Q105     ))</f>
        <v>0.13123097604627021</v>
      </c>
      <c r="U105" s="36">
        <f t="shared" ref="U105:U136" si="27">IF(($P105     =0),0,(($F105     /$P105     )-1))</f>
        <v>0.293539102557419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48638190</v>
      </c>
      <c r="E106" s="32">
        <f>E105</f>
        <v>48638190</v>
      </c>
      <c r="F106" s="32">
        <f>F105</f>
        <v>13026592</v>
      </c>
      <c r="G106" s="37">
        <f t="shared" si="21"/>
        <v>0.26782641377074268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13026592</v>
      </c>
      <c r="O106" s="37">
        <f t="shared" si="25"/>
        <v>0.26782641377074268</v>
      </c>
      <c r="P106" s="32">
        <f>P105</f>
        <v>10070505</v>
      </c>
      <c r="Q106" s="32">
        <f>Q105</f>
        <v>76738780</v>
      </c>
      <c r="R106" s="32">
        <f>R105</f>
        <v>76738780</v>
      </c>
      <c r="S106" s="32">
        <f>S105</f>
        <v>10070505</v>
      </c>
      <c r="T106" s="37">
        <f t="shared" si="26"/>
        <v>0.13123097604627021</v>
      </c>
      <c r="U106" s="37">
        <f t="shared" si="27"/>
        <v>0.293539102557419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28612</v>
      </c>
      <c r="E107" s="31">
        <v>28612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27250</v>
      </c>
      <c r="R107" s="31">
        <v>27250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1955653</v>
      </c>
      <c r="E108" s="31">
        <v>1955653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565218</v>
      </c>
      <c r="R108" s="31">
        <v>282609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175491</v>
      </c>
      <c r="E110" s="31">
        <v>175491</v>
      </c>
      <c r="F110" s="31">
        <v>54177</v>
      </c>
      <c r="G110" s="36">
        <f t="shared" si="21"/>
        <v>0.30871668632579446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54177</v>
      </c>
      <c r="O110" s="36">
        <f t="shared" si="25"/>
        <v>0.30871668632579446</v>
      </c>
      <c r="P110" s="31">
        <v>36848</v>
      </c>
      <c r="Q110" s="31">
        <v>150396</v>
      </c>
      <c r="R110" s="31">
        <v>279060</v>
      </c>
      <c r="S110" s="31">
        <v>36848</v>
      </c>
      <c r="T110" s="36">
        <f t="shared" si="26"/>
        <v>0.24500651613074817</v>
      </c>
      <c r="U110" s="36">
        <f t="shared" si="27"/>
        <v>0.47028332609639611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2159756</v>
      </c>
      <c r="E112" s="32">
        <f>SUM(E107:E111)</f>
        <v>2159756</v>
      </c>
      <c r="F112" s="32">
        <f>SUM(F107:F111)</f>
        <v>54177</v>
      </c>
      <c r="G112" s="37">
        <f t="shared" si="21"/>
        <v>2.5084778095303358E-2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54177</v>
      </c>
      <c r="O112" s="37">
        <f t="shared" si="25"/>
        <v>2.5084778095303358E-2</v>
      </c>
      <c r="P112" s="32">
        <f>SUM(P107:P111)</f>
        <v>36848</v>
      </c>
      <c r="Q112" s="32">
        <f>SUM(Q107:Q111)</f>
        <v>742864</v>
      </c>
      <c r="R112" s="32">
        <f>SUM(R107:R111)</f>
        <v>588919</v>
      </c>
      <c r="S112" s="32">
        <f>SUM(S107:S111)</f>
        <v>36848</v>
      </c>
      <c r="T112" s="37">
        <f t="shared" si="26"/>
        <v>4.9602619052747203E-2</v>
      </c>
      <c r="U112" s="37">
        <f t="shared" si="27"/>
        <v>0.47028332609639611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3117000</v>
      </c>
      <c r="E113" s="31">
        <v>3117000</v>
      </c>
      <c r="F113" s="31">
        <v>831200</v>
      </c>
      <c r="G113" s="36">
        <f t="shared" si="21"/>
        <v>0.26666666666666666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831200</v>
      </c>
      <c r="O113" s="36">
        <f t="shared" si="25"/>
        <v>0.26666666666666666</v>
      </c>
      <c r="P113" s="31">
        <v>795148</v>
      </c>
      <c r="Q113" s="31">
        <v>2960000</v>
      </c>
      <c r="R113" s="31">
        <v>3100000</v>
      </c>
      <c r="S113" s="31">
        <v>795148</v>
      </c>
      <c r="T113" s="36">
        <f t="shared" si="26"/>
        <v>0.26863108108108108</v>
      </c>
      <c r="U113" s="36">
        <f t="shared" si="27"/>
        <v>4.5339987021284056E-2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3270505</v>
      </c>
      <c r="E114" s="31">
        <v>3270505</v>
      </c>
      <c r="F114" s="31">
        <v>45120</v>
      </c>
      <c r="G114" s="36">
        <f t="shared" si="21"/>
        <v>1.3796034557354292E-2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45120</v>
      </c>
      <c r="O114" s="36">
        <f t="shared" si="25"/>
        <v>1.3796034557354292E-2</v>
      </c>
      <c r="P114" s="31">
        <v>22300</v>
      </c>
      <c r="Q114" s="31">
        <v>2950225</v>
      </c>
      <c r="R114" s="31">
        <v>3117736</v>
      </c>
      <c r="S114" s="31">
        <v>22300</v>
      </c>
      <c r="T114" s="36">
        <f t="shared" si="26"/>
        <v>7.5587455194095366E-3</v>
      </c>
      <c r="U114" s="36">
        <f t="shared" si="27"/>
        <v>1.0233183856502244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9172797</v>
      </c>
      <c r="E117" s="31">
        <v>9172797</v>
      </c>
      <c r="F117" s="31">
        <v>938274</v>
      </c>
      <c r="G117" s="36">
        <f t="shared" si="21"/>
        <v>0.10228875663551695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938274</v>
      </c>
      <c r="O117" s="36">
        <f t="shared" si="25"/>
        <v>0.10228875663551695</v>
      </c>
      <c r="P117" s="31">
        <v>1312773</v>
      </c>
      <c r="Q117" s="31">
        <v>8568778</v>
      </c>
      <c r="R117" s="31">
        <v>8568778</v>
      </c>
      <c r="S117" s="31">
        <v>1312773</v>
      </c>
      <c r="T117" s="36">
        <f t="shared" si="26"/>
        <v>0.1532042258534414</v>
      </c>
      <c r="U117" s="36">
        <f t="shared" si="27"/>
        <v>-0.28527323459577547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15560302</v>
      </c>
      <c r="E121" s="32">
        <f>SUM(E113:E120)</f>
        <v>15560302</v>
      </c>
      <c r="F121" s="32">
        <f>SUM(F113:F120)</f>
        <v>1814594</v>
      </c>
      <c r="G121" s="37">
        <f t="shared" si="21"/>
        <v>0.11661688828404487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1814594</v>
      </c>
      <c r="O121" s="37">
        <f t="shared" si="25"/>
        <v>0.11661688828404487</v>
      </c>
      <c r="P121" s="32">
        <f>SUM(P113:P120)</f>
        <v>2130221</v>
      </c>
      <c r="Q121" s="32">
        <f>SUM(Q113:Q120)</f>
        <v>14479003</v>
      </c>
      <c r="R121" s="32">
        <f>SUM(R113:R120)</f>
        <v>14786514</v>
      </c>
      <c r="S121" s="32">
        <f>SUM(S113:S120)</f>
        <v>2130221</v>
      </c>
      <c r="T121" s="37">
        <f t="shared" si="26"/>
        <v>0.14712484001833551</v>
      </c>
      <c r="U121" s="37">
        <f t="shared" si="27"/>
        <v>-0.14816631701593408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443173</v>
      </c>
      <c r="E122" s="31">
        <v>443173</v>
      </c>
      <c r="F122" s="31">
        <v>55394</v>
      </c>
      <c r="G122" s="36">
        <f t="shared" si="21"/>
        <v>0.12499407680522054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55394</v>
      </c>
      <c r="O122" s="36">
        <f t="shared" si="25"/>
        <v>0.12499407680522054</v>
      </c>
      <c r="P122" s="31">
        <v>213201</v>
      </c>
      <c r="Q122" s="31">
        <v>637144</v>
      </c>
      <c r="R122" s="31">
        <v>481366</v>
      </c>
      <c r="S122" s="31">
        <v>213201</v>
      </c>
      <c r="T122" s="36">
        <f t="shared" si="26"/>
        <v>0.33461980337254998</v>
      </c>
      <c r="U122" s="36">
        <f t="shared" si="27"/>
        <v>-0.74017945506822203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2391150</v>
      </c>
      <c r="E123" s="31">
        <v>2391150</v>
      </c>
      <c r="F123" s="31">
        <v>30600</v>
      </c>
      <c r="G123" s="36">
        <f t="shared" si="21"/>
        <v>1.2797189636785647E-2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30600</v>
      </c>
      <c r="O123" s="36">
        <f t="shared" si="25"/>
        <v>1.2797189636785647E-2</v>
      </c>
      <c r="P123" s="31">
        <v>45100</v>
      </c>
      <c r="Q123" s="31">
        <v>1242473</v>
      </c>
      <c r="R123" s="31">
        <v>2279457</v>
      </c>
      <c r="S123" s="31">
        <v>45100</v>
      </c>
      <c r="T123" s="36">
        <f t="shared" si="26"/>
        <v>3.6298575502244315E-2</v>
      </c>
      <c r="U123" s="36">
        <f t="shared" si="27"/>
        <v>-0.3215077605321508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13221612</v>
      </c>
      <c r="E124" s="31">
        <v>13221612</v>
      </c>
      <c r="F124" s="31">
        <v>3290810</v>
      </c>
      <c r="G124" s="36">
        <f t="shared" si="21"/>
        <v>0.24889627679287518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3290810</v>
      </c>
      <c r="O124" s="36">
        <f t="shared" si="25"/>
        <v>0.24889627679287518</v>
      </c>
      <c r="P124" s="31">
        <v>2144726</v>
      </c>
      <c r="Q124" s="31">
        <v>16214808</v>
      </c>
      <c r="R124" s="31">
        <v>12592007</v>
      </c>
      <c r="S124" s="31">
        <v>2144726</v>
      </c>
      <c r="T124" s="36">
        <f t="shared" si="26"/>
        <v>0.13226958962449634</v>
      </c>
      <c r="U124" s="36">
        <f t="shared" si="27"/>
        <v>0.53437315535877317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16055935</v>
      </c>
      <c r="E126" s="32">
        <f>SUM(E122:E125)</f>
        <v>16055935</v>
      </c>
      <c r="F126" s="32">
        <f>SUM(F122:F125)</f>
        <v>3376804</v>
      </c>
      <c r="G126" s="37">
        <f t="shared" si="21"/>
        <v>0.21031500189805202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3376804</v>
      </c>
      <c r="O126" s="37">
        <f t="shared" si="25"/>
        <v>0.21031500189805202</v>
      </c>
      <c r="P126" s="32">
        <f>SUM(P122:P125)</f>
        <v>2403027</v>
      </c>
      <c r="Q126" s="32">
        <f>SUM(Q122:Q125)</f>
        <v>18094425</v>
      </c>
      <c r="R126" s="32">
        <f>SUM(R122:R125)</f>
        <v>15352830</v>
      </c>
      <c r="S126" s="32">
        <f>SUM(S122:S125)</f>
        <v>2403027</v>
      </c>
      <c r="T126" s="37">
        <f t="shared" si="26"/>
        <v>0.13280482800641635</v>
      </c>
      <c r="U126" s="37">
        <f t="shared" si="27"/>
        <v>0.40522932118532173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31436</v>
      </c>
      <c r="Q127" s="31">
        <v>0</v>
      </c>
      <c r="R127" s="31">
        <v>104960</v>
      </c>
      <c r="S127" s="31">
        <v>31436</v>
      </c>
      <c r="T127" s="36">
        <f t="shared" si="26"/>
        <v>0</v>
      </c>
      <c r="U127" s="36">
        <f t="shared" si="27"/>
        <v>-1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1833267</v>
      </c>
      <c r="E128" s="31">
        <v>1833267</v>
      </c>
      <c r="F128" s="31">
        <v>616343</v>
      </c>
      <c r="G128" s="36">
        <f t="shared" si="21"/>
        <v>0.33619925520941574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616343</v>
      </c>
      <c r="O128" s="36">
        <f t="shared" si="25"/>
        <v>0.33619925520941574</v>
      </c>
      <c r="P128" s="31">
        <v>384579</v>
      </c>
      <c r="Q128" s="31">
        <v>1842122</v>
      </c>
      <c r="R128" s="31">
        <v>1845222</v>
      </c>
      <c r="S128" s="31">
        <v>384579</v>
      </c>
      <c r="T128" s="36">
        <f t="shared" si="26"/>
        <v>0.2087695603222805</v>
      </c>
      <c r="U128" s="36">
        <f t="shared" si="27"/>
        <v>0.60264341006659228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98327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98327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3660851</v>
      </c>
      <c r="E130" s="31">
        <v>3660851</v>
      </c>
      <c r="F130" s="31">
        <v>724584</v>
      </c>
      <c r="G130" s="36">
        <f t="shared" si="21"/>
        <v>0.19792774958609349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724584</v>
      </c>
      <c r="O130" s="36">
        <f t="shared" si="25"/>
        <v>0.19792774958609349</v>
      </c>
      <c r="P130" s="31">
        <v>710150</v>
      </c>
      <c r="Q130" s="31">
        <v>2492440</v>
      </c>
      <c r="R130" s="31">
        <v>3460950</v>
      </c>
      <c r="S130" s="31">
        <v>710150</v>
      </c>
      <c r="T130" s="36">
        <f t="shared" si="26"/>
        <v>0.28492160292725199</v>
      </c>
      <c r="U130" s="36">
        <f t="shared" si="27"/>
        <v>2.0325283390832949E-2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5494118</v>
      </c>
      <c r="E132" s="32">
        <f>SUM(E127:E131)</f>
        <v>5494118</v>
      </c>
      <c r="F132" s="32">
        <f>SUM(F127:F131)</f>
        <v>1439254</v>
      </c>
      <c r="G132" s="37">
        <f t="shared" si="21"/>
        <v>0.26196270265764221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1439254</v>
      </c>
      <c r="O132" s="37">
        <f t="shared" si="25"/>
        <v>0.26196270265764221</v>
      </c>
      <c r="P132" s="32">
        <f>SUM(P127:P131)</f>
        <v>1126165</v>
      </c>
      <c r="Q132" s="32">
        <f>SUM(Q127:Q131)</f>
        <v>4334562</v>
      </c>
      <c r="R132" s="32">
        <f>SUM(R127:R131)</f>
        <v>5411132</v>
      </c>
      <c r="S132" s="32">
        <f>SUM(S127:S131)</f>
        <v>1126165</v>
      </c>
      <c r="T132" s="37">
        <f t="shared" si="26"/>
        <v>0.25981056448148626</v>
      </c>
      <c r="U132" s="37">
        <f t="shared" si="27"/>
        <v>0.27801343497622466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7523702</v>
      </c>
      <c r="E133" s="31">
        <v>7523702</v>
      </c>
      <c r="F133" s="31">
        <v>1139045</v>
      </c>
      <c r="G133" s="36">
        <f t="shared" si="21"/>
        <v>0.15139422055791152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1139045</v>
      </c>
      <c r="O133" s="36">
        <f t="shared" si="25"/>
        <v>0.15139422055791152</v>
      </c>
      <c r="P133" s="31">
        <v>892998</v>
      </c>
      <c r="Q133" s="31">
        <v>4757261</v>
      </c>
      <c r="R133" s="31">
        <v>7172261</v>
      </c>
      <c r="S133" s="31">
        <v>892998</v>
      </c>
      <c r="T133" s="36">
        <f t="shared" si="26"/>
        <v>0.18771263548499861</v>
      </c>
      <c r="U133" s="36">
        <f t="shared" si="27"/>
        <v>0.27552917251774356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2897229</v>
      </c>
      <c r="E134" s="31">
        <v>2897229</v>
      </c>
      <c r="F134" s="31">
        <v>633476</v>
      </c>
      <c r="G134" s="36">
        <f t="shared" si="21"/>
        <v>0.21864892281555928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633476</v>
      </c>
      <c r="O134" s="36">
        <f t="shared" si="25"/>
        <v>0.21864892281555928</v>
      </c>
      <c r="P134" s="31">
        <v>493035</v>
      </c>
      <c r="Q134" s="31">
        <v>7823760</v>
      </c>
      <c r="R134" s="31">
        <v>2122131</v>
      </c>
      <c r="S134" s="31">
        <v>493035</v>
      </c>
      <c r="T134" s="36">
        <f t="shared" si="26"/>
        <v>6.3017653915764291E-2</v>
      </c>
      <c r="U134" s="36">
        <f t="shared" si="27"/>
        <v>0.28484995994199203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10420931</v>
      </c>
      <c r="E137" s="32">
        <f>SUM(E133:E136)</f>
        <v>10420931</v>
      </c>
      <c r="F137" s="32">
        <f>SUM(F133:F136)</f>
        <v>1772521</v>
      </c>
      <c r="G137" s="37">
        <f t="shared" ref="G137:G170" si="28">IF(($D137     =0),0,($F137     /$D137     ))</f>
        <v>0.17009238426010115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1772521</v>
      </c>
      <c r="O137" s="37">
        <f t="shared" ref="O137:O170" si="32">IF(($D137     =0),0,($N137     /$D137     ))</f>
        <v>0.17009238426010115</v>
      </c>
      <c r="P137" s="32">
        <f>SUM(P133:P136)</f>
        <v>1386033</v>
      </c>
      <c r="Q137" s="32">
        <f>SUM(Q133:Q136)</f>
        <v>12581021</v>
      </c>
      <c r="R137" s="32">
        <f>SUM(R133:R136)</f>
        <v>9294392</v>
      </c>
      <c r="S137" s="32">
        <f>SUM(S133:S136)</f>
        <v>1386033</v>
      </c>
      <c r="T137" s="37">
        <f t="shared" ref="T137:T170" si="33">IF(($Q137     =0),0,($S137     /$Q137     ))</f>
        <v>0.11016856263096612</v>
      </c>
      <c r="U137" s="37">
        <f t="shared" ref="U137:U170" si="34">IF(($P137     =0),0,(($F137     /$P137     )-1))</f>
        <v>0.27884473169109247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20836003</v>
      </c>
      <c r="E139" s="31">
        <v>20836003</v>
      </c>
      <c r="F139" s="31">
        <v>8071342</v>
      </c>
      <c r="G139" s="36">
        <f t="shared" si="28"/>
        <v>0.38737477624667266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8071342</v>
      </c>
      <c r="O139" s="36">
        <f t="shared" si="32"/>
        <v>0.38737477624667266</v>
      </c>
      <c r="P139" s="31">
        <v>8098906</v>
      </c>
      <c r="Q139" s="31">
        <v>22265759</v>
      </c>
      <c r="R139" s="31">
        <v>21486410</v>
      </c>
      <c r="S139" s="31">
        <v>8098906</v>
      </c>
      <c r="T139" s="36">
        <f t="shared" si="33"/>
        <v>0.36373815058359338</v>
      </c>
      <c r="U139" s="36">
        <f t="shared" si="34"/>
        <v>-3.4034226351065122E-3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505000</v>
      </c>
      <c r="E140" s="31">
        <v>505000</v>
      </c>
      <c r="F140" s="31">
        <v>4900</v>
      </c>
      <c r="G140" s="36">
        <f t="shared" si="28"/>
        <v>9.7029702970297029E-3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4900</v>
      </c>
      <c r="O140" s="36">
        <f t="shared" si="32"/>
        <v>9.7029702970297029E-3</v>
      </c>
      <c r="P140" s="31">
        <v>133500</v>
      </c>
      <c r="Q140" s="31">
        <v>5265000</v>
      </c>
      <c r="R140" s="31">
        <v>5265000</v>
      </c>
      <c r="S140" s="31">
        <v>133500</v>
      </c>
      <c r="T140" s="36">
        <f t="shared" si="33"/>
        <v>2.5356125356125355E-2</v>
      </c>
      <c r="U140" s="36">
        <f t="shared" si="34"/>
        <v>-0.96329588014981271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383235</v>
      </c>
      <c r="E141" s="31">
        <v>383235</v>
      </c>
      <c r="F141" s="31">
        <v>12100</v>
      </c>
      <c r="G141" s="36">
        <f t="shared" si="28"/>
        <v>3.1573316633397262E-2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12100</v>
      </c>
      <c r="O141" s="36">
        <f t="shared" si="32"/>
        <v>3.1573316633397262E-2</v>
      </c>
      <c r="P141" s="31">
        <v>35100</v>
      </c>
      <c r="Q141" s="31">
        <v>821340</v>
      </c>
      <c r="R141" s="31">
        <v>770176</v>
      </c>
      <c r="S141" s="31">
        <v>35100</v>
      </c>
      <c r="T141" s="36">
        <f t="shared" si="33"/>
        <v>4.2735042735042736E-2</v>
      </c>
      <c r="U141" s="36">
        <f t="shared" si="34"/>
        <v>-0.65527065527065531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3500000</v>
      </c>
      <c r="E142" s="31">
        <v>3500000</v>
      </c>
      <c r="F142" s="31">
        <v>468374</v>
      </c>
      <c r="G142" s="36">
        <f t="shared" si="28"/>
        <v>0.13382114285714286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468374</v>
      </c>
      <c r="O142" s="36">
        <f t="shared" si="32"/>
        <v>0.13382114285714286</v>
      </c>
      <c r="P142" s="31">
        <v>479310</v>
      </c>
      <c r="Q142" s="31">
        <v>2000000</v>
      </c>
      <c r="R142" s="31">
        <v>2202999</v>
      </c>
      <c r="S142" s="31">
        <v>479310</v>
      </c>
      <c r="T142" s="36">
        <f t="shared" si="33"/>
        <v>0.23965500000000001</v>
      </c>
      <c r="U142" s="36">
        <f t="shared" si="34"/>
        <v>-2.281613152239681E-2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25224238</v>
      </c>
      <c r="E144" s="32">
        <f>SUM(E138:E143)</f>
        <v>25224238</v>
      </c>
      <c r="F144" s="32">
        <f>SUM(F138:F143)</f>
        <v>8556716</v>
      </c>
      <c r="G144" s="37">
        <f t="shared" si="28"/>
        <v>0.33922594609200879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8556716</v>
      </c>
      <c r="O144" s="37">
        <f t="shared" si="32"/>
        <v>0.33922594609200879</v>
      </c>
      <c r="P144" s="32">
        <f>SUM(P138:P143)</f>
        <v>8746816</v>
      </c>
      <c r="Q144" s="32">
        <f>SUM(Q138:Q143)</f>
        <v>30352099</v>
      </c>
      <c r="R144" s="32">
        <f>SUM(R138:R143)</f>
        <v>29724585</v>
      </c>
      <c r="S144" s="32">
        <f>SUM(S138:S143)</f>
        <v>8746816</v>
      </c>
      <c r="T144" s="37">
        <f t="shared" si="33"/>
        <v>0.28817829040423198</v>
      </c>
      <c r="U144" s="37">
        <f t="shared" si="34"/>
        <v>-2.1733622840585665E-2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45643</v>
      </c>
      <c r="E145" s="31">
        <v>45643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52489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900000</v>
      </c>
      <c r="E146" s="31">
        <v>900000</v>
      </c>
      <c r="F146" s="31">
        <v>4973</v>
      </c>
      <c r="G146" s="36">
        <f t="shared" si="28"/>
        <v>5.5255555555555553E-3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4973</v>
      </c>
      <c r="O146" s="36">
        <f t="shared" si="32"/>
        <v>5.5255555555555553E-3</v>
      </c>
      <c r="P146" s="31">
        <v>7777</v>
      </c>
      <c r="Q146" s="31">
        <v>600000</v>
      </c>
      <c r="R146" s="31">
        <v>600000</v>
      </c>
      <c r="S146" s="31">
        <v>7777</v>
      </c>
      <c r="T146" s="36">
        <f t="shared" si="33"/>
        <v>1.2961666666666666E-2</v>
      </c>
      <c r="U146" s="36">
        <f t="shared" si="34"/>
        <v>-0.36055034074836056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31131683</v>
      </c>
      <c r="E147" s="31">
        <v>31131683</v>
      </c>
      <c r="F147" s="31">
        <v>1324536</v>
      </c>
      <c r="G147" s="36">
        <f t="shared" si="28"/>
        <v>4.2546238184424531E-2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1324536</v>
      </c>
      <c r="O147" s="36">
        <f t="shared" si="32"/>
        <v>4.2546238184424531E-2</v>
      </c>
      <c r="P147" s="31">
        <v>1181106</v>
      </c>
      <c r="Q147" s="31">
        <v>17682181</v>
      </c>
      <c r="R147" s="31">
        <v>25443194</v>
      </c>
      <c r="S147" s="31">
        <v>1181106</v>
      </c>
      <c r="T147" s="36">
        <f t="shared" si="33"/>
        <v>6.6796398023524356E-2</v>
      </c>
      <c r="U147" s="36">
        <f t="shared" si="34"/>
        <v>0.12143702597396011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73694</v>
      </c>
      <c r="R148" s="31">
        <v>73694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32077326</v>
      </c>
      <c r="E150" s="32">
        <f>SUM(E145:E149)</f>
        <v>32077326</v>
      </c>
      <c r="F150" s="32">
        <f>SUM(F145:F149)</f>
        <v>1329509</v>
      </c>
      <c r="G150" s="37">
        <f t="shared" si="28"/>
        <v>4.1447002159718672E-2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1329509</v>
      </c>
      <c r="O150" s="37">
        <f t="shared" si="32"/>
        <v>4.1447002159718672E-2</v>
      </c>
      <c r="P150" s="32">
        <f>SUM(P145:P149)</f>
        <v>1188883</v>
      </c>
      <c r="Q150" s="32">
        <f>SUM(Q145:Q149)</f>
        <v>18408364</v>
      </c>
      <c r="R150" s="32">
        <f>SUM(R145:R149)</f>
        <v>26116888</v>
      </c>
      <c r="S150" s="32">
        <f>SUM(S145:S149)</f>
        <v>1188883</v>
      </c>
      <c r="T150" s="37">
        <f t="shared" si="33"/>
        <v>6.4583848950401021E-2</v>
      </c>
      <c r="U150" s="37">
        <f t="shared" si="34"/>
        <v>0.11828413729525944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430090</v>
      </c>
      <c r="E151" s="31">
        <v>430090</v>
      </c>
      <c r="F151" s="31">
        <v>110200</v>
      </c>
      <c r="G151" s="36">
        <f t="shared" si="28"/>
        <v>0.25622544118672835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110200</v>
      </c>
      <c r="O151" s="36">
        <f t="shared" si="32"/>
        <v>0.25622544118672835</v>
      </c>
      <c r="P151" s="31">
        <v>21200</v>
      </c>
      <c r="Q151" s="31">
        <v>479777</v>
      </c>
      <c r="R151" s="31">
        <v>410000</v>
      </c>
      <c r="S151" s="31">
        <v>21200</v>
      </c>
      <c r="T151" s="36">
        <f t="shared" si="33"/>
        <v>4.4187195301150325E-2</v>
      </c>
      <c r="U151" s="36">
        <f t="shared" si="34"/>
        <v>4.1981132075471699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11362000</v>
      </c>
      <c r="E152" s="31">
        <v>11362000</v>
      </c>
      <c r="F152" s="31">
        <v>1637539</v>
      </c>
      <c r="G152" s="36">
        <f t="shared" si="28"/>
        <v>0.14412418588276713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1637539</v>
      </c>
      <c r="O152" s="36">
        <f t="shared" si="32"/>
        <v>0.14412418588276713</v>
      </c>
      <c r="P152" s="31">
        <v>1621543</v>
      </c>
      <c r="Q152" s="31">
        <v>15783000</v>
      </c>
      <c r="R152" s="31">
        <v>16109100</v>
      </c>
      <c r="S152" s="31">
        <v>1621543</v>
      </c>
      <c r="T152" s="36">
        <f t="shared" si="33"/>
        <v>0.10273984667046822</v>
      </c>
      <c r="U152" s="36">
        <f t="shared" si="34"/>
        <v>9.8646782724849391E-3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5025800</v>
      </c>
      <c r="E153" s="31">
        <v>5025800</v>
      </c>
      <c r="F153" s="31">
        <v>228053</v>
      </c>
      <c r="G153" s="36">
        <f t="shared" si="28"/>
        <v>4.5376457479406267E-2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228053</v>
      </c>
      <c r="O153" s="36">
        <f t="shared" si="32"/>
        <v>4.5376457479406267E-2</v>
      </c>
      <c r="P153" s="31">
        <v>2320</v>
      </c>
      <c r="Q153" s="31">
        <v>4788410</v>
      </c>
      <c r="R153" s="31">
        <v>4828410</v>
      </c>
      <c r="S153" s="31">
        <v>2320</v>
      </c>
      <c r="T153" s="36">
        <f t="shared" si="33"/>
        <v>4.8450320670118054E-4</v>
      </c>
      <c r="U153" s="36">
        <f t="shared" si="34"/>
        <v>97.298706896551721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5681427</v>
      </c>
      <c r="E154" s="31">
        <v>5681427</v>
      </c>
      <c r="F154" s="31">
        <v>615703</v>
      </c>
      <c r="G154" s="36">
        <f t="shared" si="28"/>
        <v>0.10837118913962988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615703</v>
      </c>
      <c r="O154" s="36">
        <f t="shared" si="32"/>
        <v>0.10837118913962988</v>
      </c>
      <c r="P154" s="31">
        <v>613487</v>
      </c>
      <c r="Q154" s="31">
        <v>9835458</v>
      </c>
      <c r="R154" s="31">
        <v>7835159</v>
      </c>
      <c r="S154" s="31">
        <v>613487</v>
      </c>
      <c r="T154" s="36">
        <f t="shared" si="33"/>
        <v>6.2375031239012967E-2</v>
      </c>
      <c r="U154" s="36">
        <f t="shared" si="34"/>
        <v>3.6121384805221091E-3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19122</v>
      </c>
      <c r="E155" s="31">
        <v>19122</v>
      </c>
      <c r="F155" s="31">
        <v>435</v>
      </c>
      <c r="G155" s="36">
        <f t="shared" si="28"/>
        <v>2.2748666457483527E-2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435</v>
      </c>
      <c r="O155" s="36">
        <f t="shared" si="32"/>
        <v>2.2748666457483527E-2</v>
      </c>
      <c r="P155" s="31">
        <v>28548</v>
      </c>
      <c r="Q155" s="31">
        <v>165185</v>
      </c>
      <c r="R155" s="31">
        <v>178828</v>
      </c>
      <c r="S155" s="31">
        <v>28548</v>
      </c>
      <c r="T155" s="36">
        <f t="shared" si="33"/>
        <v>0.1728244089959742</v>
      </c>
      <c r="U155" s="36">
        <f t="shared" si="34"/>
        <v>-0.98476250525430853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22518439</v>
      </c>
      <c r="E157" s="32">
        <f>SUM(E151:E156)</f>
        <v>22518439</v>
      </c>
      <c r="F157" s="32">
        <f>SUM(F151:F156)</f>
        <v>2591930</v>
      </c>
      <c r="G157" s="37">
        <f t="shared" si="28"/>
        <v>0.1151025610611819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2591930</v>
      </c>
      <c r="O157" s="37">
        <f t="shared" si="32"/>
        <v>0.1151025610611819</v>
      </c>
      <c r="P157" s="32">
        <f>SUM(P151:P156)</f>
        <v>2287098</v>
      </c>
      <c r="Q157" s="32">
        <f>SUM(Q151:Q156)</f>
        <v>31051830</v>
      </c>
      <c r="R157" s="32">
        <f>SUM(R151:R156)</f>
        <v>29361497</v>
      </c>
      <c r="S157" s="32">
        <f>SUM(S151:S156)</f>
        <v>2287098</v>
      </c>
      <c r="T157" s="37">
        <f t="shared" si="33"/>
        <v>7.3654209751889022E-2</v>
      </c>
      <c r="U157" s="37">
        <f t="shared" si="34"/>
        <v>0.13328331361402102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391304</v>
      </c>
      <c r="E158" s="31">
        <v>391304</v>
      </c>
      <c r="F158" s="31">
        <v>813</v>
      </c>
      <c r="G158" s="36">
        <f t="shared" si="28"/>
        <v>2.0776685134831232E-3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813</v>
      </c>
      <c r="O158" s="36">
        <f t="shared" si="32"/>
        <v>2.0776685134831232E-3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4315364</v>
      </c>
      <c r="E159" s="31">
        <v>4315364</v>
      </c>
      <c r="F159" s="31">
        <v>1724040</v>
      </c>
      <c r="G159" s="36">
        <f t="shared" si="28"/>
        <v>0.39951206897031166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1724040</v>
      </c>
      <c r="O159" s="36">
        <f t="shared" si="32"/>
        <v>0.39951206897031166</v>
      </c>
      <c r="P159" s="31">
        <v>1370248</v>
      </c>
      <c r="Q159" s="31">
        <v>12385104</v>
      </c>
      <c r="R159" s="31">
        <v>12385104</v>
      </c>
      <c r="S159" s="31">
        <v>1370248</v>
      </c>
      <c r="T159" s="36">
        <f t="shared" si="33"/>
        <v>0.11063677785830463</v>
      </c>
      <c r="U159" s="36">
        <f t="shared" si="34"/>
        <v>0.25819559670950065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2328894</v>
      </c>
      <c r="F160" s="31">
        <v>970377</v>
      </c>
      <c r="G160" s="36">
        <f t="shared" si="28"/>
        <v>0.41666859891433444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970377</v>
      </c>
      <c r="O160" s="36">
        <f t="shared" si="32"/>
        <v>0.41666859891433444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7035562</v>
      </c>
      <c r="E163" s="32">
        <f>SUM(E158:E162)</f>
        <v>7035562</v>
      </c>
      <c r="F163" s="32">
        <f>SUM(F158:F162)</f>
        <v>2695230</v>
      </c>
      <c r="G163" s="37">
        <f t="shared" si="28"/>
        <v>0.38308666741903491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2695230</v>
      </c>
      <c r="O163" s="37">
        <f t="shared" si="32"/>
        <v>0.38308666741903491</v>
      </c>
      <c r="P163" s="32">
        <f>SUM(P158:P162)</f>
        <v>1370248</v>
      </c>
      <c r="Q163" s="32">
        <f>SUM(Q158:Q162)</f>
        <v>12385104</v>
      </c>
      <c r="R163" s="32">
        <f>SUM(R158:R162)</f>
        <v>12385104</v>
      </c>
      <c r="S163" s="32">
        <f>SUM(S158:S162)</f>
        <v>1370248</v>
      </c>
      <c r="T163" s="37">
        <f t="shared" si="33"/>
        <v>0.11063677785830463</v>
      </c>
      <c r="U163" s="37">
        <f t="shared" si="34"/>
        <v>0.9669651041271361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6903336</v>
      </c>
      <c r="E164" s="31">
        <v>6903336</v>
      </c>
      <c r="F164" s="31">
        <v>1816190</v>
      </c>
      <c r="G164" s="36">
        <f t="shared" si="28"/>
        <v>0.26308874434041746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1816190</v>
      </c>
      <c r="O164" s="36">
        <f t="shared" si="32"/>
        <v>0.26308874434041746</v>
      </c>
      <c r="P164" s="31">
        <v>1701328</v>
      </c>
      <c r="Q164" s="31">
        <v>6580875</v>
      </c>
      <c r="R164" s="31">
        <v>6580875</v>
      </c>
      <c r="S164" s="31">
        <v>1701328</v>
      </c>
      <c r="T164" s="36">
        <f t="shared" si="33"/>
        <v>0.25852610785039981</v>
      </c>
      <c r="U164" s="36">
        <f t="shared" si="34"/>
        <v>6.7513142674428428E-2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22586478</v>
      </c>
      <c r="E165" s="31">
        <v>22586478</v>
      </c>
      <c r="F165" s="31">
        <v>1541715</v>
      </c>
      <c r="G165" s="36">
        <f t="shared" si="28"/>
        <v>6.8258318096340656E-2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1541715</v>
      </c>
      <c r="O165" s="36">
        <f t="shared" si="32"/>
        <v>6.8258318096340656E-2</v>
      </c>
      <c r="P165" s="31">
        <v>1555812</v>
      </c>
      <c r="Q165" s="31">
        <v>4343319</v>
      </c>
      <c r="R165" s="31">
        <v>5546751</v>
      </c>
      <c r="S165" s="31">
        <v>1555812</v>
      </c>
      <c r="T165" s="36">
        <f t="shared" si="33"/>
        <v>0.35820808925156084</v>
      </c>
      <c r="U165" s="36">
        <f t="shared" si="34"/>
        <v>-9.0608633948060513E-3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1741310</v>
      </c>
      <c r="E167" s="31">
        <v>1741310</v>
      </c>
      <c r="F167" s="31">
        <v>432684</v>
      </c>
      <c r="G167" s="36">
        <f t="shared" si="28"/>
        <v>0.2484818900712682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432684</v>
      </c>
      <c r="O167" s="36">
        <f t="shared" si="32"/>
        <v>0.2484818900712682</v>
      </c>
      <c r="P167" s="31">
        <v>168537</v>
      </c>
      <c r="Q167" s="31">
        <v>1659972</v>
      </c>
      <c r="R167" s="31">
        <v>1659972</v>
      </c>
      <c r="S167" s="31">
        <v>168537</v>
      </c>
      <c r="T167" s="36">
        <f t="shared" si="33"/>
        <v>0.10153002580766422</v>
      </c>
      <c r="U167" s="36">
        <f t="shared" si="34"/>
        <v>1.5672938286548352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31231124</v>
      </c>
      <c r="E169" s="32">
        <f>SUM(E164:E168)</f>
        <v>31231124</v>
      </c>
      <c r="F169" s="32">
        <f>SUM(F164:F168)</f>
        <v>3790589</v>
      </c>
      <c r="G169" s="37">
        <f t="shared" si="28"/>
        <v>0.12137216066895319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3790589</v>
      </c>
      <c r="O169" s="37">
        <f t="shared" si="32"/>
        <v>0.12137216066895319</v>
      </c>
      <c r="P169" s="32">
        <f>SUM(P164:P168)</f>
        <v>3425677</v>
      </c>
      <c r="Q169" s="32">
        <f>SUM(Q164:Q168)</f>
        <v>12584166</v>
      </c>
      <c r="R169" s="32">
        <f>SUM(R164:R168)</f>
        <v>13787598</v>
      </c>
      <c r="S169" s="32">
        <f>SUM(S164:S168)</f>
        <v>3425677</v>
      </c>
      <c r="T169" s="37">
        <f t="shared" si="33"/>
        <v>0.27222121831514301</v>
      </c>
      <c r="U169" s="37">
        <f t="shared" si="34"/>
        <v>0.10652259392814911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216415921</v>
      </c>
      <c r="E170" s="32">
        <f>SUM(E105,E107:E111,E113:E120,E122:E125,E127:E131,E133:E136,E138:E143,E145:E149,E151:E156,E158:E162,E164:E168)</f>
        <v>216415921</v>
      </c>
      <c r="F170" s="32">
        <f>SUM(F105,F107:F111,F113:F120,F122:F125,F127:F131,F133:F136,F138:F143,F145:F149,F151:F156,F158:F162,F164:F168)</f>
        <v>40447916</v>
      </c>
      <c r="G170" s="37">
        <f t="shared" si="28"/>
        <v>0.18689898512596032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40447916</v>
      </c>
      <c r="O170" s="37">
        <f t="shared" si="32"/>
        <v>0.18689898512596032</v>
      </c>
      <c r="P170" s="32">
        <f>SUM(P105,P107:P111,P113:P120,P122:P125,P127:P131,P133:P136,P138:P143,P145:P149,P151:P156,P158:P162,P164:P168)</f>
        <v>34171521</v>
      </c>
      <c r="Q170" s="32">
        <f>SUM(Q105,Q107:Q111,Q113:Q120,Q122:Q125,Q127:Q131,Q133:Q136,Q138:Q143,Q145:Q149,Q151:Q156,Q158:Q162,Q164:Q168)</f>
        <v>231752218</v>
      </c>
      <c r="R170" s="32">
        <f>SUM(R105,R107:R111,R113:R120,R122:R125,R127:R131,R133:R136,R138:R143,R145:R149,R151:R156,R158:R162,R164:R168)</f>
        <v>233548239</v>
      </c>
      <c r="S170" s="32">
        <f>SUM(S105,S107:S111,S113:S120,S122:S125,S127:S131,S133:S136,S138:S143,S145:S149,S151:S156,S158:S162,S164:S168)</f>
        <v>34171521</v>
      </c>
      <c r="T170" s="37">
        <f t="shared" si="33"/>
        <v>0.14744851762324881</v>
      </c>
      <c r="U170" s="37">
        <f t="shared" si="34"/>
        <v>0.18367326991385613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3505000</v>
      </c>
      <c r="E175" s="31">
        <v>3505000</v>
      </c>
      <c r="F175" s="31">
        <v>167803</v>
      </c>
      <c r="G175" s="36">
        <f t="shared" si="35"/>
        <v>4.7875320970042795E-2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167803</v>
      </c>
      <c r="O175" s="36">
        <f t="shared" si="39"/>
        <v>4.7875320970042795E-2</v>
      </c>
      <c r="P175" s="31">
        <v>176809</v>
      </c>
      <c r="Q175" s="31">
        <v>3506044</v>
      </c>
      <c r="R175" s="31">
        <v>3506044</v>
      </c>
      <c r="S175" s="31">
        <v>176809</v>
      </c>
      <c r="T175" s="36">
        <f t="shared" si="40"/>
        <v>5.042977213064069E-2</v>
      </c>
      <c r="U175" s="36">
        <f t="shared" si="41"/>
        <v>-5.0936321114875338E-2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6445383</v>
      </c>
      <c r="E176" s="31">
        <v>6445383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6109366</v>
      </c>
      <c r="R176" s="31">
        <v>6109366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1</v>
      </c>
      <c r="Q178" s="31">
        <v>0</v>
      </c>
      <c r="R178" s="31">
        <v>0</v>
      </c>
      <c r="S178" s="31">
        <v>1</v>
      </c>
      <c r="T178" s="36">
        <f t="shared" si="40"/>
        <v>0</v>
      </c>
      <c r="U178" s="36">
        <f t="shared" si="41"/>
        <v>-1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9950383</v>
      </c>
      <c r="E179" s="32">
        <f>SUM(E173:E178)</f>
        <v>9950383</v>
      </c>
      <c r="F179" s="32">
        <f>SUM(F173:F178)</f>
        <v>167803</v>
      </c>
      <c r="G179" s="37">
        <f t="shared" si="35"/>
        <v>1.6863973979695052E-2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167803</v>
      </c>
      <c r="O179" s="37">
        <f t="shared" si="39"/>
        <v>1.6863973979695052E-2</v>
      </c>
      <c r="P179" s="32">
        <f>SUM(P173:P178)</f>
        <v>176810</v>
      </c>
      <c r="Q179" s="32">
        <f>SUM(Q173:Q178)</f>
        <v>9615410</v>
      </c>
      <c r="R179" s="32">
        <f>SUM(R173:R178)</f>
        <v>9615410</v>
      </c>
      <c r="S179" s="32">
        <f>SUM(S173:S178)</f>
        <v>176810</v>
      </c>
      <c r="T179" s="37">
        <f t="shared" si="40"/>
        <v>1.8388191455174559E-2</v>
      </c>
      <c r="U179" s="37">
        <f t="shared" si="41"/>
        <v>-5.0941688818505693E-2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359503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359503</v>
      </c>
      <c r="O180" s="36">
        <f t="shared" si="39"/>
        <v>0</v>
      </c>
      <c r="P180" s="31">
        <v>336750</v>
      </c>
      <c r="Q180" s="31">
        <v>0</v>
      </c>
      <c r="R180" s="31">
        <v>0</v>
      </c>
      <c r="S180" s="31">
        <v>336750</v>
      </c>
      <c r="T180" s="36">
        <f t="shared" si="40"/>
        <v>0</v>
      </c>
      <c r="U180" s="36">
        <f t="shared" si="41"/>
        <v>6.7566443949517385E-2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1057895</v>
      </c>
      <c r="E181" s="31">
        <v>1057895</v>
      </c>
      <c r="F181" s="31">
        <v>156553</v>
      </c>
      <c r="G181" s="36">
        <f t="shared" si="35"/>
        <v>0.14798538607328704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156553</v>
      </c>
      <c r="O181" s="36">
        <f t="shared" si="39"/>
        <v>0.14798538607328704</v>
      </c>
      <c r="P181" s="31">
        <v>6223280</v>
      </c>
      <c r="Q181" s="31">
        <v>588288</v>
      </c>
      <c r="R181" s="31">
        <v>896450</v>
      </c>
      <c r="S181" s="31">
        <v>6223280</v>
      </c>
      <c r="T181" s="36">
        <f t="shared" si="40"/>
        <v>10.57862815491732</v>
      </c>
      <c r="U181" s="36">
        <f t="shared" si="41"/>
        <v>-0.97484397295316938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64020</v>
      </c>
      <c r="E182" s="31">
        <v>64020</v>
      </c>
      <c r="F182" s="31">
        <v>65011</v>
      </c>
      <c r="G182" s="36">
        <f t="shared" si="35"/>
        <v>1.0154795376444861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65011</v>
      </c>
      <c r="O182" s="36">
        <f t="shared" si="39"/>
        <v>1.0154795376444861</v>
      </c>
      <c r="P182" s="31">
        <v>2928</v>
      </c>
      <c r="Q182" s="31">
        <v>61035</v>
      </c>
      <c r="R182" s="31">
        <v>61035</v>
      </c>
      <c r="S182" s="31">
        <v>2928</v>
      </c>
      <c r="T182" s="36">
        <f t="shared" si="40"/>
        <v>4.7972474809535509E-2</v>
      </c>
      <c r="U182" s="36">
        <f t="shared" si="41"/>
        <v>21.20321038251366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191243</v>
      </c>
      <c r="E184" s="31">
        <v>191243</v>
      </c>
      <c r="F184" s="31">
        <v>69096</v>
      </c>
      <c r="G184" s="36">
        <f t="shared" si="35"/>
        <v>0.36129949854373755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69096</v>
      </c>
      <c r="O184" s="36">
        <f t="shared" si="39"/>
        <v>0.36129949854373755</v>
      </c>
      <c r="P184" s="31">
        <v>70603</v>
      </c>
      <c r="Q184" s="31">
        <v>112000</v>
      </c>
      <c r="R184" s="31">
        <v>182310</v>
      </c>
      <c r="S184" s="31">
        <v>70603</v>
      </c>
      <c r="T184" s="36">
        <f t="shared" si="40"/>
        <v>0.63038392857142855</v>
      </c>
      <c r="U184" s="36">
        <f t="shared" si="41"/>
        <v>-2.1344702066484422E-2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1313158</v>
      </c>
      <c r="E185" s="32">
        <f>SUM(E180:E184)</f>
        <v>1313158</v>
      </c>
      <c r="F185" s="32">
        <f>SUM(F180:F184)</f>
        <v>650163</v>
      </c>
      <c r="G185" s="37">
        <f t="shared" si="35"/>
        <v>0.49511406852793038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650163</v>
      </c>
      <c r="O185" s="37">
        <f t="shared" si="39"/>
        <v>0.49511406852793038</v>
      </c>
      <c r="P185" s="32">
        <f>SUM(P180:P184)</f>
        <v>6633561</v>
      </c>
      <c r="Q185" s="32">
        <f>SUM(Q180:Q184)</f>
        <v>761323</v>
      </c>
      <c r="R185" s="32">
        <f>SUM(R180:R184)</f>
        <v>1139795</v>
      </c>
      <c r="S185" s="32">
        <f>SUM(S180:S184)</f>
        <v>6633561</v>
      </c>
      <c r="T185" s="37">
        <f t="shared" si="40"/>
        <v>8.7132018867156251</v>
      </c>
      <c r="U185" s="37">
        <f t="shared" si="41"/>
        <v>-0.90198884128750756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6818500</v>
      </c>
      <c r="E186" s="31">
        <v>6818500</v>
      </c>
      <c r="F186" s="31">
        <v>754391</v>
      </c>
      <c r="G186" s="36">
        <f t="shared" si="35"/>
        <v>0.11063885018699128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754391</v>
      </c>
      <c r="O186" s="36">
        <f t="shared" si="39"/>
        <v>0.11063885018699128</v>
      </c>
      <c r="P186" s="31">
        <v>594438</v>
      </c>
      <c r="Q186" s="31">
        <v>6500000</v>
      </c>
      <c r="R186" s="31">
        <v>6500000</v>
      </c>
      <c r="S186" s="31">
        <v>594438</v>
      </c>
      <c r="T186" s="36">
        <f t="shared" si="40"/>
        <v>9.1452000000000006E-2</v>
      </c>
      <c r="U186" s="36">
        <f t="shared" si="41"/>
        <v>0.26908273024268303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24244252</v>
      </c>
      <c r="E187" s="31">
        <v>24244252</v>
      </c>
      <c r="F187" s="31">
        <v>1688343</v>
      </c>
      <c r="G187" s="36">
        <f t="shared" si="35"/>
        <v>6.9638898325260767E-2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1688343</v>
      </c>
      <c r="O187" s="36">
        <f t="shared" si="39"/>
        <v>6.9638898325260767E-2</v>
      </c>
      <c r="P187" s="31">
        <v>1402954</v>
      </c>
      <c r="Q187" s="31">
        <v>13712249</v>
      </c>
      <c r="R187" s="31">
        <v>13712249</v>
      </c>
      <c r="S187" s="31">
        <v>1402954</v>
      </c>
      <c r="T187" s="36">
        <f t="shared" si="40"/>
        <v>0.10231392385012845</v>
      </c>
      <c r="U187" s="36">
        <f t="shared" si="41"/>
        <v>0.20342006936791934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132531</v>
      </c>
      <c r="E188" s="31">
        <v>132531</v>
      </c>
      <c r="F188" s="31">
        <v>17817</v>
      </c>
      <c r="G188" s="36">
        <f t="shared" si="35"/>
        <v>0.13443647146705298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17817</v>
      </c>
      <c r="O188" s="36">
        <f t="shared" si="39"/>
        <v>0.13443647146705298</v>
      </c>
      <c r="P188" s="31">
        <v>17914</v>
      </c>
      <c r="Q188" s="31">
        <v>259247</v>
      </c>
      <c r="R188" s="31">
        <v>130747</v>
      </c>
      <c r="S188" s="31">
        <v>17914</v>
      </c>
      <c r="T188" s="36">
        <f t="shared" si="40"/>
        <v>6.9100124591605694E-2</v>
      </c>
      <c r="U188" s="36">
        <f t="shared" si="41"/>
        <v>-5.4147594060511839E-3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781427</v>
      </c>
      <c r="E189" s="31">
        <v>781427</v>
      </c>
      <c r="F189" s="31">
        <v>52175</v>
      </c>
      <c r="G189" s="36">
        <f t="shared" si="35"/>
        <v>6.6768872844168423E-2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52175</v>
      </c>
      <c r="O189" s="36">
        <f t="shared" si="39"/>
        <v>6.6768872844168423E-2</v>
      </c>
      <c r="P189" s="31">
        <v>20350</v>
      </c>
      <c r="Q189" s="31">
        <v>12695682</v>
      </c>
      <c r="R189" s="31">
        <v>744926</v>
      </c>
      <c r="S189" s="31">
        <v>20350</v>
      </c>
      <c r="T189" s="36">
        <f t="shared" si="40"/>
        <v>1.6029071931700873E-3</v>
      </c>
      <c r="U189" s="36">
        <f t="shared" si="41"/>
        <v>1.5638820638820641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57302000</v>
      </c>
      <c r="F190" s="31">
        <v>23875869</v>
      </c>
      <c r="G190" s="36">
        <f t="shared" si="35"/>
        <v>0.4166672890998569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23875869</v>
      </c>
      <c r="O190" s="36">
        <f t="shared" si="39"/>
        <v>0.4166672890998569</v>
      </c>
      <c r="P190" s="31">
        <v>22083333</v>
      </c>
      <c r="Q190" s="31">
        <v>53000000</v>
      </c>
      <c r="R190" s="31">
        <v>49044000</v>
      </c>
      <c r="S190" s="31">
        <v>22083333</v>
      </c>
      <c r="T190" s="36">
        <f t="shared" si="40"/>
        <v>0.4166666603773585</v>
      </c>
      <c r="U190" s="36">
        <f t="shared" si="41"/>
        <v>8.1171442734663257E-2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89278710</v>
      </c>
      <c r="E191" s="32">
        <f>SUM(E186:E190)</f>
        <v>89278710</v>
      </c>
      <c r="F191" s="32">
        <f>SUM(F186:F190)</f>
        <v>26388595</v>
      </c>
      <c r="G191" s="37">
        <f t="shared" si="35"/>
        <v>0.29557545130300383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26388595</v>
      </c>
      <c r="O191" s="37">
        <f t="shared" si="39"/>
        <v>0.29557545130300383</v>
      </c>
      <c r="P191" s="32">
        <f>SUM(P186:P190)</f>
        <v>24118989</v>
      </c>
      <c r="Q191" s="32">
        <f>SUM(Q186:Q190)</f>
        <v>86167178</v>
      </c>
      <c r="R191" s="32">
        <f>SUM(R186:R190)</f>
        <v>70131922</v>
      </c>
      <c r="S191" s="32">
        <f>SUM(S186:S190)</f>
        <v>24118989</v>
      </c>
      <c r="T191" s="37">
        <f t="shared" si="40"/>
        <v>0.27990923643803212</v>
      </c>
      <c r="U191" s="37">
        <f t="shared" si="41"/>
        <v>9.4100378751364788E-2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5281152</v>
      </c>
      <c r="E192" s="31">
        <v>5281152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4982218</v>
      </c>
      <c r="R192" s="31">
        <v>4982218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665195</v>
      </c>
      <c r="E193" s="31">
        <v>665195</v>
      </c>
      <c r="F193" s="31">
        <v>180600</v>
      </c>
      <c r="G193" s="36">
        <f t="shared" si="35"/>
        <v>0.27149933478153021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180600</v>
      </c>
      <c r="O193" s="36">
        <f t="shared" si="39"/>
        <v>0.27149933478153021</v>
      </c>
      <c r="P193" s="31">
        <v>168750</v>
      </c>
      <c r="Q193" s="31">
        <v>634123</v>
      </c>
      <c r="R193" s="31">
        <v>541232</v>
      </c>
      <c r="S193" s="31">
        <v>168750</v>
      </c>
      <c r="T193" s="36">
        <f t="shared" si="40"/>
        <v>0.26611556433057942</v>
      </c>
      <c r="U193" s="36">
        <f t="shared" si="41"/>
        <v>7.0222222222222186E-2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6967212</v>
      </c>
      <c r="E194" s="31">
        <v>6967212</v>
      </c>
      <c r="F194" s="31">
        <v>1963262</v>
      </c>
      <c r="G194" s="36">
        <f t="shared" si="35"/>
        <v>0.28178588508574159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1963262</v>
      </c>
      <c r="O194" s="36">
        <f t="shared" si="39"/>
        <v>0.28178588508574159</v>
      </c>
      <c r="P194" s="31">
        <v>2075419</v>
      </c>
      <c r="Q194" s="31">
        <v>6641648</v>
      </c>
      <c r="R194" s="31">
        <v>6641648</v>
      </c>
      <c r="S194" s="31">
        <v>2075419</v>
      </c>
      <c r="T194" s="36">
        <f t="shared" si="40"/>
        <v>0.31248554575611354</v>
      </c>
      <c r="U194" s="36">
        <f t="shared" si="41"/>
        <v>-5.404065395951374E-2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17173</v>
      </c>
      <c r="E195" s="31">
        <v>17173</v>
      </c>
      <c r="F195" s="31">
        <v>2566</v>
      </c>
      <c r="G195" s="36">
        <f t="shared" si="35"/>
        <v>0.14942060210796018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2566</v>
      </c>
      <c r="O195" s="36">
        <f t="shared" si="39"/>
        <v>0.14942060210796018</v>
      </c>
      <c r="P195" s="31">
        <v>1999</v>
      </c>
      <c r="Q195" s="31">
        <v>16361</v>
      </c>
      <c r="R195" s="31">
        <v>16371</v>
      </c>
      <c r="S195" s="31">
        <v>1999</v>
      </c>
      <c r="T195" s="36">
        <f t="shared" si="40"/>
        <v>0.12218079579487806</v>
      </c>
      <c r="U195" s="36">
        <f t="shared" si="41"/>
        <v>0.2836418209104552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11176032</v>
      </c>
      <c r="E196" s="31">
        <v>11176032</v>
      </c>
      <c r="F196" s="31">
        <v>3739884</v>
      </c>
      <c r="G196" s="36">
        <f t="shared" si="35"/>
        <v>0.33463433175567142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3739884</v>
      </c>
      <c r="O196" s="36">
        <f t="shared" si="39"/>
        <v>0.33463433175567142</v>
      </c>
      <c r="P196" s="31">
        <v>5179189</v>
      </c>
      <c r="Q196" s="31">
        <v>8537195</v>
      </c>
      <c r="R196" s="31">
        <v>14537195</v>
      </c>
      <c r="S196" s="31">
        <v>5179189</v>
      </c>
      <c r="T196" s="36">
        <f t="shared" si="40"/>
        <v>0.60666167283282157</v>
      </c>
      <c r="U196" s="36">
        <f t="shared" si="41"/>
        <v>-0.27790161741539066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65812</v>
      </c>
      <c r="E197" s="31">
        <v>65812</v>
      </c>
      <c r="F197" s="31">
        <v>6241</v>
      </c>
      <c r="G197" s="36">
        <f t="shared" si="35"/>
        <v>9.4830729958062354E-2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6241</v>
      </c>
      <c r="O197" s="36">
        <f t="shared" si="39"/>
        <v>9.4830729958062354E-2</v>
      </c>
      <c r="P197" s="31">
        <v>24937</v>
      </c>
      <c r="Q197" s="31">
        <v>52650</v>
      </c>
      <c r="R197" s="31">
        <v>52650</v>
      </c>
      <c r="S197" s="31">
        <v>24937</v>
      </c>
      <c r="T197" s="36">
        <f t="shared" si="40"/>
        <v>0.47363722697056032</v>
      </c>
      <c r="U197" s="36">
        <f t="shared" si="41"/>
        <v>-0.74972931788106023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24172576</v>
      </c>
      <c r="E198" s="32">
        <f>SUM(E192:E197)</f>
        <v>24172576</v>
      </c>
      <c r="F198" s="32">
        <f>SUM(F192:F197)</f>
        <v>5892553</v>
      </c>
      <c r="G198" s="37">
        <f t="shared" si="35"/>
        <v>0.24377017161927633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5892553</v>
      </c>
      <c r="O198" s="37">
        <f t="shared" si="39"/>
        <v>0.24377017161927633</v>
      </c>
      <c r="P198" s="32">
        <f>SUM(P192:P197)</f>
        <v>7450294</v>
      </c>
      <c r="Q198" s="32">
        <f>SUM(Q192:Q197)</f>
        <v>20864195</v>
      </c>
      <c r="R198" s="32">
        <f>SUM(R192:R197)</f>
        <v>26771314</v>
      </c>
      <c r="S198" s="32">
        <f>SUM(S192:S197)</f>
        <v>7450294</v>
      </c>
      <c r="T198" s="37">
        <f t="shared" si="40"/>
        <v>0.35708514035648153</v>
      </c>
      <c r="U198" s="37">
        <f t="shared" si="41"/>
        <v>-0.20908450055796457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4345347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4345347</v>
      </c>
      <c r="O200" s="36">
        <f t="shared" si="39"/>
        <v>0</v>
      </c>
      <c r="P200" s="31">
        <v>1407535</v>
      </c>
      <c r="Q200" s="31">
        <v>100227956</v>
      </c>
      <c r="R200" s="31">
        <v>108186190</v>
      </c>
      <c r="S200" s="31">
        <v>1407535</v>
      </c>
      <c r="T200" s="36">
        <f t="shared" si="40"/>
        <v>1.404333736986515E-2</v>
      </c>
      <c r="U200" s="36">
        <f t="shared" si="41"/>
        <v>2.0872035153655148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18424315</v>
      </c>
      <c r="E202" s="31">
        <v>18424315</v>
      </c>
      <c r="F202" s="31">
        <v>4081278</v>
      </c>
      <c r="G202" s="36">
        <f t="shared" si="35"/>
        <v>0.22151586096959372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4081278</v>
      </c>
      <c r="O202" s="36">
        <f t="shared" si="39"/>
        <v>0.22151586096959372</v>
      </c>
      <c r="P202" s="31">
        <v>3830653</v>
      </c>
      <c r="Q202" s="31">
        <v>16810263</v>
      </c>
      <c r="R202" s="31">
        <v>18575381</v>
      </c>
      <c r="S202" s="31">
        <v>3830653</v>
      </c>
      <c r="T202" s="36">
        <f t="shared" si="40"/>
        <v>0.22787585179363345</v>
      </c>
      <c r="U202" s="36">
        <f t="shared" si="41"/>
        <v>6.5426181906844683E-2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18424315</v>
      </c>
      <c r="E204" s="32">
        <f>SUM(E199:E203)</f>
        <v>18424315</v>
      </c>
      <c r="F204" s="32">
        <f>SUM(F199:F203)</f>
        <v>8426625</v>
      </c>
      <c r="G204" s="37">
        <f t="shared" si="35"/>
        <v>0.45736435791507041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8426625</v>
      </c>
      <c r="O204" s="37">
        <f t="shared" si="39"/>
        <v>0.45736435791507041</v>
      </c>
      <c r="P204" s="32">
        <f>SUM(P199:P203)</f>
        <v>5238188</v>
      </c>
      <c r="Q204" s="32">
        <f>SUM(Q199:Q203)</f>
        <v>117038219</v>
      </c>
      <c r="R204" s="32">
        <f>SUM(R199:R203)</f>
        <v>126761571</v>
      </c>
      <c r="S204" s="32">
        <f>SUM(S199:S203)</f>
        <v>5238188</v>
      </c>
      <c r="T204" s="37">
        <f t="shared" si="40"/>
        <v>4.4756217624945235E-2</v>
      </c>
      <c r="U204" s="37">
        <f t="shared" si="41"/>
        <v>0.60869082972966981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143139142</v>
      </c>
      <c r="E205" s="32">
        <f>SUM(E173:E178,E180:E184,E186:E190,E192:E197,E199:E203)</f>
        <v>143139142</v>
      </c>
      <c r="F205" s="32">
        <f>SUM(F173:F178,F180:F184,F186:F190,F192:F197,F199:F203)</f>
        <v>41525739</v>
      </c>
      <c r="G205" s="37">
        <f t="shared" si="35"/>
        <v>0.29010750253064949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41525739</v>
      </c>
      <c r="O205" s="37">
        <f t="shared" si="39"/>
        <v>0.29010750253064949</v>
      </c>
      <c r="P205" s="32">
        <f>SUM(P173:P178,P180:P184,P186:P190,P192:P197,P199:P203)</f>
        <v>43617842</v>
      </c>
      <c r="Q205" s="32">
        <f>SUM(Q173:Q178,Q180:Q184,Q186:Q190,Q192:Q197,Q199:Q203)</f>
        <v>234446325</v>
      </c>
      <c r="R205" s="32">
        <f>SUM(R173:R178,R180:R184,R186:R190,R192:R197,R199:R203)</f>
        <v>234420012</v>
      </c>
      <c r="S205" s="32">
        <f>SUM(S173:S178,S180:S184,S186:S190,S192:S197,S199:S203)</f>
        <v>43617842</v>
      </c>
      <c r="T205" s="37">
        <f t="shared" si="40"/>
        <v>0.18604617496136908</v>
      </c>
      <c r="U205" s="37">
        <f t="shared" si="41"/>
        <v>-4.7964385766723572E-2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1070664</v>
      </c>
      <c r="E208" s="31">
        <v>1070664</v>
      </c>
      <c r="F208" s="31">
        <v>121700</v>
      </c>
      <c r="G208" s="36">
        <f t="shared" ref="G208:G231" si="42">IF(($D208     =0),0,($F208     /$D208     ))</f>
        <v>0.11366777999447072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121700</v>
      </c>
      <c r="O208" s="36">
        <f t="shared" ref="O208:O231" si="46">IF(($D208     =0),0,($N208     /$D208     ))</f>
        <v>0.11366777999447072</v>
      </c>
      <c r="P208" s="31">
        <v>55605</v>
      </c>
      <c r="Q208" s="31">
        <v>27910</v>
      </c>
      <c r="R208" s="31">
        <v>751456</v>
      </c>
      <c r="S208" s="31">
        <v>55605</v>
      </c>
      <c r="T208" s="36">
        <f t="shared" ref="T208:T231" si="47">IF(($Q208     =0),0,($S208     /$Q208     ))</f>
        <v>1.9922966678609817</v>
      </c>
      <c r="U208" s="36">
        <f t="shared" ref="U208:U231" si="48">IF(($P208     =0),0,(($F208     /$P208     )-1))</f>
        <v>1.1886520996313279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11247000</v>
      </c>
      <c r="E209" s="31">
        <v>11247000</v>
      </c>
      <c r="F209" s="31">
        <v>2073016</v>
      </c>
      <c r="G209" s="36">
        <f t="shared" si="42"/>
        <v>0.18431724015292966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2073016</v>
      </c>
      <c r="O209" s="36">
        <f t="shared" si="46"/>
        <v>0.18431724015292966</v>
      </c>
      <c r="P209" s="31">
        <v>2003139</v>
      </c>
      <c r="Q209" s="31">
        <v>8223107</v>
      </c>
      <c r="R209" s="31">
        <v>10721638</v>
      </c>
      <c r="S209" s="31">
        <v>2003139</v>
      </c>
      <c r="T209" s="36">
        <f t="shared" si="47"/>
        <v>0.24359880030747502</v>
      </c>
      <c r="U209" s="36">
        <f t="shared" si="48"/>
        <v>3.4883749954446541E-2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5869247</v>
      </c>
      <c r="E210" s="31">
        <v>5869247</v>
      </c>
      <c r="F210" s="31">
        <v>381293</v>
      </c>
      <c r="G210" s="36">
        <f t="shared" si="42"/>
        <v>6.4964551670767992E-2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381293</v>
      </c>
      <c r="O210" s="36">
        <f t="shared" si="46"/>
        <v>6.4964551670767992E-2</v>
      </c>
      <c r="P210" s="31">
        <v>89766</v>
      </c>
      <c r="Q210" s="31">
        <v>5591488</v>
      </c>
      <c r="R210" s="31">
        <v>5595088</v>
      </c>
      <c r="S210" s="31">
        <v>89766</v>
      </c>
      <c r="T210" s="36">
        <f t="shared" si="47"/>
        <v>1.6054045005551295E-2</v>
      </c>
      <c r="U210" s="36">
        <f t="shared" si="48"/>
        <v>3.2476327339972819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10795484</v>
      </c>
      <c r="E211" s="31">
        <v>10795484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10173936</v>
      </c>
      <c r="R211" s="31">
        <v>10173936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2882236</v>
      </c>
      <c r="E212" s="31">
        <v>2882236</v>
      </c>
      <c r="F212" s="31">
        <v>155944</v>
      </c>
      <c r="G212" s="36">
        <f t="shared" si="42"/>
        <v>5.4105215534050649E-2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155944</v>
      </c>
      <c r="O212" s="36">
        <f t="shared" si="46"/>
        <v>5.4105215534050649E-2</v>
      </c>
      <c r="P212" s="31">
        <v>159829</v>
      </c>
      <c r="Q212" s="31">
        <v>4930000</v>
      </c>
      <c r="R212" s="31">
        <v>4755000</v>
      </c>
      <c r="S212" s="31">
        <v>159829</v>
      </c>
      <c r="T212" s="36">
        <f t="shared" si="47"/>
        <v>3.2419675456389449E-2</v>
      </c>
      <c r="U212" s="36">
        <f t="shared" si="48"/>
        <v>-2.4307228350299415E-2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9365476</v>
      </c>
      <c r="E213" s="31">
        <v>9365476</v>
      </c>
      <c r="F213" s="31">
        <v>1146586</v>
      </c>
      <c r="G213" s="36">
        <f t="shared" si="42"/>
        <v>0.12242687931718579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1146586</v>
      </c>
      <c r="O213" s="36">
        <f t="shared" si="46"/>
        <v>0.12242687931718579</v>
      </c>
      <c r="P213" s="31">
        <v>1171323</v>
      </c>
      <c r="Q213" s="31">
        <v>8888564</v>
      </c>
      <c r="R213" s="31">
        <v>8888564</v>
      </c>
      <c r="S213" s="31">
        <v>1171323</v>
      </c>
      <c r="T213" s="36">
        <f t="shared" si="47"/>
        <v>0.13177865400980407</v>
      </c>
      <c r="U213" s="36">
        <f t="shared" si="48"/>
        <v>-2.1118854491886552E-2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24083195</v>
      </c>
      <c r="E214" s="31">
        <v>24083195</v>
      </c>
      <c r="F214" s="31">
        <v>1628703</v>
      </c>
      <c r="G214" s="36">
        <f t="shared" si="42"/>
        <v>6.7628194680979831E-2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1628703</v>
      </c>
      <c r="O214" s="36">
        <f t="shared" si="46"/>
        <v>6.7628194680979831E-2</v>
      </c>
      <c r="P214" s="31">
        <v>1051331</v>
      </c>
      <c r="Q214" s="31">
        <v>39940550</v>
      </c>
      <c r="R214" s="31">
        <v>23340550</v>
      </c>
      <c r="S214" s="31">
        <v>1051331</v>
      </c>
      <c r="T214" s="36">
        <f t="shared" si="47"/>
        <v>2.6322396662038956E-2</v>
      </c>
      <c r="U214" s="36">
        <f t="shared" si="48"/>
        <v>0.54918194174812696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65313302</v>
      </c>
      <c r="E216" s="32">
        <f>SUM(E208:E215)</f>
        <v>65313302</v>
      </c>
      <c r="F216" s="32">
        <f>SUM(F208:F215)</f>
        <v>5507242</v>
      </c>
      <c r="G216" s="37">
        <f t="shared" si="42"/>
        <v>8.4320373206670823E-2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5507242</v>
      </c>
      <c r="O216" s="37">
        <f t="shared" si="46"/>
        <v>8.4320373206670823E-2</v>
      </c>
      <c r="P216" s="32">
        <f>SUM(P208:P215)</f>
        <v>4530993</v>
      </c>
      <c r="Q216" s="32">
        <f>SUM(Q208:Q215)</f>
        <v>77775555</v>
      </c>
      <c r="R216" s="32">
        <f>SUM(R208:R215)</f>
        <v>64226232</v>
      </c>
      <c r="S216" s="32">
        <f>SUM(S208:S215)</f>
        <v>4530993</v>
      </c>
      <c r="T216" s="37">
        <f t="shared" si="47"/>
        <v>5.8257289195814806E-2</v>
      </c>
      <c r="U216" s="37">
        <f t="shared" si="48"/>
        <v>0.21546027548486602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3362633</v>
      </c>
      <c r="E217" s="31">
        <v>3362633</v>
      </c>
      <c r="F217" s="31">
        <v>379057</v>
      </c>
      <c r="G217" s="36">
        <f t="shared" si="42"/>
        <v>0.11272624755660222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379057</v>
      </c>
      <c r="O217" s="36">
        <f t="shared" si="46"/>
        <v>0.11272624755660222</v>
      </c>
      <c r="P217" s="31">
        <v>397466</v>
      </c>
      <c r="Q217" s="31">
        <v>2623143</v>
      </c>
      <c r="R217" s="31">
        <v>2623143</v>
      </c>
      <c r="S217" s="31">
        <v>397466</v>
      </c>
      <c r="T217" s="36">
        <f t="shared" si="47"/>
        <v>0.15152281061306988</v>
      </c>
      <c r="U217" s="36">
        <f t="shared" si="48"/>
        <v>-4.6315911298073331E-2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27595024</v>
      </c>
      <c r="E218" s="31">
        <v>27595024</v>
      </c>
      <c r="F218" s="31">
        <v>6464568</v>
      </c>
      <c r="G218" s="36">
        <f t="shared" si="42"/>
        <v>0.23426571399249371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6464568</v>
      </c>
      <c r="O218" s="36">
        <f t="shared" si="46"/>
        <v>0.23426571399249371</v>
      </c>
      <c r="P218" s="31">
        <v>6636887</v>
      </c>
      <c r="Q218" s="31">
        <v>26869762</v>
      </c>
      <c r="R218" s="31">
        <v>26234192</v>
      </c>
      <c r="S218" s="31">
        <v>6636887</v>
      </c>
      <c r="T218" s="36">
        <f t="shared" si="47"/>
        <v>0.24700207616278849</v>
      </c>
      <c r="U218" s="36">
        <f t="shared" si="48"/>
        <v>-2.5963829126516735E-2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21030079</v>
      </c>
      <c r="E219" s="31">
        <v>21030079</v>
      </c>
      <c r="F219" s="31">
        <v>675670</v>
      </c>
      <c r="G219" s="36">
        <f t="shared" si="42"/>
        <v>3.2128742835440607E-2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675670</v>
      </c>
      <c r="O219" s="36">
        <f t="shared" si="46"/>
        <v>3.2128742835440607E-2</v>
      </c>
      <c r="P219" s="31">
        <v>1011387</v>
      </c>
      <c r="Q219" s="31">
        <v>20023908</v>
      </c>
      <c r="R219" s="31">
        <v>20023908</v>
      </c>
      <c r="S219" s="31">
        <v>1011387</v>
      </c>
      <c r="T219" s="36">
        <f t="shared" si="47"/>
        <v>5.0508971575378793E-2</v>
      </c>
      <c r="U219" s="36">
        <f t="shared" si="48"/>
        <v>-0.33193723075341086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12633264</v>
      </c>
      <c r="E220" s="31">
        <v>12633264</v>
      </c>
      <c r="F220" s="31">
        <v>4321012</v>
      </c>
      <c r="G220" s="36">
        <f t="shared" si="42"/>
        <v>0.3420344892657986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4321012</v>
      </c>
      <c r="O220" s="36">
        <f t="shared" si="46"/>
        <v>0.3420344892657986</v>
      </c>
      <c r="P220" s="31">
        <v>81274</v>
      </c>
      <c r="Q220" s="31">
        <v>12074745</v>
      </c>
      <c r="R220" s="31">
        <v>3528155</v>
      </c>
      <c r="S220" s="31">
        <v>81274</v>
      </c>
      <c r="T220" s="36">
        <f t="shared" si="47"/>
        <v>6.7309081889514021E-3</v>
      </c>
      <c r="U220" s="36">
        <f t="shared" si="48"/>
        <v>52.165981740778108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5816270</v>
      </c>
      <c r="E222" s="31">
        <v>5816270</v>
      </c>
      <c r="F222" s="31">
        <v>13170</v>
      </c>
      <c r="G222" s="36">
        <f t="shared" si="42"/>
        <v>2.2643377972480644E-3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13170</v>
      </c>
      <c r="O222" s="36">
        <f t="shared" si="46"/>
        <v>2.2643377972480644E-3</v>
      </c>
      <c r="P222" s="31">
        <v>109310</v>
      </c>
      <c r="Q222" s="31">
        <v>5470585</v>
      </c>
      <c r="R222" s="31">
        <v>5544585</v>
      </c>
      <c r="S222" s="31">
        <v>109310</v>
      </c>
      <c r="T222" s="36">
        <f t="shared" si="47"/>
        <v>1.998140966642507E-2</v>
      </c>
      <c r="U222" s="36">
        <f t="shared" si="48"/>
        <v>-0.87951697008507912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681000</v>
      </c>
      <c r="E223" s="31">
        <v>681000</v>
      </c>
      <c r="F223" s="31">
        <v>40135</v>
      </c>
      <c r="G223" s="36">
        <f t="shared" si="42"/>
        <v>5.8935389133627017E-2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40135</v>
      </c>
      <c r="O223" s="36">
        <f t="shared" si="46"/>
        <v>5.8935389133627017E-2</v>
      </c>
      <c r="P223" s="31">
        <v>8599</v>
      </c>
      <c r="Q223" s="31">
        <v>479000</v>
      </c>
      <c r="R223" s="31">
        <v>479000</v>
      </c>
      <c r="S223" s="31">
        <v>8599</v>
      </c>
      <c r="T223" s="36">
        <f t="shared" si="47"/>
        <v>1.7951983298538622E-2</v>
      </c>
      <c r="U223" s="36">
        <f t="shared" si="48"/>
        <v>3.6674031864170251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71118270</v>
      </c>
      <c r="E224" s="32">
        <f>SUM(E217:E223)</f>
        <v>71118270</v>
      </c>
      <c r="F224" s="32">
        <f>SUM(F217:F223)</f>
        <v>11893612</v>
      </c>
      <c r="G224" s="37">
        <f t="shared" si="42"/>
        <v>0.16723708267931714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11893612</v>
      </c>
      <c r="O224" s="37">
        <f t="shared" si="46"/>
        <v>0.16723708267931714</v>
      </c>
      <c r="P224" s="32">
        <f>SUM(P217:P223)</f>
        <v>8244923</v>
      </c>
      <c r="Q224" s="32">
        <f>SUM(Q217:Q223)</f>
        <v>67541143</v>
      </c>
      <c r="R224" s="32">
        <f>SUM(R217:R223)</f>
        <v>58432983</v>
      </c>
      <c r="S224" s="32">
        <f>SUM(S217:S223)</f>
        <v>8244923</v>
      </c>
      <c r="T224" s="37">
        <f t="shared" si="47"/>
        <v>0.12207260099225742</v>
      </c>
      <c r="U224" s="37">
        <f t="shared" si="48"/>
        <v>0.44253766833237851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4249000</v>
      </c>
      <c r="E225" s="31">
        <v>4249000</v>
      </c>
      <c r="F225" s="31">
        <v>508645</v>
      </c>
      <c r="G225" s="36">
        <f t="shared" si="42"/>
        <v>0.11970934337491175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508645</v>
      </c>
      <c r="O225" s="36">
        <f t="shared" si="46"/>
        <v>0.11970934337491175</v>
      </c>
      <c r="P225" s="31">
        <v>240150</v>
      </c>
      <c r="Q225" s="31">
        <v>1100000</v>
      </c>
      <c r="R225" s="31">
        <v>1100000</v>
      </c>
      <c r="S225" s="31">
        <v>240150</v>
      </c>
      <c r="T225" s="36">
        <f t="shared" si="47"/>
        <v>0.21831818181818183</v>
      </c>
      <c r="U225" s="36">
        <f t="shared" si="48"/>
        <v>1.1180303976681243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3988907</v>
      </c>
      <c r="E226" s="31">
        <v>3988907</v>
      </c>
      <c r="F226" s="31">
        <v>20434</v>
      </c>
      <c r="G226" s="36">
        <f t="shared" si="42"/>
        <v>5.1227065459284963E-3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20434</v>
      </c>
      <c r="O226" s="36">
        <f t="shared" si="46"/>
        <v>5.1227065459284963E-3</v>
      </c>
      <c r="P226" s="31">
        <v>52689</v>
      </c>
      <c r="Q226" s="31">
        <v>51423</v>
      </c>
      <c r="R226" s="31">
        <v>3544347</v>
      </c>
      <c r="S226" s="31">
        <v>52689</v>
      </c>
      <c r="T226" s="36">
        <f t="shared" si="47"/>
        <v>1.0246193337611575</v>
      </c>
      <c r="U226" s="36">
        <f t="shared" si="48"/>
        <v>-0.61217711476778836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5499</v>
      </c>
      <c r="G227" s="36">
        <f t="shared" si="42"/>
        <v>0.49230080572963297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5499</v>
      </c>
      <c r="O227" s="36">
        <f t="shared" si="46"/>
        <v>0.49230080572963297</v>
      </c>
      <c r="P227" s="31">
        <v>37796</v>
      </c>
      <c r="Q227" s="31">
        <v>11242</v>
      </c>
      <c r="R227" s="31">
        <v>11170</v>
      </c>
      <c r="S227" s="31">
        <v>37796</v>
      </c>
      <c r="T227" s="36">
        <f t="shared" si="47"/>
        <v>3.3620352250489236</v>
      </c>
      <c r="U227" s="36">
        <f t="shared" si="48"/>
        <v>-0.85450841358873952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2683352</v>
      </c>
      <c r="E228" s="31">
        <v>2683352</v>
      </c>
      <c r="F228" s="31">
        <v>727190</v>
      </c>
      <c r="G228" s="36">
        <f t="shared" si="42"/>
        <v>0.27100059925048969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727190</v>
      </c>
      <c r="O228" s="36">
        <f t="shared" si="46"/>
        <v>0.27100059925048969</v>
      </c>
      <c r="P228" s="31">
        <v>718939</v>
      </c>
      <c r="Q228" s="31">
        <v>42406953</v>
      </c>
      <c r="R228" s="31">
        <v>26962264</v>
      </c>
      <c r="S228" s="31">
        <v>718939</v>
      </c>
      <c r="T228" s="36">
        <f t="shared" si="47"/>
        <v>1.6953328384616551E-2</v>
      </c>
      <c r="U228" s="36">
        <f t="shared" si="48"/>
        <v>1.1476634318071444E-2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10932429</v>
      </c>
      <c r="E230" s="32">
        <f>SUM(E225:E229)</f>
        <v>10932429</v>
      </c>
      <c r="F230" s="32">
        <f>SUM(F225:F229)</f>
        <v>1261768</v>
      </c>
      <c r="G230" s="37">
        <f t="shared" si="42"/>
        <v>0.11541515613776225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1261768</v>
      </c>
      <c r="O230" s="37">
        <f t="shared" si="46"/>
        <v>0.11541515613776225</v>
      </c>
      <c r="P230" s="32">
        <f>SUM(P225:P229)</f>
        <v>1049574</v>
      </c>
      <c r="Q230" s="32">
        <f>SUM(Q225:Q229)</f>
        <v>43569618</v>
      </c>
      <c r="R230" s="32">
        <f>SUM(R225:R229)</f>
        <v>31617781</v>
      </c>
      <c r="S230" s="32">
        <f>SUM(S225:S229)</f>
        <v>1049574</v>
      </c>
      <c r="T230" s="37">
        <f t="shared" si="47"/>
        <v>2.4089584627526455E-2</v>
      </c>
      <c r="U230" s="37">
        <f t="shared" si="48"/>
        <v>0.20217154769458845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147364001</v>
      </c>
      <c r="E231" s="32">
        <f>SUM(E208:E215,E217:E223,E225:E229)</f>
        <v>147364001</v>
      </c>
      <c r="F231" s="32">
        <f>SUM(F208:F215,F217:F223,F225:F229)</f>
        <v>18662622</v>
      </c>
      <c r="G231" s="37">
        <f t="shared" si="42"/>
        <v>0.12664301914549672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18662622</v>
      </c>
      <c r="O231" s="37">
        <f t="shared" si="46"/>
        <v>0.12664301914549672</v>
      </c>
      <c r="P231" s="32">
        <f>SUM(P208:P215,P217:P223,P225:P229)</f>
        <v>13825490</v>
      </c>
      <c r="Q231" s="32">
        <f>SUM(Q208:Q215,Q217:Q223,Q225:Q229)</f>
        <v>188886316</v>
      </c>
      <c r="R231" s="32">
        <f>SUM(R208:R215,R217:R223,R225:R229)</f>
        <v>154276996</v>
      </c>
      <c r="S231" s="32">
        <f>SUM(S208:S215,S217:S223,S225:S229)</f>
        <v>13825490</v>
      </c>
      <c r="T231" s="37">
        <f t="shared" si="47"/>
        <v>7.3194767587081322E-2</v>
      </c>
      <c r="U231" s="37">
        <f t="shared" si="48"/>
        <v>0.3498705651662255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8999651</v>
      </c>
      <c r="E235" s="31">
        <v>8999651</v>
      </c>
      <c r="F235" s="31">
        <v>57874</v>
      </c>
      <c r="G235" s="36">
        <f t="shared" si="49"/>
        <v>6.4306938124600614E-3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57874</v>
      </c>
      <c r="O235" s="36">
        <f t="shared" si="53"/>
        <v>6.4306938124600614E-3</v>
      </c>
      <c r="P235" s="31">
        <v>0</v>
      </c>
      <c r="Q235" s="31">
        <v>2150</v>
      </c>
      <c r="R235" s="31">
        <v>11178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136599120</v>
      </c>
      <c r="E236" s="31">
        <v>136599120</v>
      </c>
      <c r="F236" s="31">
        <v>36328567</v>
      </c>
      <c r="G236" s="36">
        <f t="shared" si="49"/>
        <v>0.26595022720497757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36328567</v>
      </c>
      <c r="O236" s="36">
        <f t="shared" si="53"/>
        <v>0.26595022720497757</v>
      </c>
      <c r="P236" s="31">
        <v>14693298</v>
      </c>
      <c r="Q236" s="31">
        <v>116205073</v>
      </c>
      <c r="R236" s="31">
        <v>130175073</v>
      </c>
      <c r="S236" s="31">
        <v>14693298</v>
      </c>
      <c r="T236" s="36">
        <f t="shared" si="54"/>
        <v>0.12644282750031061</v>
      </c>
      <c r="U236" s="36">
        <f t="shared" si="55"/>
        <v>1.4724583275994267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3300000</v>
      </c>
      <c r="E238" s="31">
        <v>3300000</v>
      </c>
      <c r="F238" s="31">
        <v>280234</v>
      </c>
      <c r="G238" s="36">
        <f t="shared" si="49"/>
        <v>8.4919393939393933E-2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280234</v>
      </c>
      <c r="O238" s="36">
        <f t="shared" si="53"/>
        <v>8.4919393939393933E-2</v>
      </c>
      <c r="P238" s="31">
        <v>253722</v>
      </c>
      <c r="Q238" s="31">
        <v>4000000</v>
      </c>
      <c r="R238" s="31">
        <v>4000000</v>
      </c>
      <c r="S238" s="31">
        <v>253722</v>
      </c>
      <c r="T238" s="36">
        <f t="shared" si="54"/>
        <v>6.3430500000000001E-2</v>
      </c>
      <c r="U238" s="36">
        <f t="shared" si="55"/>
        <v>0.10449231836419393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148898771</v>
      </c>
      <c r="E240" s="32">
        <f>SUM(E234:E239)</f>
        <v>148898771</v>
      </c>
      <c r="F240" s="32">
        <f>SUM(F234:F239)</f>
        <v>36666675</v>
      </c>
      <c r="G240" s="37">
        <f t="shared" si="49"/>
        <v>0.24625236832881583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36666675</v>
      </c>
      <c r="O240" s="37">
        <f t="shared" si="53"/>
        <v>0.24625236832881583</v>
      </c>
      <c r="P240" s="32">
        <f>SUM(P234:P239)</f>
        <v>14947020</v>
      </c>
      <c r="Q240" s="32">
        <f>SUM(Q234:Q239)</f>
        <v>120207223</v>
      </c>
      <c r="R240" s="32">
        <f>SUM(R234:R239)</f>
        <v>134186251</v>
      </c>
      <c r="S240" s="32">
        <f>SUM(S234:S239)</f>
        <v>14947020</v>
      </c>
      <c r="T240" s="37">
        <f t="shared" si="54"/>
        <v>0.12434377591436414</v>
      </c>
      <c r="U240" s="37">
        <f t="shared" si="55"/>
        <v>1.4531093823384191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21517800</v>
      </c>
      <c r="E241" s="31">
        <v>21517800</v>
      </c>
      <c r="F241" s="31">
        <v>3467714</v>
      </c>
      <c r="G241" s="36">
        <f t="shared" si="49"/>
        <v>0.16115560140906598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3467714</v>
      </c>
      <c r="O241" s="36">
        <f t="shared" si="53"/>
        <v>0.16115560140906598</v>
      </c>
      <c r="P241" s="31">
        <v>7868153</v>
      </c>
      <c r="Q241" s="31">
        <v>19855008</v>
      </c>
      <c r="R241" s="31">
        <v>19755012</v>
      </c>
      <c r="S241" s="31">
        <v>7868153</v>
      </c>
      <c r="T241" s="36">
        <f t="shared" si="54"/>
        <v>0.39628052529618724</v>
      </c>
      <c r="U241" s="36">
        <f t="shared" si="55"/>
        <v>-0.55927216972013638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1419852</v>
      </c>
      <c r="E243" s="31">
        <v>1419852</v>
      </c>
      <c r="F243" s="31">
        <v>86457</v>
      </c>
      <c r="G243" s="36">
        <f t="shared" si="49"/>
        <v>6.0891557711648822E-2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86457</v>
      </c>
      <c r="O243" s="36">
        <f t="shared" si="53"/>
        <v>6.0891557711648822E-2</v>
      </c>
      <c r="P243" s="31">
        <v>67160</v>
      </c>
      <c r="Q243" s="31">
        <v>1153582</v>
      </c>
      <c r="R243" s="31">
        <v>1153582</v>
      </c>
      <c r="S243" s="31">
        <v>67160</v>
      </c>
      <c r="T243" s="36">
        <f t="shared" si="54"/>
        <v>5.8218661525578592E-2</v>
      </c>
      <c r="U243" s="36">
        <f t="shared" si="55"/>
        <v>0.28732876712328759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39144207</v>
      </c>
      <c r="E245" s="31">
        <v>39144207</v>
      </c>
      <c r="F245" s="31">
        <v>155341</v>
      </c>
      <c r="G245" s="36">
        <f t="shared" si="49"/>
        <v>3.9684288405689248E-3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155341</v>
      </c>
      <c r="O245" s="36">
        <f t="shared" si="53"/>
        <v>3.9684288405689248E-3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62081859</v>
      </c>
      <c r="E247" s="32">
        <f>SUM(E241:E246)</f>
        <v>62081859</v>
      </c>
      <c r="F247" s="32">
        <f>SUM(F241:F246)</f>
        <v>3709512</v>
      </c>
      <c r="G247" s="37">
        <f t="shared" si="49"/>
        <v>5.9751947827464381E-2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3709512</v>
      </c>
      <c r="O247" s="37">
        <f t="shared" si="53"/>
        <v>5.9751947827464381E-2</v>
      </c>
      <c r="P247" s="32">
        <f>SUM(P241:P246)</f>
        <v>7935313</v>
      </c>
      <c r="Q247" s="32">
        <f>SUM(Q241:Q246)</f>
        <v>21008590</v>
      </c>
      <c r="R247" s="32">
        <f>SUM(R241:R246)</f>
        <v>20908594</v>
      </c>
      <c r="S247" s="32">
        <f>SUM(S241:S246)</f>
        <v>7935313</v>
      </c>
      <c r="T247" s="37">
        <f t="shared" si="54"/>
        <v>0.37771754315734657</v>
      </c>
      <c r="U247" s="37">
        <f t="shared" si="55"/>
        <v>-0.5325311049482232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3641883</v>
      </c>
      <c r="E249" s="31">
        <v>3641883</v>
      </c>
      <c r="F249" s="31">
        <v>109421</v>
      </c>
      <c r="G249" s="36">
        <f t="shared" si="49"/>
        <v>3.004517168728375E-2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109421</v>
      </c>
      <c r="O249" s="36">
        <f t="shared" si="53"/>
        <v>3.004517168728375E-2</v>
      </c>
      <c r="P249" s="31">
        <v>142880</v>
      </c>
      <c r="Q249" s="31">
        <v>2525640</v>
      </c>
      <c r="R249" s="31">
        <v>3675640</v>
      </c>
      <c r="S249" s="31">
        <v>142880</v>
      </c>
      <c r="T249" s="36">
        <f t="shared" si="54"/>
        <v>5.6571799623065834E-2</v>
      </c>
      <c r="U249" s="36">
        <f t="shared" si="55"/>
        <v>-0.2341755319148936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1200000</v>
      </c>
      <c r="E251" s="31">
        <v>1200000</v>
      </c>
      <c r="F251" s="31">
        <v>260909</v>
      </c>
      <c r="G251" s="36">
        <f t="shared" si="49"/>
        <v>0.21742416666666667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260909</v>
      </c>
      <c r="O251" s="36">
        <f t="shared" si="53"/>
        <v>0.21742416666666667</v>
      </c>
      <c r="P251" s="31">
        <v>231736</v>
      </c>
      <c r="Q251" s="31">
        <v>950000</v>
      </c>
      <c r="R251" s="31">
        <v>950000</v>
      </c>
      <c r="S251" s="31">
        <v>231736</v>
      </c>
      <c r="T251" s="36">
        <f t="shared" si="54"/>
        <v>0.24393263157894737</v>
      </c>
      <c r="U251" s="36">
        <f t="shared" si="55"/>
        <v>0.12588894258984351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44079476</v>
      </c>
      <c r="E253" s="31">
        <v>44079476</v>
      </c>
      <c r="F253" s="31">
        <v>18366412</v>
      </c>
      <c r="G253" s="36">
        <f t="shared" si="49"/>
        <v>0.41666584239794502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18366412</v>
      </c>
      <c r="O253" s="36">
        <f t="shared" si="53"/>
        <v>0.41666584239794502</v>
      </c>
      <c r="P253" s="31">
        <v>17347876</v>
      </c>
      <c r="Q253" s="31">
        <v>41635024</v>
      </c>
      <c r="R253" s="31">
        <v>41635024</v>
      </c>
      <c r="S253" s="31">
        <v>17347876</v>
      </c>
      <c r="T253" s="36">
        <f t="shared" si="54"/>
        <v>0.41666544974250525</v>
      </c>
      <c r="U253" s="36">
        <f t="shared" si="55"/>
        <v>5.8712432576760509E-2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48921359</v>
      </c>
      <c r="E254" s="32">
        <f>SUM(E248:E253)</f>
        <v>48921359</v>
      </c>
      <c r="F254" s="32">
        <f>SUM(F248:F253)</f>
        <v>18736742</v>
      </c>
      <c r="G254" s="37">
        <f t="shared" si="49"/>
        <v>0.38299716898706759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18736742</v>
      </c>
      <c r="O254" s="37">
        <f t="shared" si="53"/>
        <v>0.38299716898706759</v>
      </c>
      <c r="P254" s="32">
        <f>SUM(P248:P253)</f>
        <v>17722492</v>
      </c>
      <c r="Q254" s="32">
        <f>SUM(Q248:Q253)</f>
        <v>45110664</v>
      </c>
      <c r="R254" s="32">
        <f>SUM(R248:R253)</f>
        <v>46260664</v>
      </c>
      <c r="S254" s="32">
        <f>SUM(S248:S253)</f>
        <v>17722492</v>
      </c>
      <c r="T254" s="37">
        <f t="shared" si="54"/>
        <v>0.39286701698738019</v>
      </c>
      <c r="U254" s="37">
        <f t="shared" si="55"/>
        <v>5.7229536342857434E-2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39398911</v>
      </c>
      <c r="E255" s="31">
        <v>39398911</v>
      </c>
      <c r="F255" s="31">
        <v>5087933</v>
      </c>
      <c r="G255" s="36">
        <f t="shared" si="49"/>
        <v>0.12913892467738511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5087933</v>
      </c>
      <c r="O255" s="36">
        <f t="shared" si="53"/>
        <v>0.12913892467738511</v>
      </c>
      <c r="P255" s="31">
        <v>3272462</v>
      </c>
      <c r="Q255" s="31">
        <v>31777995</v>
      </c>
      <c r="R255" s="31">
        <v>28544542</v>
      </c>
      <c r="S255" s="31">
        <v>3272462</v>
      </c>
      <c r="T255" s="36">
        <f t="shared" si="54"/>
        <v>0.10297886949758787</v>
      </c>
      <c r="U255" s="36">
        <f t="shared" si="55"/>
        <v>0.55477221737028581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11465089</v>
      </c>
      <c r="E257" s="31">
        <v>11465089</v>
      </c>
      <c r="F257" s="31">
        <v>20737</v>
      </c>
      <c r="G257" s="36">
        <f t="shared" si="49"/>
        <v>1.8087081574334051E-3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20737</v>
      </c>
      <c r="O257" s="36">
        <f t="shared" si="53"/>
        <v>1.8087081574334051E-3</v>
      </c>
      <c r="P257" s="31">
        <v>24251</v>
      </c>
      <c r="Q257" s="31">
        <v>17540147</v>
      </c>
      <c r="R257" s="31">
        <v>16517635</v>
      </c>
      <c r="S257" s="31">
        <v>24251</v>
      </c>
      <c r="T257" s="36">
        <f t="shared" si="54"/>
        <v>1.3825995871072233E-3</v>
      </c>
      <c r="U257" s="36">
        <f t="shared" si="55"/>
        <v>-0.14490124118593051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50864000</v>
      </c>
      <c r="E259" s="32">
        <f>SUM(E255:E258)</f>
        <v>50864000</v>
      </c>
      <c r="F259" s="32">
        <f>SUM(F255:F258)</f>
        <v>5108670</v>
      </c>
      <c r="G259" s="37">
        <f t="shared" si="49"/>
        <v>0.10043783422459893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5108670</v>
      </c>
      <c r="O259" s="37">
        <f t="shared" si="53"/>
        <v>0.10043783422459893</v>
      </c>
      <c r="P259" s="32">
        <f>SUM(P255:P258)</f>
        <v>3296713</v>
      </c>
      <c r="Q259" s="32">
        <f>SUM(Q255:Q258)</f>
        <v>49318142</v>
      </c>
      <c r="R259" s="32">
        <f>SUM(R255:R258)</f>
        <v>45062177</v>
      </c>
      <c r="S259" s="32">
        <f>SUM(S255:S258)</f>
        <v>3296713</v>
      </c>
      <c r="T259" s="37">
        <f t="shared" si="54"/>
        <v>6.684584751793772E-2</v>
      </c>
      <c r="U259" s="37">
        <f t="shared" si="55"/>
        <v>0.54962533893608567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310765989</v>
      </c>
      <c r="E260" s="32">
        <f>SUM(E234:E239,E241:E246,E248:E253,E255:E258)</f>
        <v>310765989</v>
      </c>
      <c r="F260" s="32">
        <f>SUM(F234:F239,F241:F246,F248:F253,F255:F258)</f>
        <v>64221599</v>
      </c>
      <c r="G260" s="37">
        <f t="shared" si="49"/>
        <v>0.20665581586535842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64221599</v>
      </c>
      <c r="O260" s="37">
        <f t="shared" si="53"/>
        <v>0.20665581586535842</v>
      </c>
      <c r="P260" s="32">
        <f>SUM(P234:P239,P241:P246,P248:P253,P255:P258)</f>
        <v>43901538</v>
      </c>
      <c r="Q260" s="32">
        <f>SUM(Q234:Q239,Q241:Q246,Q248:Q253,Q255:Q258)</f>
        <v>235644619</v>
      </c>
      <c r="R260" s="32">
        <f>SUM(R234:R239,R241:R246,R248:R253,R255:R258)</f>
        <v>246417686</v>
      </c>
      <c r="S260" s="32">
        <f>SUM(S234:S239,S241:S246,S248:S253,S255:S258)</f>
        <v>43901538</v>
      </c>
      <c r="T260" s="37">
        <f t="shared" si="54"/>
        <v>0.18630401231440807</v>
      </c>
      <c r="U260" s="37">
        <f t="shared" si="55"/>
        <v>0.46285533322317773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180000</v>
      </c>
      <c r="E263" s="31">
        <v>180000</v>
      </c>
      <c r="F263" s="31">
        <v>41415</v>
      </c>
      <c r="G263" s="36">
        <f t="shared" ref="G263:G299" si="56">IF(($D263     =0),0,($F263     /$D263     ))</f>
        <v>0.23008333333333333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41415</v>
      </c>
      <c r="O263" s="36">
        <f t="shared" ref="O263:O299" si="60">IF(($D263     =0),0,($N263     /$D263     ))</f>
        <v>0.23008333333333333</v>
      </c>
      <c r="P263" s="31">
        <v>0</v>
      </c>
      <c r="Q263" s="31">
        <v>5000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10001427</v>
      </c>
      <c r="E264" s="31">
        <v>10001427</v>
      </c>
      <c r="F264" s="31">
        <v>2764385</v>
      </c>
      <c r="G264" s="36">
        <f t="shared" si="56"/>
        <v>0.27639905785444419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2764385</v>
      </c>
      <c r="O264" s="36">
        <f t="shared" si="60"/>
        <v>0.27639905785444419</v>
      </c>
      <c r="P264" s="31">
        <v>2675032</v>
      </c>
      <c r="Q264" s="31">
        <v>9215659</v>
      </c>
      <c r="R264" s="31">
        <v>9535659</v>
      </c>
      <c r="S264" s="31">
        <v>2675032</v>
      </c>
      <c r="T264" s="36">
        <f t="shared" si="61"/>
        <v>0.29027028886376982</v>
      </c>
      <c r="U264" s="36">
        <f t="shared" si="62"/>
        <v>3.3402591071807652E-2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10181427</v>
      </c>
      <c r="E267" s="32">
        <f>SUM(E263:E266)</f>
        <v>10181427</v>
      </c>
      <c r="F267" s="32">
        <f>SUM(F263:F266)</f>
        <v>2805800</v>
      </c>
      <c r="G267" s="37">
        <f t="shared" si="56"/>
        <v>0.27558023055117914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2805800</v>
      </c>
      <c r="O267" s="37">
        <f t="shared" si="60"/>
        <v>0.27558023055117914</v>
      </c>
      <c r="P267" s="32">
        <f>SUM(P263:P266)</f>
        <v>2675032</v>
      </c>
      <c r="Q267" s="32">
        <f>SUM(Q263:Q266)</f>
        <v>9220659</v>
      </c>
      <c r="R267" s="32">
        <f>SUM(R263:R266)</f>
        <v>9535659</v>
      </c>
      <c r="S267" s="32">
        <f>SUM(S263:S266)</f>
        <v>2675032</v>
      </c>
      <c r="T267" s="37">
        <f t="shared" si="61"/>
        <v>0.29011288672534141</v>
      </c>
      <c r="U267" s="37">
        <f t="shared" si="62"/>
        <v>4.8884648856537094E-2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152990</v>
      </c>
      <c r="E274" s="31">
        <v>152990</v>
      </c>
      <c r="F274" s="31">
        <v>50546</v>
      </c>
      <c r="G274" s="36">
        <f t="shared" si="56"/>
        <v>0.33038760703313941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50546</v>
      </c>
      <c r="O274" s="36">
        <f t="shared" si="60"/>
        <v>0.33038760703313941</v>
      </c>
      <c r="P274" s="31">
        <v>41730</v>
      </c>
      <c r="Q274" s="31">
        <v>132638</v>
      </c>
      <c r="R274" s="31">
        <v>132638</v>
      </c>
      <c r="S274" s="31">
        <v>41730</v>
      </c>
      <c r="T274" s="36">
        <f t="shared" si="61"/>
        <v>0.31461572098493645</v>
      </c>
      <c r="U274" s="36">
        <f t="shared" si="62"/>
        <v>0.21126288042175889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152990</v>
      </c>
      <c r="E275" s="32">
        <f>SUM(E268:E274)</f>
        <v>152990</v>
      </c>
      <c r="F275" s="32">
        <f>SUM(F268:F274)</f>
        <v>50546</v>
      </c>
      <c r="G275" s="37">
        <f t="shared" si="56"/>
        <v>0.33038760703313941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50546</v>
      </c>
      <c r="O275" s="37">
        <f t="shared" si="60"/>
        <v>0.33038760703313941</v>
      </c>
      <c r="P275" s="32">
        <f>SUM(P268:P274)</f>
        <v>41730</v>
      </c>
      <c r="Q275" s="32">
        <f>SUM(Q268:Q274)</f>
        <v>132638</v>
      </c>
      <c r="R275" s="32">
        <f>SUM(R268:R274)</f>
        <v>132638</v>
      </c>
      <c r="S275" s="32">
        <f>SUM(S268:S274)</f>
        <v>41730</v>
      </c>
      <c r="T275" s="37">
        <f t="shared" si="61"/>
        <v>0.31461572098493645</v>
      </c>
      <c r="U275" s="37">
        <f t="shared" si="62"/>
        <v>0.21126288042175889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4807650</v>
      </c>
      <c r="F278" s="31">
        <v>1229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1229</v>
      </c>
      <c r="O278" s="36">
        <f t="shared" si="60"/>
        <v>0</v>
      </c>
      <c r="P278" s="31">
        <v>68335</v>
      </c>
      <c r="Q278" s="31">
        <v>1733006</v>
      </c>
      <c r="R278" s="31">
        <v>1733006</v>
      </c>
      <c r="S278" s="31">
        <v>68335</v>
      </c>
      <c r="T278" s="36">
        <f t="shared" si="61"/>
        <v>3.9431484945810918E-2</v>
      </c>
      <c r="U278" s="36">
        <f t="shared" si="62"/>
        <v>-0.98201507280310241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1009580</v>
      </c>
      <c r="E283" s="31">
        <v>1009580</v>
      </c>
      <c r="F283" s="31">
        <v>89720</v>
      </c>
      <c r="G283" s="36">
        <f t="shared" si="56"/>
        <v>8.8868638443709264E-2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89720</v>
      </c>
      <c r="O283" s="36">
        <f t="shared" si="60"/>
        <v>8.8868638443709264E-2</v>
      </c>
      <c r="P283" s="31">
        <v>175680</v>
      </c>
      <c r="Q283" s="31">
        <v>850265</v>
      </c>
      <c r="R283" s="31">
        <v>962421</v>
      </c>
      <c r="S283" s="31">
        <v>175680</v>
      </c>
      <c r="T283" s="36">
        <f t="shared" si="61"/>
        <v>0.20661793676089218</v>
      </c>
      <c r="U283" s="36">
        <f t="shared" si="62"/>
        <v>-0.48929872495446269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1009580</v>
      </c>
      <c r="E285" s="32">
        <f>SUM(E276:E284)</f>
        <v>5817230</v>
      </c>
      <c r="F285" s="32">
        <f>SUM(F276:F284)</f>
        <v>90949</v>
      </c>
      <c r="G285" s="37">
        <f t="shared" si="56"/>
        <v>9.0085976346599581E-2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90949</v>
      </c>
      <c r="O285" s="37">
        <f t="shared" si="60"/>
        <v>9.0085976346599581E-2</v>
      </c>
      <c r="P285" s="32">
        <f>SUM(P276:P284)</f>
        <v>244015</v>
      </c>
      <c r="Q285" s="32">
        <f>SUM(Q276:Q284)</f>
        <v>2583271</v>
      </c>
      <c r="R285" s="32">
        <f>SUM(R276:R284)</f>
        <v>2695427</v>
      </c>
      <c r="S285" s="32">
        <f>SUM(S276:S284)</f>
        <v>244015</v>
      </c>
      <c r="T285" s="37">
        <f t="shared" si="61"/>
        <v>9.4459698575952739E-2</v>
      </c>
      <c r="U285" s="37">
        <f t="shared" si="62"/>
        <v>-0.62728110976784213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1158086</v>
      </c>
      <c r="E288" s="31">
        <v>1158086</v>
      </c>
      <c r="F288" s="31">
        <v>17360</v>
      </c>
      <c r="G288" s="36">
        <f t="shared" si="56"/>
        <v>1.4990251155786357E-2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17360</v>
      </c>
      <c r="O288" s="36">
        <f t="shared" si="60"/>
        <v>1.4990251155786357E-2</v>
      </c>
      <c r="P288" s="31">
        <v>8040</v>
      </c>
      <c r="Q288" s="31">
        <v>1316957</v>
      </c>
      <c r="R288" s="31">
        <v>1316957</v>
      </c>
      <c r="S288" s="31">
        <v>8040</v>
      </c>
      <c r="T288" s="36">
        <f t="shared" si="61"/>
        <v>6.1049829265496141E-3</v>
      </c>
      <c r="U288" s="36">
        <f t="shared" si="62"/>
        <v>1.1592039800995027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9939095</v>
      </c>
      <c r="E290" s="31">
        <v>9939095</v>
      </c>
      <c r="F290" s="31">
        <v>1679147</v>
      </c>
      <c r="G290" s="36">
        <f t="shared" si="56"/>
        <v>0.16894365130829317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1679147</v>
      </c>
      <c r="O290" s="36">
        <f t="shared" si="60"/>
        <v>0.16894365130829317</v>
      </c>
      <c r="P290" s="31">
        <v>1761686</v>
      </c>
      <c r="Q290" s="31">
        <v>8817172</v>
      </c>
      <c r="R290" s="31">
        <v>8878870</v>
      </c>
      <c r="S290" s="31">
        <v>1761686</v>
      </c>
      <c r="T290" s="36">
        <f t="shared" si="61"/>
        <v>0.1998017051272222</v>
      </c>
      <c r="U290" s="36">
        <f t="shared" si="62"/>
        <v>-4.6852276739441701E-2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11097181</v>
      </c>
      <c r="E292" s="32">
        <f>SUM(E286:E291)</f>
        <v>11097181</v>
      </c>
      <c r="F292" s="32">
        <f>SUM(F286:F291)</f>
        <v>1696507</v>
      </c>
      <c r="G292" s="37">
        <f t="shared" si="56"/>
        <v>0.15287729379199996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1696507</v>
      </c>
      <c r="O292" s="37">
        <f t="shared" si="60"/>
        <v>0.15287729379199996</v>
      </c>
      <c r="P292" s="32">
        <f>SUM(P286:P291)</f>
        <v>1769726</v>
      </c>
      <c r="Q292" s="32">
        <f>SUM(Q286:Q291)</f>
        <v>10134129</v>
      </c>
      <c r="R292" s="32">
        <f>SUM(R286:R291)</f>
        <v>10195827</v>
      </c>
      <c r="S292" s="32">
        <f>SUM(S286:S291)</f>
        <v>1769726</v>
      </c>
      <c r="T292" s="37">
        <f t="shared" si="61"/>
        <v>0.17463030123259729</v>
      </c>
      <c r="U292" s="37">
        <f t="shared" si="62"/>
        <v>-4.137307131160417E-2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540000</v>
      </c>
      <c r="E293" s="31">
        <v>540000</v>
      </c>
      <c r="F293" s="31">
        <v>73274</v>
      </c>
      <c r="G293" s="36">
        <f t="shared" si="56"/>
        <v>0.13569259259259259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73274</v>
      </c>
      <c r="O293" s="36">
        <f t="shared" si="60"/>
        <v>0.13569259259259259</v>
      </c>
      <c r="P293" s="31">
        <v>55678</v>
      </c>
      <c r="Q293" s="31">
        <v>750000</v>
      </c>
      <c r="R293" s="31">
        <v>750000</v>
      </c>
      <c r="S293" s="31">
        <v>55678</v>
      </c>
      <c r="T293" s="36">
        <f t="shared" si="61"/>
        <v>7.4237333333333336E-2</v>
      </c>
      <c r="U293" s="36">
        <f t="shared" si="62"/>
        <v>0.31603146664750881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884302</v>
      </c>
      <c r="E295" s="31">
        <v>884302</v>
      </c>
      <c r="F295" s="31">
        <v>102693</v>
      </c>
      <c r="G295" s="36">
        <f t="shared" si="56"/>
        <v>0.11612887904810799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102693</v>
      </c>
      <c r="O295" s="36">
        <f t="shared" si="60"/>
        <v>0.11612887904810799</v>
      </c>
      <c r="P295" s="31">
        <v>91834</v>
      </c>
      <c r="Q295" s="31">
        <v>129600</v>
      </c>
      <c r="R295" s="31">
        <v>206326</v>
      </c>
      <c r="S295" s="31">
        <v>91834</v>
      </c>
      <c r="T295" s="36">
        <f t="shared" si="61"/>
        <v>0.70859567901234566</v>
      </c>
      <c r="U295" s="36">
        <f t="shared" si="62"/>
        <v>0.11824596554652955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2208837</v>
      </c>
      <c r="E296" s="31">
        <v>2208837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700</v>
      </c>
      <c r="Q296" s="31">
        <v>8424</v>
      </c>
      <c r="R296" s="31">
        <v>2008424</v>
      </c>
      <c r="S296" s="31">
        <v>700</v>
      </c>
      <c r="T296" s="36">
        <f t="shared" si="61"/>
        <v>8.3095916429249767E-2</v>
      </c>
      <c r="U296" s="36">
        <f t="shared" si="62"/>
        <v>-1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3633139</v>
      </c>
      <c r="E298" s="32">
        <f>SUM(E293:E297)</f>
        <v>3633139</v>
      </c>
      <c r="F298" s="32">
        <f>SUM(F293:F297)</f>
        <v>175967</v>
      </c>
      <c r="G298" s="37">
        <f t="shared" si="56"/>
        <v>4.8433874949458305E-2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175967</v>
      </c>
      <c r="O298" s="37">
        <f t="shared" si="60"/>
        <v>4.8433874949458305E-2</v>
      </c>
      <c r="P298" s="32">
        <f>SUM(P293:P297)</f>
        <v>148212</v>
      </c>
      <c r="Q298" s="32">
        <f>SUM(Q293:Q297)</f>
        <v>888024</v>
      </c>
      <c r="R298" s="32">
        <f>SUM(R293:R297)</f>
        <v>2964750</v>
      </c>
      <c r="S298" s="32">
        <f>SUM(S293:S297)</f>
        <v>148212</v>
      </c>
      <c r="T298" s="37">
        <f t="shared" si="61"/>
        <v>0.16690089457041701</v>
      </c>
      <c r="U298" s="37">
        <f t="shared" si="62"/>
        <v>0.18726553855288364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26074317</v>
      </c>
      <c r="E299" s="32">
        <f>SUM(E263:E266,E268:E274,E276:E284,E286:E291,E293:E297)</f>
        <v>30881967</v>
      </c>
      <c r="F299" s="32">
        <f>SUM(F263:F266,F268:F274,F276:F284,F286:F291,F293:F297)</f>
        <v>4819769</v>
      </c>
      <c r="G299" s="37">
        <f t="shared" si="56"/>
        <v>0.18484737299159168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4819769</v>
      </c>
      <c r="O299" s="37">
        <f t="shared" si="60"/>
        <v>0.18484737299159168</v>
      </c>
      <c r="P299" s="32">
        <f>SUM(P263:P266,P268:P274,P276:P284,P286:P291,P293:P297)</f>
        <v>4878715</v>
      </c>
      <c r="Q299" s="32">
        <f>SUM(Q263:Q266,Q268:Q274,Q276:Q284,Q286:Q291,Q293:Q297)</f>
        <v>22958721</v>
      </c>
      <c r="R299" s="32">
        <f>SUM(R263:R266,R268:R274,R276:R284,R286:R291,R293:R297)</f>
        <v>25524301</v>
      </c>
      <c r="S299" s="32">
        <f>SUM(S263:S266,S268:S274,S276:S284,S286:S291,S293:S297)</f>
        <v>4878715</v>
      </c>
      <c r="T299" s="37">
        <f t="shared" si="61"/>
        <v>0.21249942451062495</v>
      </c>
      <c r="U299" s="37">
        <f t="shared" si="62"/>
        <v>-1.2082279862627776E-2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2358853285</v>
      </c>
      <c r="E302" s="31">
        <v>2358853285</v>
      </c>
      <c r="F302" s="31">
        <v>492014319</v>
      </c>
      <c r="G302" s="36">
        <f t="shared" ref="G302:G339" si="63">IF(($D302     =0),0,($F302     /$D302     ))</f>
        <v>0.20858199283894843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492014319</v>
      </c>
      <c r="O302" s="36">
        <f t="shared" ref="O302:O339" si="67">IF(($D302     =0),0,($N302     /$D302     ))</f>
        <v>0.20858199283894843</v>
      </c>
      <c r="P302" s="31">
        <v>494878019</v>
      </c>
      <c r="Q302" s="31">
        <v>1639672900</v>
      </c>
      <c r="R302" s="31">
        <v>2289065688</v>
      </c>
      <c r="S302" s="31">
        <v>494878019</v>
      </c>
      <c r="T302" s="36">
        <f t="shared" ref="T302:T339" si="68">IF(($Q302     =0),0,($S302     /$Q302     ))</f>
        <v>0.30181508702131993</v>
      </c>
      <c r="U302" s="36">
        <f t="shared" ref="U302:U339" si="69">IF(($P302     =0),0,(($F302     /$P302     )-1))</f>
        <v>-5.7866785148119604E-3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2358853285</v>
      </c>
      <c r="E303" s="32">
        <f>E302</f>
        <v>2358853285</v>
      </c>
      <c r="F303" s="32">
        <f>F302</f>
        <v>492014319</v>
      </c>
      <c r="G303" s="37">
        <f t="shared" si="63"/>
        <v>0.20858199283894843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492014319</v>
      </c>
      <c r="O303" s="37">
        <f t="shared" si="67"/>
        <v>0.20858199283894843</v>
      </c>
      <c r="P303" s="32">
        <f>P302</f>
        <v>494878019</v>
      </c>
      <c r="Q303" s="32">
        <f>Q302</f>
        <v>1639672900</v>
      </c>
      <c r="R303" s="32">
        <f>R302</f>
        <v>2289065688</v>
      </c>
      <c r="S303" s="32">
        <f>S302</f>
        <v>494878019</v>
      </c>
      <c r="T303" s="37">
        <f t="shared" si="68"/>
        <v>0.30181508702131993</v>
      </c>
      <c r="U303" s="37">
        <f t="shared" si="69"/>
        <v>-5.7866785148119604E-3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11797136</v>
      </c>
      <c r="E304" s="31">
        <v>11797136</v>
      </c>
      <c r="F304" s="31">
        <v>596582</v>
      </c>
      <c r="G304" s="36">
        <f t="shared" si="63"/>
        <v>5.0570070566279816E-2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596582</v>
      </c>
      <c r="O304" s="36">
        <f t="shared" si="67"/>
        <v>5.0570070566279816E-2</v>
      </c>
      <c r="P304" s="31">
        <v>499369</v>
      </c>
      <c r="Q304" s="31">
        <v>11673334</v>
      </c>
      <c r="R304" s="31">
        <v>11246077</v>
      </c>
      <c r="S304" s="31">
        <v>499369</v>
      </c>
      <c r="T304" s="36">
        <f t="shared" si="68"/>
        <v>4.2778609778491732E-2</v>
      </c>
      <c r="U304" s="36">
        <f t="shared" si="69"/>
        <v>0.19467167565467625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34847070</v>
      </c>
      <c r="E305" s="31">
        <v>34847070</v>
      </c>
      <c r="F305" s="31">
        <v>1704051</v>
      </c>
      <c r="G305" s="36">
        <f t="shared" si="63"/>
        <v>4.8900840156719055E-2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1704051</v>
      </c>
      <c r="O305" s="36">
        <f t="shared" si="67"/>
        <v>4.8900840156719055E-2</v>
      </c>
      <c r="P305" s="31">
        <v>264512</v>
      </c>
      <c r="Q305" s="31">
        <v>11486897</v>
      </c>
      <c r="R305" s="31">
        <v>34165357</v>
      </c>
      <c r="S305" s="31">
        <v>264512</v>
      </c>
      <c r="T305" s="36">
        <f t="shared" si="68"/>
        <v>2.3027280561495417E-2</v>
      </c>
      <c r="U305" s="36">
        <f t="shared" si="69"/>
        <v>5.4422445862569564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24259000</v>
      </c>
      <c r="E306" s="31">
        <v>24259000</v>
      </c>
      <c r="F306" s="31">
        <v>7469217</v>
      </c>
      <c r="G306" s="36">
        <f t="shared" si="63"/>
        <v>0.30789467826373718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7469217</v>
      </c>
      <c r="O306" s="36">
        <f t="shared" si="67"/>
        <v>0.30789467826373718</v>
      </c>
      <c r="P306" s="31">
        <v>34759</v>
      </c>
      <c r="Q306" s="31">
        <v>23524000</v>
      </c>
      <c r="R306" s="31">
        <v>23821180</v>
      </c>
      <c r="S306" s="31">
        <v>34759</v>
      </c>
      <c r="T306" s="36">
        <f t="shared" si="68"/>
        <v>1.4775973473898996E-3</v>
      </c>
      <c r="U306" s="36">
        <f t="shared" si="69"/>
        <v>213.88584251560746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28735462</v>
      </c>
      <c r="E307" s="31">
        <v>29244461</v>
      </c>
      <c r="F307" s="31">
        <v>3310995</v>
      </c>
      <c r="G307" s="36">
        <f t="shared" si="63"/>
        <v>0.11522330839852166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3310995</v>
      </c>
      <c r="O307" s="36">
        <f t="shared" si="67"/>
        <v>0.11522330839852166</v>
      </c>
      <c r="P307" s="31">
        <v>6376991</v>
      </c>
      <c r="Q307" s="31">
        <v>26079415</v>
      </c>
      <c r="R307" s="31">
        <v>26716070</v>
      </c>
      <c r="S307" s="31">
        <v>6376991</v>
      </c>
      <c r="T307" s="36">
        <f t="shared" si="68"/>
        <v>0.24452201094234668</v>
      </c>
      <c r="U307" s="36">
        <f t="shared" si="69"/>
        <v>-0.48079039158123327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48529692</v>
      </c>
      <c r="E308" s="31">
        <v>48529692</v>
      </c>
      <c r="F308" s="31">
        <v>3760408</v>
      </c>
      <c r="G308" s="36">
        <f t="shared" si="63"/>
        <v>7.7486747700768424E-2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3760408</v>
      </c>
      <c r="O308" s="36">
        <f t="shared" si="67"/>
        <v>7.7486747700768424E-2</v>
      </c>
      <c r="P308" s="31">
        <v>3157451</v>
      </c>
      <c r="Q308" s="31">
        <v>41123461</v>
      </c>
      <c r="R308" s="31">
        <v>49136117</v>
      </c>
      <c r="S308" s="31">
        <v>3157451</v>
      </c>
      <c r="T308" s="36">
        <f t="shared" si="68"/>
        <v>7.6779797303539218E-2</v>
      </c>
      <c r="U308" s="36">
        <f t="shared" si="69"/>
        <v>0.19096321684802087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13317000</v>
      </c>
      <c r="E309" s="31">
        <v>13317000</v>
      </c>
      <c r="F309" s="31">
        <v>5437774</v>
      </c>
      <c r="G309" s="36">
        <f t="shared" si="63"/>
        <v>0.40833325824134564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5437774</v>
      </c>
      <c r="O309" s="36">
        <f t="shared" si="67"/>
        <v>0.40833325824134564</v>
      </c>
      <c r="P309" s="31">
        <v>4455044</v>
      </c>
      <c r="Q309" s="31">
        <v>16369527</v>
      </c>
      <c r="R309" s="31">
        <v>12304500</v>
      </c>
      <c r="S309" s="31">
        <v>4455044</v>
      </c>
      <c r="T309" s="36">
        <f t="shared" si="68"/>
        <v>0.27215471772641936</v>
      </c>
      <c r="U309" s="36">
        <f t="shared" si="69"/>
        <v>0.22058816927509572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161485360</v>
      </c>
      <c r="E310" s="32">
        <f>SUM(E304:E309)</f>
        <v>161994359</v>
      </c>
      <c r="F310" s="32">
        <f>SUM(F304:F309)</f>
        <v>22279027</v>
      </c>
      <c r="G310" s="37">
        <f t="shared" si="63"/>
        <v>0.13796313795875986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22279027</v>
      </c>
      <c r="O310" s="37">
        <f t="shared" si="67"/>
        <v>0.13796313795875986</v>
      </c>
      <c r="P310" s="32">
        <f>SUM(P304:P309)</f>
        <v>14788126</v>
      </c>
      <c r="Q310" s="32">
        <f>SUM(Q304:Q309)</f>
        <v>130256634</v>
      </c>
      <c r="R310" s="32">
        <f>SUM(R304:R309)</f>
        <v>157389301</v>
      </c>
      <c r="S310" s="32">
        <f>SUM(S304:S309)</f>
        <v>14788126</v>
      </c>
      <c r="T310" s="37">
        <f t="shared" si="68"/>
        <v>0.11353069356912754</v>
      </c>
      <c r="U310" s="37">
        <f t="shared" si="69"/>
        <v>0.50654836184111507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16653690</v>
      </c>
      <c r="E311" s="31">
        <v>16653690</v>
      </c>
      <c r="F311" s="31">
        <v>5046835</v>
      </c>
      <c r="G311" s="36">
        <f t="shared" si="63"/>
        <v>0.30304605165581922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5046835</v>
      </c>
      <c r="O311" s="36">
        <f t="shared" si="67"/>
        <v>0.30304605165581922</v>
      </c>
      <c r="P311" s="31">
        <v>3235876</v>
      </c>
      <c r="Q311" s="31">
        <v>16336844</v>
      </c>
      <c r="R311" s="31">
        <v>16362776</v>
      </c>
      <c r="S311" s="31">
        <v>3235876</v>
      </c>
      <c r="T311" s="36">
        <f t="shared" si="68"/>
        <v>0.19807228372872998</v>
      </c>
      <c r="U311" s="36">
        <f t="shared" si="69"/>
        <v>0.55965030798460758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144706668</v>
      </c>
      <c r="E312" s="31">
        <v>144511030</v>
      </c>
      <c r="F312" s="31">
        <v>6851155</v>
      </c>
      <c r="G312" s="36">
        <f t="shared" si="63"/>
        <v>4.7345123031925521E-2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6851155</v>
      </c>
      <c r="O312" s="36">
        <f t="shared" si="67"/>
        <v>4.7345123031925521E-2</v>
      </c>
      <c r="P312" s="31">
        <v>6025097</v>
      </c>
      <c r="Q312" s="31">
        <v>143267009</v>
      </c>
      <c r="R312" s="31">
        <v>144147502</v>
      </c>
      <c r="S312" s="31">
        <v>6025097</v>
      </c>
      <c r="T312" s="36">
        <f t="shared" si="68"/>
        <v>4.2055020496728594E-2</v>
      </c>
      <c r="U312" s="36">
        <f t="shared" si="69"/>
        <v>0.13710285494158847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180260650</v>
      </c>
      <c r="E313" s="31">
        <v>180260650</v>
      </c>
      <c r="F313" s="31">
        <v>3449568</v>
      </c>
      <c r="G313" s="36">
        <f t="shared" si="63"/>
        <v>1.913655587062401E-2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3449568</v>
      </c>
      <c r="O313" s="36">
        <f t="shared" si="67"/>
        <v>1.913655587062401E-2</v>
      </c>
      <c r="P313" s="31">
        <v>26859291</v>
      </c>
      <c r="Q313" s="31">
        <v>147891844</v>
      </c>
      <c r="R313" s="31">
        <v>172183818</v>
      </c>
      <c r="S313" s="31">
        <v>26859291</v>
      </c>
      <c r="T313" s="36">
        <f t="shared" si="68"/>
        <v>0.18161441681665691</v>
      </c>
      <c r="U313" s="36">
        <f t="shared" si="69"/>
        <v>-0.87156891073558118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253561143</v>
      </c>
      <c r="E314" s="31">
        <v>253561143</v>
      </c>
      <c r="F314" s="31">
        <v>166012</v>
      </c>
      <c r="G314" s="36">
        <f t="shared" si="63"/>
        <v>6.547217686268278E-4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166012</v>
      </c>
      <c r="O314" s="36">
        <f t="shared" si="67"/>
        <v>6.547217686268278E-4</v>
      </c>
      <c r="P314" s="31">
        <v>620951</v>
      </c>
      <c r="Q314" s="31">
        <v>244209870</v>
      </c>
      <c r="R314" s="31">
        <v>118908026</v>
      </c>
      <c r="S314" s="31">
        <v>620951</v>
      </c>
      <c r="T314" s="36">
        <f t="shared" si="68"/>
        <v>2.5426941179732005E-3</v>
      </c>
      <c r="U314" s="36">
        <f t="shared" si="69"/>
        <v>-0.73264879193366306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9371084</v>
      </c>
      <c r="E315" s="31">
        <v>9371084</v>
      </c>
      <c r="F315" s="31">
        <v>1606937</v>
      </c>
      <c r="G315" s="36">
        <f t="shared" si="63"/>
        <v>0.17147824093776132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1606937</v>
      </c>
      <c r="O315" s="36">
        <f t="shared" si="67"/>
        <v>0.17147824093776132</v>
      </c>
      <c r="P315" s="31">
        <v>1935459</v>
      </c>
      <c r="Q315" s="31">
        <v>12169680</v>
      </c>
      <c r="R315" s="31">
        <v>9147396</v>
      </c>
      <c r="S315" s="31">
        <v>1935459</v>
      </c>
      <c r="T315" s="36">
        <f t="shared" si="68"/>
        <v>0.15903943242550339</v>
      </c>
      <c r="U315" s="36">
        <f t="shared" si="69"/>
        <v>-0.16973854780700603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5218</v>
      </c>
      <c r="G316" s="36">
        <f t="shared" si="63"/>
        <v>4.3483333333333332E-2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5218</v>
      </c>
      <c r="O316" s="36">
        <f t="shared" si="67"/>
        <v>4.3483333333333332E-2</v>
      </c>
      <c r="P316" s="31">
        <v>12347</v>
      </c>
      <c r="Q316" s="31">
        <v>120000</v>
      </c>
      <c r="R316" s="31">
        <v>120000</v>
      </c>
      <c r="S316" s="31">
        <v>12347</v>
      </c>
      <c r="T316" s="36">
        <f t="shared" si="68"/>
        <v>0.10289166666666667</v>
      </c>
      <c r="U316" s="36">
        <f t="shared" si="69"/>
        <v>-0.57738721956750627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604673235</v>
      </c>
      <c r="E317" s="32">
        <f>SUM(E311:E316)</f>
        <v>604477597</v>
      </c>
      <c r="F317" s="32">
        <f>SUM(F311:F316)</f>
        <v>17125725</v>
      </c>
      <c r="G317" s="37">
        <f t="shared" si="63"/>
        <v>2.8322280545458572E-2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17125725</v>
      </c>
      <c r="O317" s="37">
        <f t="shared" si="67"/>
        <v>2.8322280545458572E-2</v>
      </c>
      <c r="P317" s="32">
        <f>SUM(P311:P316)</f>
        <v>38689021</v>
      </c>
      <c r="Q317" s="32">
        <f>SUM(Q311:Q316)</f>
        <v>563995247</v>
      </c>
      <c r="R317" s="32">
        <f>SUM(R311:R316)</f>
        <v>460869518</v>
      </c>
      <c r="S317" s="32">
        <f>SUM(S311:S316)</f>
        <v>38689021</v>
      </c>
      <c r="T317" s="37">
        <f t="shared" si="68"/>
        <v>6.8598133061926317E-2</v>
      </c>
      <c r="U317" s="37">
        <f t="shared" si="69"/>
        <v>-0.55734922835085432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28436351</v>
      </c>
      <c r="E318" s="31">
        <v>28436351</v>
      </c>
      <c r="F318" s="31">
        <v>872452</v>
      </c>
      <c r="G318" s="36">
        <f t="shared" si="63"/>
        <v>3.0680870411256354E-2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872452</v>
      </c>
      <c r="O318" s="36">
        <f t="shared" si="67"/>
        <v>3.0680870411256354E-2</v>
      </c>
      <c r="P318" s="31">
        <v>2994535</v>
      </c>
      <c r="Q318" s="31">
        <v>38156092</v>
      </c>
      <c r="R318" s="31">
        <v>28434092</v>
      </c>
      <c r="S318" s="31">
        <v>2994535</v>
      </c>
      <c r="T318" s="36">
        <f t="shared" si="68"/>
        <v>7.8481176741056188E-2</v>
      </c>
      <c r="U318" s="36">
        <f t="shared" si="69"/>
        <v>-0.70865192759476847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61851600</v>
      </c>
      <c r="E319" s="31">
        <v>61851600</v>
      </c>
      <c r="F319" s="31">
        <v>15687310</v>
      </c>
      <c r="G319" s="36">
        <f t="shared" si="63"/>
        <v>0.25362820040225315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15687310</v>
      </c>
      <c r="O319" s="36">
        <f t="shared" si="67"/>
        <v>0.25362820040225315</v>
      </c>
      <c r="P319" s="31">
        <v>9623968</v>
      </c>
      <c r="Q319" s="31">
        <v>38275200</v>
      </c>
      <c r="R319" s="31">
        <v>62292462</v>
      </c>
      <c r="S319" s="31">
        <v>9623968</v>
      </c>
      <c r="T319" s="36">
        <f t="shared" si="68"/>
        <v>0.2514413510576039</v>
      </c>
      <c r="U319" s="36">
        <f t="shared" si="69"/>
        <v>0.63002516217842786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53195982</v>
      </c>
      <c r="E321" s="31">
        <v>53195982</v>
      </c>
      <c r="F321" s="31">
        <v>16107825</v>
      </c>
      <c r="G321" s="36">
        <f t="shared" si="63"/>
        <v>0.30280153489788009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16107825</v>
      </c>
      <c r="O321" s="36">
        <f t="shared" si="67"/>
        <v>0.30280153489788009</v>
      </c>
      <c r="P321" s="31">
        <v>667343</v>
      </c>
      <c r="Q321" s="31">
        <v>47658565</v>
      </c>
      <c r="R321" s="31">
        <v>47252249</v>
      </c>
      <c r="S321" s="31">
        <v>667343</v>
      </c>
      <c r="T321" s="36">
        <f t="shared" si="68"/>
        <v>1.4002582746668936E-2</v>
      </c>
      <c r="U321" s="36">
        <f t="shared" si="69"/>
        <v>23.137250259611623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11857554</v>
      </c>
      <c r="E322" s="31">
        <v>11857554</v>
      </c>
      <c r="F322" s="31">
        <v>2697020</v>
      </c>
      <c r="G322" s="36">
        <f t="shared" si="63"/>
        <v>0.2274516312554849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2697020</v>
      </c>
      <c r="O322" s="36">
        <f t="shared" si="67"/>
        <v>0.2274516312554849</v>
      </c>
      <c r="P322" s="31">
        <v>53759</v>
      </c>
      <c r="Q322" s="31">
        <v>5308046</v>
      </c>
      <c r="R322" s="31">
        <v>5368046</v>
      </c>
      <c r="S322" s="31">
        <v>53759</v>
      </c>
      <c r="T322" s="36">
        <f t="shared" si="68"/>
        <v>1.0127832351113763E-2</v>
      </c>
      <c r="U322" s="36">
        <f t="shared" si="69"/>
        <v>49.168715935936305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155341487</v>
      </c>
      <c r="E323" s="32">
        <f>SUM(E318:E322)</f>
        <v>155341487</v>
      </c>
      <c r="F323" s="32">
        <f>SUM(F318:F322)</f>
        <v>35364607</v>
      </c>
      <c r="G323" s="37">
        <f t="shared" si="63"/>
        <v>0.2276571937282923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35364607</v>
      </c>
      <c r="O323" s="37">
        <f t="shared" si="67"/>
        <v>0.2276571937282923</v>
      </c>
      <c r="P323" s="32">
        <f>SUM(P318:P322)</f>
        <v>13339605</v>
      </c>
      <c r="Q323" s="32">
        <f>SUM(Q318:Q322)</f>
        <v>129397903</v>
      </c>
      <c r="R323" s="32">
        <f>SUM(R318:R322)</f>
        <v>143346849</v>
      </c>
      <c r="S323" s="32">
        <f>SUM(S318:S322)</f>
        <v>13339605</v>
      </c>
      <c r="T323" s="37">
        <f t="shared" si="68"/>
        <v>0.10308980818645878</v>
      </c>
      <c r="U323" s="37">
        <f t="shared" si="69"/>
        <v>1.6510985145362249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5000</v>
      </c>
      <c r="E324" s="31">
        <v>5000</v>
      </c>
      <c r="F324" s="31">
        <v>265</v>
      </c>
      <c r="G324" s="36">
        <f t="shared" si="63"/>
        <v>5.2999999999999999E-2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265</v>
      </c>
      <c r="O324" s="36">
        <f t="shared" si="67"/>
        <v>5.2999999999999999E-2</v>
      </c>
      <c r="P324" s="31">
        <v>-293</v>
      </c>
      <c r="Q324" s="31">
        <v>0</v>
      </c>
      <c r="R324" s="31">
        <v>0</v>
      </c>
      <c r="S324" s="31">
        <v>-293</v>
      </c>
      <c r="T324" s="36">
        <f t="shared" si="68"/>
        <v>0</v>
      </c>
      <c r="U324" s="36">
        <f t="shared" si="69"/>
        <v>-1.9044368600682593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63248929</v>
      </c>
      <c r="E325" s="31">
        <v>63248929</v>
      </c>
      <c r="F325" s="31">
        <v>4760573</v>
      </c>
      <c r="G325" s="36">
        <f t="shared" si="63"/>
        <v>7.5267250770364821E-2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4760573</v>
      </c>
      <c r="O325" s="36">
        <f t="shared" si="67"/>
        <v>7.5267250770364821E-2</v>
      </c>
      <c r="P325" s="31">
        <v>8543710</v>
      </c>
      <c r="Q325" s="31">
        <v>63788893</v>
      </c>
      <c r="R325" s="31">
        <v>63788893</v>
      </c>
      <c r="S325" s="31">
        <v>8543710</v>
      </c>
      <c r="T325" s="36">
        <f t="shared" si="68"/>
        <v>0.13393726710385145</v>
      </c>
      <c r="U325" s="36">
        <f t="shared" si="69"/>
        <v>-0.44279791800049395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6077839</v>
      </c>
      <c r="E326" s="31">
        <v>6618433</v>
      </c>
      <c r="F326" s="31">
        <v>12027523</v>
      </c>
      <c r="G326" s="36">
        <f t="shared" si="63"/>
        <v>1.9789143805882321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12027523</v>
      </c>
      <c r="O326" s="36">
        <f t="shared" si="67"/>
        <v>1.9789143805882321</v>
      </c>
      <c r="P326" s="31">
        <v>3180706</v>
      </c>
      <c r="Q326" s="31">
        <v>18723612</v>
      </c>
      <c r="R326" s="31">
        <v>20331299</v>
      </c>
      <c r="S326" s="31">
        <v>3180706</v>
      </c>
      <c r="T326" s="36">
        <f t="shared" si="68"/>
        <v>0.16987673104954321</v>
      </c>
      <c r="U326" s="36">
        <f t="shared" si="69"/>
        <v>2.7814004186491932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89282760</v>
      </c>
      <c r="E327" s="31">
        <v>89282760</v>
      </c>
      <c r="F327" s="31">
        <v>1770009</v>
      </c>
      <c r="G327" s="36">
        <f t="shared" si="63"/>
        <v>1.9824756761551727E-2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1770009</v>
      </c>
      <c r="O327" s="36">
        <f t="shared" si="67"/>
        <v>1.9824756761551727E-2</v>
      </c>
      <c r="P327" s="31">
        <v>2657649</v>
      </c>
      <c r="Q327" s="31">
        <v>86582180</v>
      </c>
      <c r="R327" s="31">
        <v>87439180</v>
      </c>
      <c r="S327" s="31">
        <v>2657649</v>
      </c>
      <c r="T327" s="36">
        <f t="shared" si="68"/>
        <v>3.0695103773085871E-2</v>
      </c>
      <c r="U327" s="36">
        <f t="shared" si="69"/>
        <v>-0.33399444396156153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22787300</v>
      </c>
      <c r="E328" s="31">
        <v>22787300</v>
      </c>
      <c r="F328" s="31">
        <v>3803209</v>
      </c>
      <c r="G328" s="36">
        <f t="shared" si="63"/>
        <v>0.16690037871972546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3803209</v>
      </c>
      <c r="O328" s="36">
        <f t="shared" si="67"/>
        <v>0.16690037871972546</v>
      </c>
      <c r="P328" s="31">
        <v>3521477</v>
      </c>
      <c r="Q328" s="31">
        <v>12104400</v>
      </c>
      <c r="R328" s="31">
        <v>21497500</v>
      </c>
      <c r="S328" s="31">
        <v>3521477</v>
      </c>
      <c r="T328" s="36">
        <f t="shared" si="68"/>
        <v>0.29092536598261787</v>
      </c>
      <c r="U328" s="36">
        <f t="shared" si="69"/>
        <v>8.0003930169074033E-2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54779561</v>
      </c>
      <c r="E329" s="31">
        <v>54779561</v>
      </c>
      <c r="F329" s="31">
        <v>8781290</v>
      </c>
      <c r="G329" s="36">
        <f t="shared" si="63"/>
        <v>0.16030230691333944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8781290</v>
      </c>
      <c r="O329" s="36">
        <f t="shared" si="67"/>
        <v>0.16030230691333944</v>
      </c>
      <c r="P329" s="31">
        <v>8263246</v>
      </c>
      <c r="Q329" s="31">
        <v>36229907</v>
      </c>
      <c r="R329" s="31">
        <v>49548158</v>
      </c>
      <c r="S329" s="31">
        <v>8263246</v>
      </c>
      <c r="T329" s="36">
        <f t="shared" si="68"/>
        <v>0.22807803508852506</v>
      </c>
      <c r="U329" s="36">
        <f t="shared" si="69"/>
        <v>6.2692554475565654E-2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98754782</v>
      </c>
      <c r="E330" s="31">
        <v>98754782</v>
      </c>
      <c r="F330" s="31">
        <v>5377660</v>
      </c>
      <c r="G330" s="36">
        <f t="shared" si="63"/>
        <v>5.4454679470610348E-2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5377660</v>
      </c>
      <c r="O330" s="36">
        <f t="shared" si="67"/>
        <v>5.4454679470610348E-2</v>
      </c>
      <c r="P330" s="31">
        <v>16786732</v>
      </c>
      <c r="Q330" s="31">
        <v>101890778</v>
      </c>
      <c r="R330" s="31">
        <v>98806008</v>
      </c>
      <c r="S330" s="31">
        <v>16786732</v>
      </c>
      <c r="T330" s="36">
        <f t="shared" si="68"/>
        <v>0.16475222124616618</v>
      </c>
      <c r="U330" s="36">
        <f t="shared" si="69"/>
        <v>-0.67964818881959865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5245000</v>
      </c>
      <c r="E331" s="31">
        <v>5245000</v>
      </c>
      <c r="F331" s="31">
        <v>256253</v>
      </c>
      <c r="G331" s="36">
        <f t="shared" si="63"/>
        <v>4.8856625357483315E-2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256253</v>
      </c>
      <c r="O331" s="36">
        <f t="shared" si="67"/>
        <v>4.8856625357483315E-2</v>
      </c>
      <c r="P331" s="31">
        <v>80227</v>
      </c>
      <c r="Q331" s="31">
        <v>0</v>
      </c>
      <c r="R331" s="31">
        <v>5005000</v>
      </c>
      <c r="S331" s="31">
        <v>80227</v>
      </c>
      <c r="T331" s="36">
        <f t="shared" si="68"/>
        <v>0</v>
      </c>
      <c r="U331" s="36">
        <f t="shared" si="69"/>
        <v>2.1940992433968614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340181171</v>
      </c>
      <c r="E332" s="32">
        <f>SUM(E324:E331)</f>
        <v>340721765</v>
      </c>
      <c r="F332" s="32">
        <f>SUM(F324:F331)</f>
        <v>36776782</v>
      </c>
      <c r="G332" s="37">
        <f t="shared" si="63"/>
        <v>0.10810939915307659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36776782</v>
      </c>
      <c r="O332" s="37">
        <f t="shared" si="67"/>
        <v>0.10810939915307659</v>
      </c>
      <c r="P332" s="32">
        <f>SUM(P324:P331)</f>
        <v>43033454</v>
      </c>
      <c r="Q332" s="32">
        <f>SUM(Q324:Q331)</f>
        <v>319319770</v>
      </c>
      <c r="R332" s="32">
        <f>SUM(R324:R331)</f>
        <v>346416038</v>
      </c>
      <c r="S332" s="32">
        <f>SUM(S324:S331)</f>
        <v>43033454</v>
      </c>
      <c r="T332" s="37">
        <f t="shared" si="68"/>
        <v>0.13476601840218036</v>
      </c>
      <c r="U332" s="37">
        <f t="shared" si="69"/>
        <v>-0.14539088589077698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32176164</v>
      </c>
      <c r="E333" s="31">
        <v>32176164</v>
      </c>
      <c r="F333" s="31">
        <v>7896555</v>
      </c>
      <c r="G333" s="36">
        <f t="shared" si="63"/>
        <v>0.24541629636149292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7896555</v>
      </c>
      <c r="O333" s="36">
        <f t="shared" si="67"/>
        <v>0.24541629636149292</v>
      </c>
      <c r="P333" s="31">
        <v>7211583</v>
      </c>
      <c r="Q333" s="31">
        <v>28470624</v>
      </c>
      <c r="R333" s="31">
        <v>28780932</v>
      </c>
      <c r="S333" s="31">
        <v>7211583</v>
      </c>
      <c r="T333" s="36">
        <f t="shared" si="68"/>
        <v>0.25329908469867046</v>
      </c>
      <c r="U333" s="36">
        <f t="shared" si="69"/>
        <v>9.4982197389948952E-2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852500</v>
      </c>
      <c r="E334" s="31">
        <v>852500</v>
      </c>
      <c r="F334" s="31">
        <v>188404</v>
      </c>
      <c r="G334" s="36">
        <f t="shared" si="63"/>
        <v>0.22100175953079179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188404</v>
      </c>
      <c r="O334" s="36">
        <f t="shared" si="67"/>
        <v>0.22100175953079179</v>
      </c>
      <c r="P334" s="31">
        <v>142615</v>
      </c>
      <c r="Q334" s="31">
        <v>1500000</v>
      </c>
      <c r="R334" s="31">
        <v>598233</v>
      </c>
      <c r="S334" s="31">
        <v>142615</v>
      </c>
      <c r="T334" s="36">
        <f t="shared" si="68"/>
        <v>9.507666666666667E-2</v>
      </c>
      <c r="U334" s="36">
        <f t="shared" si="69"/>
        <v>0.321067208919118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74769516</v>
      </c>
      <c r="E335" s="31">
        <v>74769516</v>
      </c>
      <c r="F335" s="31">
        <v>4072830</v>
      </c>
      <c r="G335" s="36">
        <f t="shared" si="63"/>
        <v>5.4471798373016085E-2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4072830</v>
      </c>
      <c r="O335" s="36">
        <f t="shared" si="67"/>
        <v>5.4471798373016085E-2</v>
      </c>
      <c r="P335" s="31">
        <v>3499384</v>
      </c>
      <c r="Q335" s="31">
        <v>67581973</v>
      </c>
      <c r="R335" s="31">
        <v>26851550</v>
      </c>
      <c r="S335" s="31">
        <v>3499384</v>
      </c>
      <c r="T335" s="36">
        <f t="shared" si="68"/>
        <v>5.1779843716607682E-2</v>
      </c>
      <c r="U335" s="36">
        <f t="shared" si="69"/>
        <v>0.16387055550348295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107798180</v>
      </c>
      <c r="E337" s="32">
        <f>SUM(E333:E336)</f>
        <v>107798180</v>
      </c>
      <c r="F337" s="32">
        <f>SUM(F333:F336)</f>
        <v>12157789</v>
      </c>
      <c r="G337" s="37">
        <f t="shared" si="63"/>
        <v>0.11278287815248829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12157789</v>
      </c>
      <c r="O337" s="37">
        <f t="shared" si="67"/>
        <v>0.11278287815248829</v>
      </c>
      <c r="P337" s="32">
        <f>SUM(P333:P336)</f>
        <v>10853582</v>
      </c>
      <c r="Q337" s="32">
        <f>SUM(Q333:Q336)</f>
        <v>97552597</v>
      </c>
      <c r="R337" s="32">
        <f>SUM(R333:R336)</f>
        <v>56230715</v>
      </c>
      <c r="S337" s="32">
        <f>SUM(S333:S336)</f>
        <v>10853582</v>
      </c>
      <c r="T337" s="37">
        <f t="shared" si="68"/>
        <v>0.11125877048665347</v>
      </c>
      <c r="U337" s="37">
        <f t="shared" si="69"/>
        <v>0.1201637394917181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3728332718</v>
      </c>
      <c r="E338" s="32">
        <f>SUM(E302,E304:E309,E311:E316,E318:E322,E324:E331,E333:E336)</f>
        <v>3729186673</v>
      </c>
      <c r="F338" s="32">
        <f>SUM(F302,F304:F309,F311:F316,F318:F322,F324:F331,F333:F336)</f>
        <v>615718249</v>
      </c>
      <c r="G338" s="37">
        <f t="shared" si="63"/>
        <v>0.16514573552606418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615718249</v>
      </c>
      <c r="O338" s="37">
        <f t="shared" si="67"/>
        <v>0.16514573552606418</v>
      </c>
      <c r="P338" s="32">
        <f>SUM(P302,P304:P309,P311:P316,P318:P322,P324:P331,P333:P336)</f>
        <v>615581807</v>
      </c>
      <c r="Q338" s="32">
        <f>SUM(Q302,Q304:Q309,Q311:Q316,Q318:Q322,Q324:Q331,Q333:Q336)</f>
        <v>2880195051</v>
      </c>
      <c r="R338" s="32">
        <f>SUM(R302,R304:R309,R311:R316,R318:R322,R324:R331,R333:R336)</f>
        <v>3453318109</v>
      </c>
      <c r="S338" s="32">
        <f>SUM(S302,S304:S309,S311:S316,S318:S322,S324:S331,S333:S336)</f>
        <v>615581807</v>
      </c>
      <c r="T338" s="37">
        <f t="shared" si="68"/>
        <v>0.2137292079528679</v>
      </c>
      <c r="U338" s="37">
        <f t="shared" si="69"/>
        <v>2.2164722616624388E-4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7824723184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7830736999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1534518916</v>
      </c>
      <c r="G339" s="39">
        <f t="shared" si="63"/>
        <v>0.19611159141550022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1534518916</v>
      </c>
      <c r="O339" s="39">
        <f t="shared" si="67"/>
        <v>0.19611159141550022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1615562683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7987025232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7334799815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1615562683</v>
      </c>
      <c r="T339" s="39">
        <f t="shared" si="68"/>
        <v>0.20227339166618022</v>
      </c>
      <c r="U339" s="39">
        <f t="shared" si="69"/>
        <v>-5.0164421258794278E-2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141952864</v>
      </c>
      <c r="E8" s="31">
        <v>194293723</v>
      </c>
      <c r="F8" s="31">
        <v>2718476</v>
      </c>
      <c r="G8" s="36">
        <f>IF(($D8       =0),0,($F8       /$D8       ))</f>
        <v>1.9150554088151403E-2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2718476</v>
      </c>
      <c r="O8" s="36">
        <f>IF(($D8       =0),0,($N8       /$D8       ))</f>
        <v>1.9150554088151403E-2</v>
      </c>
      <c r="P8" s="31">
        <v>6776009</v>
      </c>
      <c r="Q8" s="31">
        <v>133150421</v>
      </c>
      <c r="R8" s="31">
        <v>122034719</v>
      </c>
      <c r="S8" s="31">
        <v>6776009</v>
      </c>
      <c r="T8" s="36">
        <f>IF(($Q8       =0),0,($S8       /$Q8       ))</f>
        <v>5.0889880400753672E-2</v>
      </c>
      <c r="U8" s="36">
        <f>IF(($P8       =0),0,(($F8       /$P8       )-1))</f>
        <v>-0.59880867926828318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275999120</v>
      </c>
      <c r="E9" s="31">
        <v>275999120</v>
      </c>
      <c r="F9" s="31">
        <v>833859</v>
      </c>
      <c r="G9" s="36">
        <f>IF(($D9       =0),0,($F9       /$D9       ))</f>
        <v>3.0212378938019803E-3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833859</v>
      </c>
      <c r="O9" s="36">
        <f>IF(($D9       =0),0,($N9       /$D9       ))</f>
        <v>3.0212378938019803E-3</v>
      </c>
      <c r="P9" s="31">
        <v>203650</v>
      </c>
      <c r="Q9" s="31">
        <v>198152570</v>
      </c>
      <c r="R9" s="31">
        <v>390151070</v>
      </c>
      <c r="S9" s="31">
        <v>203650</v>
      </c>
      <c r="T9" s="36">
        <f>IF(($Q9       =0),0,($S9       /$Q9       ))</f>
        <v>1.0277434201332841E-3</v>
      </c>
      <c r="U9" s="36">
        <f>IF(($P9       =0),0,(($F9       /$P9       )-1))</f>
        <v>3.0945691136754236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417951984</v>
      </c>
      <c r="E10" s="32">
        <f>SUM(E8:E9)</f>
        <v>470292843</v>
      </c>
      <c r="F10" s="32">
        <f>SUM(F8:F9)</f>
        <v>3552335</v>
      </c>
      <c r="G10" s="37">
        <f t="shared" ref="G10:G54" si="0">IF(($D10      =0),0,($F10      /$D10      ))</f>
        <v>8.4993854222259173E-3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3552335</v>
      </c>
      <c r="O10" s="37">
        <f t="shared" ref="O10:O54" si="4">IF(($D10      =0),0,($N10      /$D10      ))</f>
        <v>8.4993854222259173E-3</v>
      </c>
      <c r="P10" s="32">
        <f>SUM(P8:P9)</f>
        <v>6979659</v>
      </c>
      <c r="Q10" s="32">
        <f>SUM(Q8:Q9)</f>
        <v>331302991</v>
      </c>
      <c r="R10" s="32">
        <f>SUM(R8:R9)</f>
        <v>512185789</v>
      </c>
      <c r="S10" s="32">
        <f>SUM(S8:S9)</f>
        <v>6979659</v>
      </c>
      <c r="T10" s="37">
        <f t="shared" ref="T10:T54" si="5">IF(($Q10      =0),0,($S10      /$Q10      ))</f>
        <v>2.1067298483882387E-2</v>
      </c>
      <c r="U10" s="37">
        <f t="shared" ref="U10:U54" si="6">IF(($P10      =0),0,(($F10      /$P10      )-1))</f>
        <v>-0.49104461980162639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29263001</v>
      </c>
      <c r="E11" s="31">
        <v>29263001</v>
      </c>
      <c r="F11" s="31">
        <v>178376</v>
      </c>
      <c r="G11" s="36">
        <f t="shared" si="0"/>
        <v>6.0956154155207797E-3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178376</v>
      </c>
      <c r="O11" s="36">
        <f t="shared" si="4"/>
        <v>6.0956154155207797E-3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15000000</v>
      </c>
      <c r="E13" s="31">
        <v>15000000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1000000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79214601</v>
      </c>
      <c r="E14" s="31">
        <v>79214601</v>
      </c>
      <c r="F14" s="31">
        <v>9405722</v>
      </c>
      <c r="G14" s="36">
        <f t="shared" si="0"/>
        <v>0.11873722623434031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9405722</v>
      </c>
      <c r="O14" s="36">
        <f t="shared" si="4"/>
        <v>0.11873722623434031</v>
      </c>
      <c r="P14" s="31">
        <v>22668704</v>
      </c>
      <c r="Q14" s="31">
        <v>1947533</v>
      </c>
      <c r="R14" s="31">
        <v>113307136</v>
      </c>
      <c r="S14" s="31">
        <v>22668704</v>
      </c>
      <c r="T14" s="36">
        <f t="shared" si="5"/>
        <v>11.639702125714942</v>
      </c>
      <c r="U14" s="36">
        <f t="shared" si="6"/>
        <v>-0.58507897054900004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3448439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16327360</v>
      </c>
      <c r="S16" s="31">
        <v>0</v>
      </c>
      <c r="T16" s="36">
        <f t="shared" si="5"/>
        <v>0</v>
      </c>
      <c r="U16" s="36">
        <f t="shared" si="6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123477602</v>
      </c>
      <c r="E19" s="32">
        <f>SUM(E11:E18)</f>
        <v>126926041</v>
      </c>
      <c r="F19" s="32">
        <f>SUM(F11:F18)</f>
        <v>9584098</v>
      </c>
      <c r="G19" s="37">
        <f t="shared" si="0"/>
        <v>7.7618109234094138E-2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9584098</v>
      </c>
      <c r="O19" s="37">
        <f t="shared" si="4"/>
        <v>7.7618109234094138E-2</v>
      </c>
      <c r="P19" s="32">
        <f>SUM(P11:P18)</f>
        <v>22668704</v>
      </c>
      <c r="Q19" s="32">
        <f>SUM(Q11:Q18)</f>
        <v>1947533</v>
      </c>
      <c r="R19" s="32">
        <f>SUM(R11:R18)</f>
        <v>130634496</v>
      </c>
      <c r="S19" s="32">
        <f>SUM(S11:S18)</f>
        <v>22668704</v>
      </c>
      <c r="T19" s="37">
        <f t="shared" si="5"/>
        <v>11.639702125714942</v>
      </c>
      <c r="U19" s="37">
        <f t="shared" si="6"/>
        <v>-0.57721014840548457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6166</v>
      </c>
      <c r="E22" s="31">
        <v>6166</v>
      </c>
      <c r="F22" s="31">
        <v>31910</v>
      </c>
      <c r="G22" s="36">
        <f t="shared" si="0"/>
        <v>5.1751540707103469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31910</v>
      </c>
      <c r="O22" s="36">
        <f t="shared" si="4"/>
        <v>5.1751540707103469</v>
      </c>
      <c r="P22" s="31">
        <v>14883</v>
      </c>
      <c r="Q22" s="31">
        <v>0</v>
      </c>
      <c r="R22" s="31">
        <v>0</v>
      </c>
      <c r="S22" s="31">
        <v>14883</v>
      </c>
      <c r="T22" s="36">
        <f t="shared" si="5"/>
        <v>0</v>
      </c>
      <c r="U22" s="36">
        <f t="shared" si="6"/>
        <v>1.1440569777598601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117559</v>
      </c>
      <c r="E23" s="31">
        <v>117559</v>
      </c>
      <c r="F23" s="31">
        <v>29065</v>
      </c>
      <c r="G23" s="36">
        <f t="shared" si="0"/>
        <v>0.24723755731164776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29065</v>
      </c>
      <c r="O23" s="36">
        <f t="shared" si="4"/>
        <v>0.24723755731164776</v>
      </c>
      <c r="P23" s="31">
        <v>381</v>
      </c>
      <c r="Q23" s="31">
        <v>52650</v>
      </c>
      <c r="R23" s="31">
        <v>52650</v>
      </c>
      <c r="S23" s="31">
        <v>381</v>
      </c>
      <c r="T23" s="36">
        <f t="shared" si="5"/>
        <v>7.2364672364672363E-3</v>
      </c>
      <c r="U23" s="36">
        <f t="shared" si="6"/>
        <v>75.28608923884515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30907920</v>
      </c>
      <c r="E26" s="31">
        <v>30907920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30337986</v>
      </c>
      <c r="R26" s="31">
        <v>30337992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31031645</v>
      </c>
      <c r="E27" s="32">
        <f>SUM(E20:E26)</f>
        <v>31031645</v>
      </c>
      <c r="F27" s="32">
        <f>SUM(F20:F26)</f>
        <v>60975</v>
      </c>
      <c r="G27" s="37">
        <f t="shared" si="0"/>
        <v>1.9649296709858596E-3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60975</v>
      </c>
      <c r="O27" s="37">
        <f t="shared" si="4"/>
        <v>1.9649296709858596E-3</v>
      </c>
      <c r="P27" s="32">
        <f>SUM(P20:P26)</f>
        <v>15264</v>
      </c>
      <c r="Q27" s="32">
        <f>SUM(Q20:Q26)</f>
        <v>30390636</v>
      </c>
      <c r="R27" s="32">
        <f>SUM(R20:R26)</f>
        <v>30390642</v>
      </c>
      <c r="S27" s="32">
        <f>SUM(S20:S26)</f>
        <v>15264</v>
      </c>
      <c r="T27" s="37">
        <f t="shared" si="5"/>
        <v>5.0225997244677601E-4</v>
      </c>
      <c r="U27" s="37">
        <f t="shared" si="6"/>
        <v>2.9946933962264151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70370</v>
      </c>
      <c r="E28" s="31">
        <v>70370</v>
      </c>
      <c r="F28" s="31">
        <v>2400</v>
      </c>
      <c r="G28" s="36">
        <f t="shared" si="0"/>
        <v>3.4105442660224528E-2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2400</v>
      </c>
      <c r="O28" s="36">
        <f t="shared" si="4"/>
        <v>3.4105442660224528E-2</v>
      </c>
      <c r="P28" s="31">
        <v>3026</v>
      </c>
      <c r="Q28" s="31">
        <v>37520</v>
      </c>
      <c r="R28" s="31">
        <v>86148</v>
      </c>
      <c r="S28" s="31">
        <v>3026</v>
      </c>
      <c r="T28" s="36">
        <f t="shared" si="5"/>
        <v>8.0650319829424305E-2</v>
      </c>
      <c r="U28" s="36">
        <f t="shared" si="6"/>
        <v>-0.20687376074025121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2</v>
      </c>
      <c r="R30" s="31">
        <v>2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117304</v>
      </c>
      <c r="E32" s="31">
        <v>117304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2154341</v>
      </c>
      <c r="E35" s="32">
        <f>SUM(E28:E34)</f>
        <v>2154341</v>
      </c>
      <c r="F35" s="32">
        <f>SUM(F28:F34)</f>
        <v>2400</v>
      </c>
      <c r="G35" s="37">
        <f t="shared" si="0"/>
        <v>1.114029765946988E-3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2400</v>
      </c>
      <c r="O35" s="37">
        <f t="shared" si="4"/>
        <v>1.114029765946988E-3</v>
      </c>
      <c r="P35" s="32">
        <f>SUM(P28:P34)</f>
        <v>3026</v>
      </c>
      <c r="Q35" s="32">
        <f>SUM(Q28:Q34)</f>
        <v>2032145</v>
      </c>
      <c r="R35" s="32">
        <f>SUM(R28:R34)</f>
        <v>2080773</v>
      </c>
      <c r="S35" s="32">
        <f>SUM(S28:S34)</f>
        <v>3026</v>
      </c>
      <c r="T35" s="37">
        <f t="shared" si="5"/>
        <v>1.4890669711068846E-3</v>
      </c>
      <c r="U35" s="37">
        <f t="shared" si="6"/>
        <v>-0.20687376074025121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53054793</v>
      </c>
      <c r="E43" s="31">
        <v>53054793</v>
      </c>
      <c r="F43" s="31">
        <v>878228</v>
      </c>
      <c r="G43" s="36">
        <f t="shared" si="0"/>
        <v>1.6553226397471761E-2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878228</v>
      </c>
      <c r="O43" s="36">
        <f t="shared" si="4"/>
        <v>1.6553226397471761E-2</v>
      </c>
      <c r="P43" s="31">
        <v>0</v>
      </c>
      <c r="Q43" s="31">
        <v>0</v>
      </c>
      <c r="R43" s="31">
        <v>1030466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20949610</v>
      </c>
      <c r="E46" s="31">
        <v>20949610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20236209</v>
      </c>
      <c r="R46" s="31">
        <v>20236209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74004403</v>
      </c>
      <c r="E47" s="32">
        <f>SUM(E41:E46)</f>
        <v>74004403</v>
      </c>
      <c r="F47" s="32">
        <f>SUM(F41:F46)</f>
        <v>878228</v>
      </c>
      <c r="G47" s="37">
        <f t="shared" si="0"/>
        <v>1.1867239845175157E-2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878228</v>
      </c>
      <c r="O47" s="37">
        <f t="shared" si="4"/>
        <v>1.1867239845175157E-2</v>
      </c>
      <c r="P47" s="32">
        <f>SUM(P41:P46)</f>
        <v>0</v>
      </c>
      <c r="Q47" s="32">
        <f>SUM(Q41:Q46)</f>
        <v>20236209</v>
      </c>
      <c r="R47" s="32">
        <f>SUM(R41:R46)</f>
        <v>21266675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4172950</v>
      </c>
      <c r="E51" s="31">
        <v>4172950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4797975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4172950</v>
      </c>
      <c r="E53" s="32">
        <f>SUM(E48:E52)</f>
        <v>4172950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4797975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652792925</v>
      </c>
      <c r="E54" s="32">
        <f>SUM(E8:E9,E11:E18,E20:E26,E28:E34,E36:E39,E41:E46,E48:E52)</f>
        <v>708582223</v>
      </c>
      <c r="F54" s="32">
        <f>SUM(F8:F9,F11:F18,F20:F26,F28:F34,F36:F39,F41:F46,F48:F52)</f>
        <v>14078036</v>
      </c>
      <c r="G54" s="37">
        <f t="shared" si="0"/>
        <v>2.1565852601726651E-2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14078036</v>
      </c>
      <c r="O54" s="37">
        <f t="shared" si="4"/>
        <v>2.1565852601726651E-2</v>
      </c>
      <c r="P54" s="32">
        <f>SUM(P8:P9,P11:P18,P20:P26,P28:P34,P36:P39,P41:P46,P48:P52)</f>
        <v>29666653</v>
      </c>
      <c r="Q54" s="32">
        <f>SUM(Q8:Q9,Q11:Q18,Q20:Q26,Q28:Q34,Q36:Q39,Q41:Q46,Q48:Q52)</f>
        <v>385909514</v>
      </c>
      <c r="R54" s="32">
        <f>SUM(R8:R9,R11:R18,R20:R26,R28:R34,R36:R39,R41:R46,R48:R52)</f>
        <v>701356350</v>
      </c>
      <c r="S54" s="32">
        <f>SUM(S8:S9,S11:S18,S20:S26,S28:S34,S36:S39,S41:S46,S48:S52)</f>
        <v>29666653</v>
      </c>
      <c r="T54" s="37">
        <f t="shared" si="5"/>
        <v>7.6874634917655851E-2</v>
      </c>
      <c r="U54" s="37">
        <f t="shared" si="6"/>
        <v>-0.52545924206549355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22499295</v>
      </c>
      <c r="E57" s="31">
        <v>22499295</v>
      </c>
      <c r="F57" s="31">
        <v>3584217</v>
      </c>
      <c r="G57" s="36">
        <f t="shared" ref="G57:G85" si="7">IF(($D57      =0),0,($F57      /$D57      ))</f>
        <v>0.15930352484377844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3584217</v>
      </c>
      <c r="O57" s="36">
        <f t="shared" ref="O57:O85" si="11">IF(($D57      =0),0,($N57      /$D57      ))</f>
        <v>0.15930352484377844</v>
      </c>
      <c r="P57" s="31">
        <v>3338981</v>
      </c>
      <c r="Q57" s="31">
        <v>30053401</v>
      </c>
      <c r="R57" s="31">
        <v>30053401</v>
      </c>
      <c r="S57" s="31">
        <v>3338981</v>
      </c>
      <c r="T57" s="36">
        <f t="shared" ref="T57:T85" si="12">IF(($Q57      =0),0,($S57      /$Q57      ))</f>
        <v>0.11110160211152142</v>
      </c>
      <c r="U57" s="36">
        <f t="shared" ref="U57:U85" si="13">IF(($P57      =0),0,(($F57      /$P57      )-1))</f>
        <v>7.3446359832535668E-2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22499295</v>
      </c>
      <c r="E58" s="32">
        <f>E57</f>
        <v>22499295</v>
      </c>
      <c r="F58" s="32">
        <f>F57</f>
        <v>3584217</v>
      </c>
      <c r="G58" s="37">
        <f t="shared" si="7"/>
        <v>0.15930352484377844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3584217</v>
      </c>
      <c r="O58" s="37">
        <f t="shared" si="11"/>
        <v>0.15930352484377844</v>
      </c>
      <c r="P58" s="32">
        <f>P57</f>
        <v>3338981</v>
      </c>
      <c r="Q58" s="32">
        <f>Q57</f>
        <v>30053401</v>
      </c>
      <c r="R58" s="32">
        <f>R57</f>
        <v>30053401</v>
      </c>
      <c r="S58" s="32">
        <f>S57</f>
        <v>3338981</v>
      </c>
      <c r="T58" s="37">
        <f t="shared" si="12"/>
        <v>0.11110160211152142</v>
      </c>
      <c r="U58" s="37">
        <f t="shared" si="13"/>
        <v>7.3446359832535668E-2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101579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101579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779532</v>
      </c>
      <c r="E61" s="31">
        <v>779532</v>
      </c>
      <c r="F61" s="31">
        <v>61584</v>
      </c>
      <c r="G61" s="36">
        <f t="shared" si="7"/>
        <v>7.9001246901987343E-2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61584</v>
      </c>
      <c r="O61" s="36">
        <f t="shared" si="11"/>
        <v>7.9001246901987343E-2</v>
      </c>
      <c r="P61" s="31">
        <v>61739</v>
      </c>
      <c r="Q61" s="31">
        <v>724240</v>
      </c>
      <c r="R61" s="31">
        <v>735402</v>
      </c>
      <c r="S61" s="31">
        <v>61739</v>
      </c>
      <c r="T61" s="36">
        <f t="shared" si="12"/>
        <v>8.5246603335910748E-2</v>
      </c>
      <c r="U61" s="36">
        <f t="shared" si="13"/>
        <v>-2.5105686842999964E-3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779532</v>
      </c>
      <c r="E63" s="32">
        <f>SUM(E59:E62)</f>
        <v>779532</v>
      </c>
      <c r="F63" s="32">
        <f>SUM(F59:F62)</f>
        <v>163163</v>
      </c>
      <c r="G63" s="37">
        <f t="shared" si="7"/>
        <v>0.20930891868454407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163163</v>
      </c>
      <c r="O63" s="37">
        <f t="shared" si="11"/>
        <v>0.20930891868454407</v>
      </c>
      <c r="P63" s="32">
        <f>SUM(P59:P62)</f>
        <v>61739</v>
      </c>
      <c r="Q63" s="32">
        <f>SUM(Q59:Q62)</f>
        <v>724240</v>
      </c>
      <c r="R63" s="32">
        <f>SUM(R59:R62)</f>
        <v>735402</v>
      </c>
      <c r="S63" s="32">
        <f>SUM(S59:S62)</f>
        <v>61739</v>
      </c>
      <c r="T63" s="37">
        <f t="shared" si="12"/>
        <v>8.5246603335910748E-2</v>
      </c>
      <c r="U63" s="37">
        <f t="shared" si="13"/>
        <v>1.6427865692674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10170</v>
      </c>
      <c r="E68" s="31">
        <v>10170</v>
      </c>
      <c r="F68" s="31">
        <v>1956</v>
      </c>
      <c r="G68" s="36">
        <f t="shared" si="7"/>
        <v>0.19233038348082596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1956</v>
      </c>
      <c r="O68" s="36">
        <f t="shared" si="11"/>
        <v>0.19233038348082596</v>
      </c>
      <c r="P68" s="31">
        <v>1104</v>
      </c>
      <c r="Q68" s="31">
        <v>6281</v>
      </c>
      <c r="R68" s="31">
        <v>9639</v>
      </c>
      <c r="S68" s="31">
        <v>1104</v>
      </c>
      <c r="T68" s="36">
        <f t="shared" si="12"/>
        <v>0.17576818977869765</v>
      </c>
      <c r="U68" s="36">
        <f t="shared" si="13"/>
        <v>0.77173913043478271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10170</v>
      </c>
      <c r="E70" s="32">
        <f>SUM(E64:E69)</f>
        <v>10170</v>
      </c>
      <c r="F70" s="32">
        <f>SUM(F64:F69)</f>
        <v>1956</v>
      </c>
      <c r="G70" s="37">
        <f t="shared" si="7"/>
        <v>0.19233038348082596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1956</v>
      </c>
      <c r="O70" s="37">
        <f t="shared" si="11"/>
        <v>0.19233038348082596</v>
      </c>
      <c r="P70" s="32">
        <f>SUM(P64:P69)</f>
        <v>1104</v>
      </c>
      <c r="Q70" s="32">
        <f>SUM(Q64:Q69)</f>
        <v>6281</v>
      </c>
      <c r="R70" s="32">
        <f>SUM(R64:R69)</f>
        <v>9639</v>
      </c>
      <c r="S70" s="32">
        <f>SUM(S64:S69)</f>
        <v>1104</v>
      </c>
      <c r="T70" s="37">
        <f t="shared" si="12"/>
        <v>0.17576818977869765</v>
      </c>
      <c r="U70" s="37">
        <f t="shared" si="13"/>
        <v>0.77173913043478271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205140</v>
      </c>
      <c r="E71" s="31">
        <v>205140</v>
      </c>
      <c r="F71" s="31">
        <v>92249</v>
      </c>
      <c r="G71" s="36">
        <f t="shared" si="7"/>
        <v>0.44968801793896851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92249</v>
      </c>
      <c r="O71" s="36">
        <f t="shared" si="11"/>
        <v>0.44968801793896851</v>
      </c>
      <c r="P71" s="31">
        <v>115059</v>
      </c>
      <c r="Q71" s="31">
        <v>5004</v>
      </c>
      <c r="R71" s="31">
        <v>195364</v>
      </c>
      <c r="S71" s="31">
        <v>115059</v>
      </c>
      <c r="T71" s="36">
        <f t="shared" si="12"/>
        <v>22.993405275779377</v>
      </c>
      <c r="U71" s="36">
        <f t="shared" si="13"/>
        <v>-0.19824611720943164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2516992</v>
      </c>
      <c r="E73" s="31">
        <v>2516992</v>
      </c>
      <c r="F73" s="31">
        <v>1060962</v>
      </c>
      <c r="G73" s="36">
        <f t="shared" si="7"/>
        <v>0.4215198141273393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1060962</v>
      </c>
      <c r="O73" s="36">
        <f t="shared" si="11"/>
        <v>0.4215198141273393</v>
      </c>
      <c r="P73" s="31">
        <v>11013</v>
      </c>
      <c r="Q73" s="31">
        <v>2369113</v>
      </c>
      <c r="R73" s="31">
        <v>2369113</v>
      </c>
      <c r="S73" s="31">
        <v>11013</v>
      </c>
      <c r="T73" s="36">
        <f t="shared" si="12"/>
        <v>4.6485752262555649E-3</v>
      </c>
      <c r="U73" s="36">
        <f t="shared" si="13"/>
        <v>95.33723780986108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3200000</v>
      </c>
      <c r="E74" s="31">
        <v>3200000</v>
      </c>
      <c r="F74" s="31">
        <v>68261</v>
      </c>
      <c r="G74" s="36">
        <f t="shared" si="7"/>
        <v>2.1331562500000002E-2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68261</v>
      </c>
      <c r="O74" s="36">
        <f t="shared" si="11"/>
        <v>2.1331562500000002E-2</v>
      </c>
      <c r="P74" s="31">
        <v>106435</v>
      </c>
      <c r="Q74" s="31">
        <v>2226000</v>
      </c>
      <c r="R74" s="31">
        <v>2226000</v>
      </c>
      <c r="S74" s="31">
        <v>106435</v>
      </c>
      <c r="T74" s="36">
        <f t="shared" si="12"/>
        <v>4.7814465408805032E-2</v>
      </c>
      <c r="U74" s="36">
        <f t="shared" si="13"/>
        <v>-0.3586602151547893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6553056</v>
      </c>
      <c r="E76" s="31">
        <v>6553056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4000000</v>
      </c>
      <c r="R76" s="31">
        <v>4000000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12475188</v>
      </c>
      <c r="E78" s="32">
        <f>SUM(E71:E77)</f>
        <v>12475188</v>
      </c>
      <c r="F78" s="32">
        <f>SUM(F71:F77)</f>
        <v>1221472</v>
      </c>
      <c r="G78" s="37">
        <f t="shared" si="7"/>
        <v>9.7912111625091336E-2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1221472</v>
      </c>
      <c r="O78" s="37">
        <f t="shared" si="11"/>
        <v>9.7912111625091336E-2</v>
      </c>
      <c r="P78" s="32">
        <f>SUM(P71:P77)</f>
        <v>232507</v>
      </c>
      <c r="Q78" s="32">
        <f>SUM(Q71:Q77)</f>
        <v>8600117</v>
      </c>
      <c r="R78" s="32">
        <f>SUM(R71:R77)</f>
        <v>8790477</v>
      </c>
      <c r="S78" s="32">
        <f>SUM(S71:S77)</f>
        <v>232507</v>
      </c>
      <c r="T78" s="37">
        <f t="shared" si="12"/>
        <v>2.7035329868186676E-2</v>
      </c>
      <c r="U78" s="37">
        <f t="shared" si="13"/>
        <v>4.2534848413166051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13237419</v>
      </c>
      <c r="E79" s="31">
        <v>13237419</v>
      </c>
      <c r="F79" s="31">
        <v>2053600</v>
      </c>
      <c r="G79" s="36">
        <f t="shared" si="7"/>
        <v>0.15513598232404671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2053600</v>
      </c>
      <c r="O79" s="36">
        <f t="shared" si="11"/>
        <v>0.15513598232404671</v>
      </c>
      <c r="P79" s="31">
        <v>0</v>
      </c>
      <c r="Q79" s="31">
        <v>12619083</v>
      </c>
      <c r="R79" s="31">
        <v>12619083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277313030</v>
      </c>
      <c r="E81" s="31">
        <v>277313030</v>
      </c>
      <c r="F81" s="31">
        <v>69000671</v>
      </c>
      <c r="G81" s="36">
        <f t="shared" si="7"/>
        <v>0.2488187121968268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69000671</v>
      </c>
      <c r="O81" s="36">
        <f t="shared" si="11"/>
        <v>0.2488187121968268</v>
      </c>
      <c r="P81" s="31">
        <v>67149598</v>
      </c>
      <c r="Q81" s="31">
        <v>265833490</v>
      </c>
      <c r="R81" s="31">
        <v>363995920</v>
      </c>
      <c r="S81" s="31">
        <v>67149598</v>
      </c>
      <c r="T81" s="36">
        <f t="shared" si="12"/>
        <v>0.2526002197841965</v>
      </c>
      <c r="U81" s="36">
        <f t="shared" si="13"/>
        <v>2.7566404790688503E-2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290550449</v>
      </c>
      <c r="E84" s="32">
        <f>SUM(E79:E83)</f>
        <v>290550449</v>
      </c>
      <c r="F84" s="32">
        <f>SUM(F79:F83)</f>
        <v>71054271</v>
      </c>
      <c r="G84" s="37">
        <f t="shared" si="7"/>
        <v>0.24455054619447517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71054271</v>
      </c>
      <c r="O84" s="37">
        <f t="shared" si="11"/>
        <v>0.24455054619447517</v>
      </c>
      <c r="P84" s="32">
        <f>SUM(P79:P83)</f>
        <v>67149598</v>
      </c>
      <c r="Q84" s="32">
        <f>SUM(Q79:Q83)</f>
        <v>278452573</v>
      </c>
      <c r="R84" s="32">
        <f>SUM(R79:R83)</f>
        <v>376615003</v>
      </c>
      <c r="S84" s="32">
        <f>SUM(S79:S83)</f>
        <v>67149598</v>
      </c>
      <c r="T84" s="37">
        <f t="shared" si="12"/>
        <v>0.24115272944524022</v>
      </c>
      <c r="U84" s="37">
        <f t="shared" si="13"/>
        <v>5.814886635657901E-2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326314634</v>
      </c>
      <c r="E85" s="32">
        <f>SUM(E57,E59:E62,E64:E69,E71:E77,E79:E83)</f>
        <v>326314634</v>
      </c>
      <c r="F85" s="32">
        <f>SUM(F57,F59:F62,F64:F69,F71:F77,F79:F83)</f>
        <v>76025079</v>
      </c>
      <c r="G85" s="37">
        <f t="shared" si="7"/>
        <v>0.23298090578432348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76025079</v>
      </c>
      <c r="O85" s="37">
        <f t="shared" si="11"/>
        <v>0.23298090578432348</v>
      </c>
      <c r="P85" s="32">
        <f>SUM(P57,P59:P62,P64:P69,P71:P77,P79:P83)</f>
        <v>70783929</v>
      </c>
      <c r="Q85" s="32">
        <f>SUM(Q57,Q59:Q62,Q64:Q69,Q71:Q77,Q79:Q83)</f>
        <v>317836612</v>
      </c>
      <c r="R85" s="32">
        <f>SUM(R57,R59:R62,R64:R69,R71:R77,R79:R83)</f>
        <v>416203922</v>
      </c>
      <c r="S85" s="32">
        <f>SUM(S57,S59:S62,S64:S69,S71:S77,S79:S83)</f>
        <v>70783929</v>
      </c>
      <c r="T85" s="37">
        <f t="shared" si="12"/>
        <v>0.22270539745119106</v>
      </c>
      <c r="U85" s="37">
        <f t="shared" si="13"/>
        <v>7.4044349812794286E-2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189381803</v>
      </c>
      <c r="E88" s="31">
        <v>189381803</v>
      </c>
      <c r="F88" s="31">
        <v>42707854</v>
      </c>
      <c r="G88" s="36">
        <f t="shared" ref="G88:G99" si="14">IF(($D88      =0),0,($F88      /$D88      ))</f>
        <v>0.22551191995991293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42707854</v>
      </c>
      <c r="O88" s="36">
        <f t="shared" ref="O88:O99" si="18">IF(($D88      =0),0,($N88      /$D88      ))</f>
        <v>0.22551191995991293</v>
      </c>
      <c r="P88" s="31">
        <v>35747303</v>
      </c>
      <c r="Q88" s="31">
        <v>165704276</v>
      </c>
      <c r="R88" s="31">
        <v>306449187</v>
      </c>
      <c r="S88" s="31">
        <v>35747303</v>
      </c>
      <c r="T88" s="36">
        <f t="shared" ref="T88:T99" si="19">IF(($Q88      =0),0,($S88      /$Q88      ))</f>
        <v>0.21572951442725594</v>
      </c>
      <c r="U88" s="36">
        <f t="shared" ref="U88:U99" si="20">IF(($P88      =0),0,(($F88      /$P88      )-1))</f>
        <v>0.19471541671269588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843374000</v>
      </c>
      <c r="E89" s="31">
        <v>843374000</v>
      </c>
      <c r="F89" s="31">
        <v>106785819</v>
      </c>
      <c r="G89" s="36">
        <f t="shared" si="14"/>
        <v>0.12661739512956291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106785819</v>
      </c>
      <c r="O89" s="36">
        <f t="shared" si="18"/>
        <v>0.12661739512956291</v>
      </c>
      <c r="P89" s="31">
        <v>88457865</v>
      </c>
      <c r="Q89" s="31">
        <v>543289510</v>
      </c>
      <c r="R89" s="31">
        <v>653103903</v>
      </c>
      <c r="S89" s="31">
        <v>88457865</v>
      </c>
      <c r="T89" s="36">
        <f t="shared" si="19"/>
        <v>0.16281901890577641</v>
      </c>
      <c r="U89" s="36">
        <f t="shared" si="20"/>
        <v>0.20719417091968029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180105478</v>
      </c>
      <c r="E90" s="31">
        <v>180105478</v>
      </c>
      <c r="F90" s="31">
        <v>4288787</v>
      </c>
      <c r="G90" s="36">
        <f t="shared" si="14"/>
        <v>2.3812640501695344E-2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4288787</v>
      </c>
      <c r="O90" s="36">
        <f t="shared" si="18"/>
        <v>2.3812640501695344E-2</v>
      </c>
      <c r="P90" s="31">
        <v>49551</v>
      </c>
      <c r="Q90" s="31">
        <v>252628981</v>
      </c>
      <c r="R90" s="31">
        <v>197477953</v>
      </c>
      <c r="S90" s="31">
        <v>49551</v>
      </c>
      <c r="T90" s="36">
        <f t="shared" si="19"/>
        <v>1.9614139202817749E-4</v>
      </c>
      <c r="U90" s="36">
        <f t="shared" si="20"/>
        <v>85.552985812597129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1212861281</v>
      </c>
      <c r="E91" s="32">
        <f>SUM(E88:E90)</f>
        <v>1212861281</v>
      </c>
      <c r="F91" s="32">
        <f>SUM(F88:F90)</f>
        <v>153782460</v>
      </c>
      <c r="G91" s="37">
        <f t="shared" si="14"/>
        <v>0.12679311509821378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153782460</v>
      </c>
      <c r="O91" s="37">
        <f t="shared" si="18"/>
        <v>0.12679311509821378</v>
      </c>
      <c r="P91" s="32">
        <f>SUM(P88:P90)</f>
        <v>124254719</v>
      </c>
      <c r="Q91" s="32">
        <f>SUM(Q88:Q90)</f>
        <v>961622767</v>
      </c>
      <c r="R91" s="32">
        <f>SUM(R88:R90)</f>
        <v>1157031043</v>
      </c>
      <c r="S91" s="32">
        <f>SUM(S88:S90)</f>
        <v>124254719</v>
      </c>
      <c r="T91" s="37">
        <f t="shared" si="19"/>
        <v>0.12921357861320271</v>
      </c>
      <c r="U91" s="37">
        <f t="shared" si="20"/>
        <v>0.2376387893968035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9317892</v>
      </c>
      <c r="E92" s="31">
        <v>9317892</v>
      </c>
      <c r="F92" s="31">
        <v>2622021</v>
      </c>
      <c r="G92" s="36">
        <f t="shared" si="14"/>
        <v>0.28139637162568532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2622021</v>
      </c>
      <c r="O92" s="36">
        <f t="shared" si="18"/>
        <v>0.28139637162568532</v>
      </c>
      <c r="P92" s="31">
        <v>2256149</v>
      </c>
      <c r="Q92" s="31">
        <v>9229454</v>
      </c>
      <c r="R92" s="31">
        <v>9229454</v>
      </c>
      <c r="S92" s="31">
        <v>2256149</v>
      </c>
      <c r="T92" s="36">
        <f t="shared" si="19"/>
        <v>0.24445097185597328</v>
      </c>
      <c r="U92" s="36">
        <f t="shared" si="20"/>
        <v>0.16216659449353754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3088546</v>
      </c>
      <c r="E94" s="31">
        <v>3088546</v>
      </c>
      <c r="F94" s="31">
        <v>777798</v>
      </c>
      <c r="G94" s="36">
        <f t="shared" si="14"/>
        <v>0.25183306319543242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777798</v>
      </c>
      <c r="O94" s="36">
        <f t="shared" si="18"/>
        <v>0.25183306319543242</v>
      </c>
      <c r="P94" s="31">
        <v>474360</v>
      </c>
      <c r="Q94" s="31">
        <v>3077360</v>
      </c>
      <c r="R94" s="31">
        <v>2839539</v>
      </c>
      <c r="S94" s="31">
        <v>474360</v>
      </c>
      <c r="T94" s="36">
        <f t="shared" si="19"/>
        <v>0.15414511139418202</v>
      </c>
      <c r="U94" s="36">
        <f t="shared" si="20"/>
        <v>0.63967872501897283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12406438</v>
      </c>
      <c r="E96" s="32">
        <f>SUM(E92:E95)</f>
        <v>12406438</v>
      </c>
      <c r="F96" s="32">
        <f>SUM(F92:F95)</f>
        <v>3399819</v>
      </c>
      <c r="G96" s="37">
        <f t="shared" si="14"/>
        <v>0.27403667353997979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3399819</v>
      </c>
      <c r="O96" s="37">
        <f t="shared" si="18"/>
        <v>0.27403667353997979</v>
      </c>
      <c r="P96" s="32">
        <f>SUM(P92:P95)</f>
        <v>2730509</v>
      </c>
      <c r="Q96" s="32">
        <f>SUM(Q92:Q95)</f>
        <v>12306814</v>
      </c>
      <c r="R96" s="32">
        <f>SUM(R92:R95)</f>
        <v>12068993</v>
      </c>
      <c r="S96" s="32">
        <f>SUM(S92:S95)</f>
        <v>2730509</v>
      </c>
      <c r="T96" s="37">
        <f t="shared" si="19"/>
        <v>0.22186968942571164</v>
      </c>
      <c r="U96" s="37">
        <f t="shared" si="20"/>
        <v>0.24512279578642659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25931</v>
      </c>
      <c r="E97" s="31">
        <v>25931</v>
      </c>
      <c r="F97" s="31">
        <v>213051</v>
      </c>
      <c r="G97" s="36">
        <f t="shared" si="14"/>
        <v>8.2160734256295562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213051</v>
      </c>
      <c r="O97" s="36">
        <f t="shared" si="18"/>
        <v>8.2160734256295562</v>
      </c>
      <c r="P97" s="31">
        <v>-176178</v>
      </c>
      <c r="Q97" s="31">
        <v>-575682</v>
      </c>
      <c r="R97" s="31">
        <v>24720</v>
      </c>
      <c r="S97" s="31">
        <v>-176178</v>
      </c>
      <c r="T97" s="36">
        <f t="shared" si="19"/>
        <v>0.30603353934984939</v>
      </c>
      <c r="U97" s="36">
        <f t="shared" si="20"/>
        <v>-2.2092940094676976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1537778</v>
      </c>
      <c r="E98" s="31">
        <v>1537778</v>
      </c>
      <c r="F98" s="31">
        <v>542995</v>
      </c>
      <c r="G98" s="36">
        <f t="shared" si="14"/>
        <v>0.35310363394456157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542995</v>
      </c>
      <c r="O98" s="36">
        <f t="shared" si="18"/>
        <v>0.35310363394456157</v>
      </c>
      <c r="P98" s="31">
        <v>357960</v>
      </c>
      <c r="Q98" s="31">
        <v>1446424</v>
      </c>
      <c r="R98" s="31">
        <v>1446424</v>
      </c>
      <c r="S98" s="31">
        <v>357960</v>
      </c>
      <c r="T98" s="36">
        <f t="shared" si="19"/>
        <v>0.24747930067532065</v>
      </c>
      <c r="U98" s="36">
        <f t="shared" si="20"/>
        <v>0.51691529779863665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9850203</v>
      </c>
      <c r="E99" s="31">
        <v>9850203</v>
      </c>
      <c r="F99" s="31">
        <v>659480</v>
      </c>
      <c r="G99" s="36">
        <f t="shared" si="14"/>
        <v>6.6950904463593294E-2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659480</v>
      </c>
      <c r="O99" s="36">
        <f t="shared" si="18"/>
        <v>6.6950904463593294E-2</v>
      </c>
      <c r="P99" s="31">
        <v>4628</v>
      </c>
      <c r="Q99" s="31">
        <v>1950764</v>
      </c>
      <c r="R99" s="31">
        <v>1950764</v>
      </c>
      <c r="S99" s="31">
        <v>4628</v>
      </c>
      <c r="T99" s="36">
        <f t="shared" si="19"/>
        <v>2.3724038376759056E-3</v>
      </c>
      <c r="U99" s="36">
        <f t="shared" si="20"/>
        <v>141.49783923941229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11413912</v>
      </c>
      <c r="E101" s="32">
        <f>SUM(E97:E100)</f>
        <v>11413912</v>
      </c>
      <c r="F101" s="32">
        <f>SUM(F97:F100)</f>
        <v>1415526</v>
      </c>
      <c r="G101" s="37">
        <f>IF(($D101     =0),0,($F101     /$D101     ))</f>
        <v>0.124017602378571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1415526</v>
      </c>
      <c r="O101" s="37">
        <f>IF(($D101     =0),0,($N101     /$D101     ))</f>
        <v>0.124017602378571</v>
      </c>
      <c r="P101" s="32">
        <f>SUM(P97:P100)</f>
        <v>186410</v>
      </c>
      <c r="Q101" s="32">
        <f>SUM(Q97:Q100)</f>
        <v>2821506</v>
      </c>
      <c r="R101" s="32">
        <f>SUM(R97:R100)</f>
        <v>3421908</v>
      </c>
      <c r="S101" s="32">
        <f>SUM(S97:S100)</f>
        <v>186410</v>
      </c>
      <c r="T101" s="37">
        <f>IF(($Q101     =0),0,($S101     /$Q101     ))</f>
        <v>6.6067553994214434E-2</v>
      </c>
      <c r="U101" s="37">
        <f>IF(($P101     =0),0,(($F101     /$P101     )-1))</f>
        <v>6.5936162223056707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1236681631</v>
      </c>
      <c r="E102" s="32">
        <f>SUM(E88:E90,E92:E95,E97:E100)</f>
        <v>1236681631</v>
      </c>
      <c r="F102" s="32">
        <f>SUM(F88:F90,F92:F95,F97:F100)</f>
        <v>158597805</v>
      </c>
      <c r="G102" s="37">
        <f>IF(($D102     =0),0,($F102     /$D102     ))</f>
        <v>0.12824465167462329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158597805</v>
      </c>
      <c r="O102" s="37">
        <f>IF(($D102     =0),0,($N102     /$D102     ))</f>
        <v>0.12824465167462329</v>
      </c>
      <c r="P102" s="32">
        <f>SUM(P88:P90,P92:P95,P97:P100)</f>
        <v>127171638</v>
      </c>
      <c r="Q102" s="32">
        <f>SUM(Q88:Q90,Q92:Q95,Q97:Q100)</f>
        <v>976751087</v>
      </c>
      <c r="R102" s="32">
        <f>SUM(R88:R90,R92:R95,R97:R100)</f>
        <v>1172521944</v>
      </c>
      <c r="S102" s="32">
        <f>SUM(S88:S90,S92:S95,S97:S100)</f>
        <v>127171638</v>
      </c>
      <c r="T102" s="37">
        <f>IF(($Q102     =0),0,($S102     /$Q102     ))</f>
        <v>0.1301986142555478</v>
      </c>
      <c r="U102" s="37">
        <f>IF(($P102     =0),0,(($F102     /$P102     )-1))</f>
        <v>0.24711616123085567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323197260</v>
      </c>
      <c r="E105" s="31">
        <v>323197260</v>
      </c>
      <c r="F105" s="31">
        <v>70244399</v>
      </c>
      <c r="G105" s="36">
        <f t="shared" ref="G105:G136" si="21">IF(($D105     =0),0,($F105     /$D105     ))</f>
        <v>0.21734218600739375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70244399</v>
      </c>
      <c r="O105" s="36">
        <f t="shared" ref="O105:O136" si="25">IF(($D105     =0),0,($N105     /$D105     ))</f>
        <v>0.21734218600739375</v>
      </c>
      <c r="P105" s="31">
        <v>82613371</v>
      </c>
      <c r="Q105" s="31">
        <v>386306510</v>
      </c>
      <c r="R105" s="31">
        <v>467268510</v>
      </c>
      <c r="S105" s="31">
        <v>82613371</v>
      </c>
      <c r="T105" s="36">
        <f t="shared" ref="T105:T136" si="26">IF(($Q105     =0),0,($S105     /$Q105     ))</f>
        <v>0.21385446235425853</v>
      </c>
      <c r="U105" s="36">
        <f t="shared" ref="U105:U136" si="27">IF(($P105     =0),0,(($F105     /$P105     )-1))</f>
        <v>-0.14972118738502993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323197260</v>
      </c>
      <c r="E106" s="32">
        <f>E105</f>
        <v>323197260</v>
      </c>
      <c r="F106" s="32">
        <f>F105</f>
        <v>70244399</v>
      </c>
      <c r="G106" s="37">
        <f t="shared" si="21"/>
        <v>0.21734218600739375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70244399</v>
      </c>
      <c r="O106" s="37">
        <f t="shared" si="25"/>
        <v>0.21734218600739375</v>
      </c>
      <c r="P106" s="32">
        <f>P105</f>
        <v>82613371</v>
      </c>
      <c r="Q106" s="32">
        <f>Q105</f>
        <v>386306510</v>
      </c>
      <c r="R106" s="32">
        <f>R105</f>
        <v>467268510</v>
      </c>
      <c r="S106" s="32">
        <f>S105</f>
        <v>82613371</v>
      </c>
      <c r="T106" s="37">
        <f t="shared" si="26"/>
        <v>0.21385446235425853</v>
      </c>
      <c r="U106" s="37">
        <f t="shared" si="27"/>
        <v>-0.14972118738502993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23730</v>
      </c>
      <c r="E107" s="31">
        <v>23730</v>
      </c>
      <c r="F107" s="31">
        <v>9427</v>
      </c>
      <c r="G107" s="36">
        <f t="shared" si="21"/>
        <v>0.39726085124315214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9427</v>
      </c>
      <c r="O107" s="36">
        <f t="shared" si="25"/>
        <v>0.39726085124315214</v>
      </c>
      <c r="P107" s="31">
        <v>8943</v>
      </c>
      <c r="Q107" s="31">
        <v>22600</v>
      </c>
      <c r="R107" s="31">
        <v>22600</v>
      </c>
      <c r="S107" s="31">
        <v>8943</v>
      </c>
      <c r="T107" s="36">
        <f t="shared" si="26"/>
        <v>0.39570796460176993</v>
      </c>
      <c r="U107" s="36">
        <f t="shared" si="27"/>
        <v>5.4120541205411987E-2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6274375</v>
      </c>
      <c r="R109" s="31">
        <v>6274375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2508564</v>
      </c>
      <c r="E110" s="31">
        <v>2508564</v>
      </c>
      <c r="F110" s="31">
        <v>1759860</v>
      </c>
      <c r="G110" s="36">
        <f t="shared" si="21"/>
        <v>0.70154080182925371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1759860</v>
      </c>
      <c r="O110" s="36">
        <f t="shared" si="25"/>
        <v>0.70154080182925371</v>
      </c>
      <c r="P110" s="31">
        <v>378188</v>
      </c>
      <c r="Q110" s="31">
        <v>2775360</v>
      </c>
      <c r="R110" s="31">
        <v>38512519</v>
      </c>
      <c r="S110" s="31">
        <v>378188</v>
      </c>
      <c r="T110" s="36">
        <f t="shared" si="26"/>
        <v>0.13626628617548714</v>
      </c>
      <c r="U110" s="36">
        <f t="shared" si="27"/>
        <v>3.6533998963478478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9138522</v>
      </c>
      <c r="E112" s="32">
        <f>SUM(E107:E111)</f>
        <v>9138522</v>
      </c>
      <c r="F112" s="32">
        <f>SUM(F107:F111)</f>
        <v>1769287</v>
      </c>
      <c r="G112" s="37">
        <f t="shared" si="21"/>
        <v>0.19360756586240094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1769287</v>
      </c>
      <c r="O112" s="37">
        <f t="shared" si="25"/>
        <v>0.19360756586240094</v>
      </c>
      <c r="P112" s="32">
        <f>SUM(P107:P111)</f>
        <v>387131</v>
      </c>
      <c r="Q112" s="32">
        <f>SUM(Q107:Q111)</f>
        <v>9072335</v>
      </c>
      <c r="R112" s="32">
        <f>SUM(R107:R111)</f>
        <v>44809494</v>
      </c>
      <c r="S112" s="32">
        <f>SUM(S107:S111)</f>
        <v>387131</v>
      </c>
      <c r="T112" s="37">
        <f t="shared" si="26"/>
        <v>4.2671594468237782E-2</v>
      </c>
      <c r="U112" s="37">
        <f t="shared" si="27"/>
        <v>3.5702539967091242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239982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14015</v>
      </c>
      <c r="E115" s="31">
        <v>14015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247620</v>
      </c>
      <c r="R115" s="31">
        <v>12130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57113361</v>
      </c>
      <c r="E117" s="31">
        <v>57113361</v>
      </c>
      <c r="F117" s="31">
        <v>2597935</v>
      </c>
      <c r="G117" s="36">
        <f t="shared" si="21"/>
        <v>4.5487342270051308E-2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2597935</v>
      </c>
      <c r="O117" s="36">
        <f t="shared" si="25"/>
        <v>4.5487342270051308E-2</v>
      </c>
      <c r="P117" s="31">
        <v>2921519</v>
      </c>
      <c r="Q117" s="31">
        <v>43163330</v>
      </c>
      <c r="R117" s="31">
        <v>50154249</v>
      </c>
      <c r="S117" s="31">
        <v>2921519</v>
      </c>
      <c r="T117" s="36">
        <f t="shared" si="26"/>
        <v>6.768520871767772E-2</v>
      </c>
      <c r="U117" s="36">
        <f t="shared" si="27"/>
        <v>-0.11075882101057699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263371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263371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57127376</v>
      </c>
      <c r="E121" s="32">
        <f>SUM(E113:E120)</f>
        <v>57127376</v>
      </c>
      <c r="F121" s="32">
        <f>SUM(F113:F120)</f>
        <v>2861306</v>
      </c>
      <c r="G121" s="37">
        <f t="shared" si="21"/>
        <v>5.0086424414102271E-2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2861306</v>
      </c>
      <c r="O121" s="37">
        <f t="shared" si="25"/>
        <v>5.0086424414102271E-2</v>
      </c>
      <c r="P121" s="32">
        <f>SUM(P113:P120)</f>
        <v>2921519</v>
      </c>
      <c r="Q121" s="32">
        <f>SUM(Q113:Q120)</f>
        <v>43410950</v>
      </c>
      <c r="R121" s="32">
        <f>SUM(R113:R120)</f>
        <v>50406361</v>
      </c>
      <c r="S121" s="32">
        <f>SUM(S113:S120)</f>
        <v>2921519</v>
      </c>
      <c r="T121" s="37">
        <f t="shared" si="26"/>
        <v>6.7299126142136956E-2</v>
      </c>
      <c r="U121" s="37">
        <f t="shared" si="27"/>
        <v>-2.0610168888170799E-2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2120516</v>
      </c>
      <c r="E124" s="31">
        <v>2120516</v>
      </c>
      <c r="F124" s="31">
        <v>905808</v>
      </c>
      <c r="G124" s="36">
        <f t="shared" si="21"/>
        <v>0.42716395443373217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905808</v>
      </c>
      <c r="O124" s="36">
        <f t="shared" si="25"/>
        <v>0.42716395443373217</v>
      </c>
      <c r="P124" s="31">
        <v>731105</v>
      </c>
      <c r="Q124" s="31">
        <v>1858152</v>
      </c>
      <c r="R124" s="31">
        <v>2645780</v>
      </c>
      <c r="S124" s="31">
        <v>731105</v>
      </c>
      <c r="T124" s="36">
        <f t="shared" si="26"/>
        <v>0.39345812398555124</v>
      </c>
      <c r="U124" s="36">
        <f t="shared" si="27"/>
        <v>0.23895746848947819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2120516</v>
      </c>
      <c r="E126" s="32">
        <f>SUM(E122:E125)</f>
        <v>2120516</v>
      </c>
      <c r="F126" s="32">
        <f>SUM(F122:F125)</f>
        <v>905808</v>
      </c>
      <c r="G126" s="37">
        <f t="shared" si="21"/>
        <v>0.42716395443373217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905808</v>
      </c>
      <c r="O126" s="37">
        <f t="shared" si="25"/>
        <v>0.42716395443373217</v>
      </c>
      <c r="P126" s="32">
        <f>SUM(P122:P125)</f>
        <v>731105</v>
      </c>
      <c r="Q126" s="32">
        <f>SUM(Q122:Q125)</f>
        <v>1858152</v>
      </c>
      <c r="R126" s="32">
        <f>SUM(R122:R125)</f>
        <v>2645780</v>
      </c>
      <c r="S126" s="32">
        <f>SUM(S122:S125)</f>
        <v>731105</v>
      </c>
      <c r="T126" s="37">
        <f t="shared" si="26"/>
        <v>0.39345812398555124</v>
      </c>
      <c r="U126" s="37">
        <f t="shared" si="27"/>
        <v>0.23895746848947819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581736</v>
      </c>
      <c r="E127" s="31">
        <v>581736</v>
      </c>
      <c r="F127" s="31">
        <v>115533</v>
      </c>
      <c r="G127" s="36">
        <f t="shared" si="21"/>
        <v>0.1986003960559429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115533</v>
      </c>
      <c r="O127" s="36">
        <f t="shared" si="25"/>
        <v>0.1986003960559429</v>
      </c>
      <c r="P127" s="31">
        <v>138171</v>
      </c>
      <c r="Q127" s="31">
        <v>842120</v>
      </c>
      <c r="R127" s="31">
        <v>842120</v>
      </c>
      <c r="S127" s="31">
        <v>138171</v>
      </c>
      <c r="T127" s="36">
        <f t="shared" si="26"/>
        <v>0.16407519118415428</v>
      </c>
      <c r="U127" s="36">
        <f t="shared" si="27"/>
        <v>-0.16384045856221641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581736</v>
      </c>
      <c r="E132" s="32">
        <f>SUM(E127:E131)</f>
        <v>581736</v>
      </c>
      <c r="F132" s="32">
        <f>SUM(F127:F131)</f>
        <v>115533</v>
      </c>
      <c r="G132" s="37">
        <f t="shared" si="21"/>
        <v>0.1986003960559429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115533</v>
      </c>
      <c r="O132" s="37">
        <f t="shared" si="25"/>
        <v>0.1986003960559429</v>
      </c>
      <c r="P132" s="32">
        <f>SUM(P127:P131)</f>
        <v>138171</v>
      </c>
      <c r="Q132" s="32">
        <f>SUM(Q127:Q131)</f>
        <v>842120</v>
      </c>
      <c r="R132" s="32">
        <f>SUM(R127:R131)</f>
        <v>842120</v>
      </c>
      <c r="S132" s="32">
        <f>SUM(S127:S131)</f>
        <v>138171</v>
      </c>
      <c r="T132" s="37">
        <f t="shared" si="26"/>
        <v>0.16407519118415428</v>
      </c>
      <c r="U132" s="37">
        <f t="shared" si="27"/>
        <v>-0.16384045856221641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26176588</v>
      </c>
      <c r="E133" s="31">
        <v>26176588</v>
      </c>
      <c r="F133" s="31">
        <v>4569587</v>
      </c>
      <c r="G133" s="36">
        <f t="shared" si="21"/>
        <v>0.1745677091300058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4569587</v>
      </c>
      <c r="O133" s="36">
        <f t="shared" si="25"/>
        <v>0.1745677091300058</v>
      </c>
      <c r="P133" s="31">
        <v>7123315</v>
      </c>
      <c r="Q133" s="31">
        <v>47521623</v>
      </c>
      <c r="R133" s="31">
        <v>54004606</v>
      </c>
      <c r="S133" s="31">
        <v>7123315</v>
      </c>
      <c r="T133" s="36">
        <f t="shared" si="26"/>
        <v>0.14989629036870225</v>
      </c>
      <c r="U133" s="36">
        <f t="shared" si="27"/>
        <v>-0.35850274766734314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26176588</v>
      </c>
      <c r="E137" s="32">
        <f>SUM(E133:E136)</f>
        <v>26176588</v>
      </c>
      <c r="F137" s="32">
        <f>SUM(F133:F136)</f>
        <v>4569587</v>
      </c>
      <c r="G137" s="37">
        <f t="shared" ref="G137:G170" si="28">IF(($D137     =0),0,($F137     /$D137     ))</f>
        <v>0.1745677091300058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4569587</v>
      </c>
      <c r="O137" s="37">
        <f t="shared" ref="O137:O170" si="32">IF(($D137     =0),0,($N137     /$D137     ))</f>
        <v>0.1745677091300058</v>
      </c>
      <c r="P137" s="32">
        <f>SUM(P133:P136)</f>
        <v>7123315</v>
      </c>
      <c r="Q137" s="32">
        <f>SUM(Q133:Q136)</f>
        <v>47521623</v>
      </c>
      <c r="R137" s="32">
        <f>SUM(R133:R136)</f>
        <v>54004606</v>
      </c>
      <c r="S137" s="32">
        <f>SUM(S133:S136)</f>
        <v>7123315</v>
      </c>
      <c r="T137" s="37">
        <f t="shared" ref="T137:T170" si="33">IF(($Q137     =0),0,($S137     /$Q137     ))</f>
        <v>0.14989629036870225</v>
      </c>
      <c r="U137" s="37">
        <f t="shared" ref="U137:U170" si="34">IF(($P137     =0),0,(($F137     /$P137     )-1))</f>
        <v>-0.35850274766734314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71028900</v>
      </c>
      <c r="E152" s="31">
        <v>71028900</v>
      </c>
      <c r="F152" s="31">
        <v>14547266</v>
      </c>
      <c r="G152" s="36">
        <f t="shared" si="28"/>
        <v>0.20480770503274021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14547266</v>
      </c>
      <c r="O152" s="36">
        <f t="shared" si="32"/>
        <v>0.20480770503274021</v>
      </c>
      <c r="P152" s="31">
        <v>34920698</v>
      </c>
      <c r="Q152" s="31">
        <v>6476200</v>
      </c>
      <c r="R152" s="31">
        <v>89737300</v>
      </c>
      <c r="S152" s="31">
        <v>34920698</v>
      </c>
      <c r="T152" s="36">
        <f t="shared" si="33"/>
        <v>5.3921586732960689</v>
      </c>
      <c r="U152" s="36">
        <f t="shared" si="34"/>
        <v>-0.58341995340413866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206270</v>
      </c>
      <c r="E153" s="31">
        <v>206270</v>
      </c>
      <c r="F153" s="31">
        <v>41803</v>
      </c>
      <c r="G153" s="36">
        <f t="shared" si="28"/>
        <v>0.20266156009114267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41803</v>
      </c>
      <c r="O153" s="36">
        <f t="shared" si="32"/>
        <v>0.20266156009114267</v>
      </c>
      <c r="P153" s="31">
        <v>0</v>
      </c>
      <c r="Q153" s="31">
        <v>196630</v>
      </c>
      <c r="R153" s="31">
        <v>346630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71235170</v>
      </c>
      <c r="E157" s="32">
        <f>SUM(E151:E156)</f>
        <v>71235170</v>
      </c>
      <c r="F157" s="32">
        <f>SUM(F151:F156)</f>
        <v>14589069</v>
      </c>
      <c r="G157" s="37">
        <f t="shared" si="28"/>
        <v>0.20480149061201089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14589069</v>
      </c>
      <c r="O157" s="37">
        <f t="shared" si="32"/>
        <v>0.20480149061201089</v>
      </c>
      <c r="P157" s="32">
        <f>SUM(P151:P156)</f>
        <v>34920698</v>
      </c>
      <c r="Q157" s="32">
        <f>SUM(Q151:Q156)</f>
        <v>6672830</v>
      </c>
      <c r="R157" s="32">
        <f>SUM(R151:R156)</f>
        <v>90083930</v>
      </c>
      <c r="S157" s="32">
        <f>SUM(S151:S156)</f>
        <v>34920698</v>
      </c>
      <c r="T157" s="37">
        <f t="shared" si="33"/>
        <v>5.2332665450790747</v>
      </c>
      <c r="U157" s="37">
        <f t="shared" si="34"/>
        <v>-0.58222286965741632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17791732</v>
      </c>
      <c r="E159" s="31">
        <v>17791732</v>
      </c>
      <c r="F159" s="31">
        <v>2663854</v>
      </c>
      <c r="G159" s="36">
        <f t="shared" si="28"/>
        <v>0.14972426518115267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2663854</v>
      </c>
      <c r="O159" s="36">
        <f t="shared" si="32"/>
        <v>0.14972426518115267</v>
      </c>
      <c r="P159" s="31">
        <v>2379608</v>
      </c>
      <c r="Q159" s="31">
        <v>61699140</v>
      </c>
      <c r="R159" s="31">
        <v>17592395</v>
      </c>
      <c r="S159" s="31">
        <v>2379608</v>
      </c>
      <c r="T159" s="36">
        <f t="shared" si="33"/>
        <v>3.856792817533599E-2</v>
      </c>
      <c r="U159" s="36">
        <f t="shared" si="34"/>
        <v>0.1194507666808986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17791732</v>
      </c>
      <c r="E163" s="32">
        <f>SUM(E158:E162)</f>
        <v>17791732</v>
      </c>
      <c r="F163" s="32">
        <f>SUM(F158:F162)</f>
        <v>2663854</v>
      </c>
      <c r="G163" s="37">
        <f t="shared" si="28"/>
        <v>0.14972426518115267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2663854</v>
      </c>
      <c r="O163" s="37">
        <f t="shared" si="32"/>
        <v>0.14972426518115267</v>
      </c>
      <c r="P163" s="32">
        <f>SUM(P158:P162)</f>
        <v>2379608</v>
      </c>
      <c r="Q163" s="32">
        <f>SUM(Q158:Q162)</f>
        <v>61699140</v>
      </c>
      <c r="R163" s="32">
        <f>SUM(R158:R162)</f>
        <v>17592395</v>
      </c>
      <c r="S163" s="32">
        <f>SUM(S158:S162)</f>
        <v>2379608</v>
      </c>
      <c r="T163" s="37">
        <f t="shared" si="33"/>
        <v>3.856792817533599E-2</v>
      </c>
      <c r="U163" s="37">
        <f t="shared" si="34"/>
        <v>0.1194507666808986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384682</v>
      </c>
      <c r="Q165" s="31">
        <v>0</v>
      </c>
      <c r="R165" s="31">
        <v>0</v>
      </c>
      <c r="S165" s="31">
        <v>384682</v>
      </c>
      <c r="T165" s="36">
        <f t="shared" si="33"/>
        <v>0</v>
      </c>
      <c r="U165" s="36">
        <f t="shared" si="34"/>
        <v>-1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384682</v>
      </c>
      <c r="Q169" s="32">
        <f>SUM(Q164:Q168)</f>
        <v>0</v>
      </c>
      <c r="R169" s="32">
        <f>SUM(R164:R168)</f>
        <v>0</v>
      </c>
      <c r="S169" s="32">
        <f>SUM(S164:S168)</f>
        <v>384682</v>
      </c>
      <c r="T169" s="37">
        <f t="shared" si="33"/>
        <v>0</v>
      </c>
      <c r="U169" s="37">
        <f t="shared" si="34"/>
        <v>-1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510368900</v>
      </c>
      <c r="E170" s="32">
        <f>SUM(E105,E107:E111,E113:E120,E122:E125,E127:E131,E133:E136,E138:E143,E145:E149,E151:E156,E158:E162,E164:E168)</f>
        <v>510368900</v>
      </c>
      <c r="F170" s="32">
        <f>SUM(F105,F107:F111,F113:F120,F122:F125,F127:F131,F133:F136,F138:F143,F145:F149,F151:F156,F158:F162,F164:F168)</f>
        <v>97718843</v>
      </c>
      <c r="G170" s="37">
        <f t="shared" si="28"/>
        <v>0.19146707998861215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97718843</v>
      </c>
      <c r="O170" s="37">
        <f t="shared" si="32"/>
        <v>0.19146707998861215</v>
      </c>
      <c r="P170" s="32">
        <f>SUM(P105,P107:P111,P113:P120,P122:P125,P127:P131,P133:P136,P138:P143,P145:P149,P151:P156,P158:P162,P164:P168)</f>
        <v>131599600</v>
      </c>
      <c r="Q170" s="32">
        <f>SUM(Q105,Q107:Q111,Q113:Q120,Q122:Q125,Q127:Q131,Q133:Q136,Q138:Q143,Q145:Q149,Q151:Q156,Q158:Q162,Q164:Q168)</f>
        <v>557383660</v>
      </c>
      <c r="R170" s="32">
        <f>SUM(R105,R107:R111,R113:R120,R122:R125,R127:R131,R133:R136,R138:R143,R145:R149,R151:R156,R158:R162,R164:R168)</f>
        <v>727653196</v>
      </c>
      <c r="S170" s="32">
        <f>SUM(S105,S107:S111,S113:S120,S122:S125,S127:S131,S133:S136,S138:S143,S145:S149,S151:S156,S158:S162,S164:S168)</f>
        <v>131599600</v>
      </c>
      <c r="T170" s="37">
        <f t="shared" si="33"/>
        <v>0.2361023643929569</v>
      </c>
      <c r="U170" s="37">
        <f t="shared" si="34"/>
        <v>-0.257453343323232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120000</v>
      </c>
      <c r="E173" s="31">
        <v>120000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50000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3037990</v>
      </c>
      <c r="E175" s="31">
        <v>3037990</v>
      </c>
      <c r="F175" s="31">
        <v>561907</v>
      </c>
      <c r="G175" s="36">
        <f t="shared" si="35"/>
        <v>0.18496012165938663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561907</v>
      </c>
      <c r="O175" s="36">
        <f t="shared" si="39"/>
        <v>0.18496012165938663</v>
      </c>
      <c r="P175" s="31">
        <v>500788</v>
      </c>
      <c r="Q175" s="31">
        <v>2593668</v>
      </c>
      <c r="R175" s="31">
        <v>2393668</v>
      </c>
      <c r="S175" s="31">
        <v>500788</v>
      </c>
      <c r="T175" s="36">
        <f t="shared" si="40"/>
        <v>0.1930809957172622</v>
      </c>
      <c r="U175" s="36">
        <f t="shared" si="41"/>
        <v>0.12204565604607143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3157990</v>
      </c>
      <c r="E179" s="32">
        <f>SUM(E173:E178)</f>
        <v>3157990</v>
      </c>
      <c r="F179" s="32">
        <f>SUM(F173:F178)</f>
        <v>561907</v>
      </c>
      <c r="G179" s="37">
        <f t="shared" si="35"/>
        <v>0.17793184905588683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561907</v>
      </c>
      <c r="O179" s="37">
        <f t="shared" si="39"/>
        <v>0.17793184905588683</v>
      </c>
      <c r="P179" s="32">
        <f>SUM(P173:P178)</f>
        <v>500788</v>
      </c>
      <c r="Q179" s="32">
        <f>SUM(Q173:Q178)</f>
        <v>2593668</v>
      </c>
      <c r="R179" s="32">
        <f>SUM(R173:R178)</f>
        <v>2443668</v>
      </c>
      <c r="S179" s="32">
        <f>SUM(S173:S178)</f>
        <v>500788</v>
      </c>
      <c r="T179" s="37">
        <f t="shared" si="40"/>
        <v>0.1930809957172622</v>
      </c>
      <c r="U179" s="37">
        <f t="shared" si="41"/>
        <v>0.12204565604607143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4000000</v>
      </c>
      <c r="E181" s="31">
        <v>4000000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4000000</v>
      </c>
      <c r="E185" s="32">
        <f>SUM(E180:E184)</f>
        <v>4000000</v>
      </c>
      <c r="F185" s="32">
        <f>SUM(F180:F184)</f>
        <v>0</v>
      </c>
      <c r="G185" s="37">
        <f t="shared" si="35"/>
        <v>0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0</v>
      </c>
      <c r="O185" s="37">
        <f t="shared" si="39"/>
        <v>0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0"/>
        <v>0</v>
      </c>
      <c r="U185" s="37">
        <f t="shared" si="41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3208068</v>
      </c>
      <c r="E188" s="31">
        <v>77897360</v>
      </c>
      <c r="F188" s="31">
        <v>2049034</v>
      </c>
      <c r="G188" s="36">
        <f t="shared" si="35"/>
        <v>0.63871277042755947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2049034</v>
      </c>
      <c r="O188" s="36">
        <f t="shared" si="39"/>
        <v>0.63871277042755947</v>
      </c>
      <c r="P188" s="31">
        <v>2511756</v>
      </c>
      <c r="Q188" s="31">
        <v>266171</v>
      </c>
      <c r="R188" s="31">
        <v>-2154626</v>
      </c>
      <c r="S188" s="31">
        <v>2511756</v>
      </c>
      <c r="T188" s="36">
        <f t="shared" si="40"/>
        <v>9.4366253273271692</v>
      </c>
      <c r="U188" s="36">
        <f t="shared" si="41"/>
        <v>-0.18422251205929241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3208068</v>
      </c>
      <c r="E191" s="32">
        <f>SUM(E186:E190)</f>
        <v>77897360</v>
      </c>
      <c r="F191" s="32">
        <f>SUM(F186:F190)</f>
        <v>2049034</v>
      </c>
      <c r="G191" s="37">
        <f t="shared" si="35"/>
        <v>0.63871277042755947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2049034</v>
      </c>
      <c r="O191" s="37">
        <f t="shared" si="39"/>
        <v>0.63871277042755947</v>
      </c>
      <c r="P191" s="32">
        <f>SUM(P186:P190)</f>
        <v>2511756</v>
      </c>
      <c r="Q191" s="32">
        <f>SUM(Q186:Q190)</f>
        <v>266171</v>
      </c>
      <c r="R191" s="32">
        <f>SUM(R186:R190)</f>
        <v>-2154626</v>
      </c>
      <c r="S191" s="32">
        <f>SUM(S186:S190)</f>
        <v>2511756</v>
      </c>
      <c r="T191" s="37">
        <f t="shared" si="40"/>
        <v>9.4366253273271692</v>
      </c>
      <c r="U191" s="37">
        <f t="shared" si="41"/>
        <v>-0.18422251205929241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185913</v>
      </c>
      <c r="E195" s="31">
        <v>185913</v>
      </c>
      <c r="F195" s="31">
        <v>42704</v>
      </c>
      <c r="G195" s="36">
        <f t="shared" si="35"/>
        <v>0.22969883762835305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42704</v>
      </c>
      <c r="O195" s="36">
        <f t="shared" si="39"/>
        <v>0.22969883762835305</v>
      </c>
      <c r="P195" s="31">
        <v>44705</v>
      </c>
      <c r="Q195" s="31">
        <v>177229</v>
      </c>
      <c r="R195" s="31">
        <v>177229</v>
      </c>
      <c r="S195" s="31">
        <v>44705</v>
      </c>
      <c r="T195" s="36">
        <f t="shared" si="40"/>
        <v>0.25224427153569673</v>
      </c>
      <c r="U195" s="36">
        <f t="shared" si="41"/>
        <v>-4.4760093949222646E-2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185913</v>
      </c>
      <c r="E198" s="32">
        <f>SUM(E192:E197)</f>
        <v>185913</v>
      </c>
      <c r="F198" s="32">
        <f>SUM(F192:F197)</f>
        <v>42704</v>
      </c>
      <c r="G198" s="37">
        <f t="shared" si="35"/>
        <v>0.22969883762835305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42704</v>
      </c>
      <c r="O198" s="37">
        <f t="shared" si="39"/>
        <v>0.22969883762835305</v>
      </c>
      <c r="P198" s="32">
        <f>SUM(P192:P197)</f>
        <v>44705</v>
      </c>
      <c r="Q198" s="32">
        <f>SUM(Q192:Q197)</f>
        <v>177229</v>
      </c>
      <c r="R198" s="32">
        <f>SUM(R192:R197)</f>
        <v>177229</v>
      </c>
      <c r="S198" s="32">
        <f>SUM(S192:S197)</f>
        <v>44705</v>
      </c>
      <c r="T198" s="37">
        <f t="shared" si="40"/>
        <v>0.25224427153569673</v>
      </c>
      <c r="U198" s="37">
        <f t="shared" si="41"/>
        <v>-4.4760093949222646E-2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100953</v>
      </c>
      <c r="E199" s="31">
        <v>100953</v>
      </c>
      <c r="F199" s="31">
        <v>5348</v>
      </c>
      <c r="G199" s="36">
        <f t="shared" si="35"/>
        <v>5.2975146850514597E-2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5348</v>
      </c>
      <c r="O199" s="36">
        <f t="shared" si="39"/>
        <v>5.2975146850514597E-2</v>
      </c>
      <c r="P199" s="31">
        <v>33913</v>
      </c>
      <c r="Q199" s="31">
        <v>193004</v>
      </c>
      <c r="R199" s="31">
        <v>96239</v>
      </c>
      <c r="S199" s="31">
        <v>33913</v>
      </c>
      <c r="T199" s="36">
        <f t="shared" si="40"/>
        <v>0.17571138422001617</v>
      </c>
      <c r="U199" s="36">
        <f t="shared" si="41"/>
        <v>-0.84230236192610497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100953</v>
      </c>
      <c r="E204" s="32">
        <f>SUM(E199:E203)</f>
        <v>100953</v>
      </c>
      <c r="F204" s="32">
        <f>SUM(F199:F203)</f>
        <v>5348</v>
      </c>
      <c r="G204" s="37">
        <f t="shared" si="35"/>
        <v>5.2975146850514597E-2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5348</v>
      </c>
      <c r="O204" s="37">
        <f t="shared" si="39"/>
        <v>5.2975146850514597E-2</v>
      </c>
      <c r="P204" s="32">
        <f>SUM(P199:P203)</f>
        <v>33913</v>
      </c>
      <c r="Q204" s="32">
        <f>SUM(Q199:Q203)</f>
        <v>193004</v>
      </c>
      <c r="R204" s="32">
        <f>SUM(R199:R203)</f>
        <v>96239</v>
      </c>
      <c r="S204" s="32">
        <f>SUM(S199:S203)</f>
        <v>33913</v>
      </c>
      <c r="T204" s="37">
        <f t="shared" si="40"/>
        <v>0.17571138422001617</v>
      </c>
      <c r="U204" s="37">
        <f t="shared" si="41"/>
        <v>-0.84230236192610497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10652924</v>
      </c>
      <c r="E205" s="32">
        <f>SUM(E173:E178,E180:E184,E186:E190,E192:E197,E199:E203)</f>
        <v>85342216</v>
      </c>
      <c r="F205" s="32">
        <f>SUM(F173:F178,F180:F184,F186:F190,F192:F197,F199:F203)</f>
        <v>2658993</v>
      </c>
      <c r="G205" s="37">
        <f t="shared" si="35"/>
        <v>0.24960217495215398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2658993</v>
      </c>
      <c r="O205" s="37">
        <f t="shared" si="39"/>
        <v>0.24960217495215398</v>
      </c>
      <c r="P205" s="32">
        <f>SUM(P173:P178,P180:P184,P186:P190,P192:P197,P199:P203)</f>
        <v>3091162</v>
      </c>
      <c r="Q205" s="32">
        <f>SUM(Q173:Q178,Q180:Q184,Q186:Q190,Q192:Q197,Q199:Q203)</f>
        <v>3230072</v>
      </c>
      <c r="R205" s="32">
        <f>SUM(R173:R178,R180:R184,R186:R190,R192:R197,R199:R203)</f>
        <v>562510</v>
      </c>
      <c r="S205" s="32">
        <f>SUM(S173:S178,S180:S184,S186:S190,S192:S197,S199:S203)</f>
        <v>3091162</v>
      </c>
      <c r="T205" s="37">
        <f t="shared" si="40"/>
        <v>0.95699476668012351</v>
      </c>
      <c r="U205" s="37">
        <f t="shared" si="41"/>
        <v>-0.13980794277362363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3093133</v>
      </c>
      <c r="E209" s="31">
        <v>3093133</v>
      </c>
      <c r="F209" s="31">
        <v>861899</v>
      </c>
      <c r="G209" s="36">
        <f t="shared" si="42"/>
        <v>0.27864918837954916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861899</v>
      </c>
      <c r="O209" s="36">
        <f t="shared" si="46"/>
        <v>0.27864918837954916</v>
      </c>
      <c r="P209" s="31">
        <v>762768</v>
      </c>
      <c r="Q209" s="31">
        <v>2846743</v>
      </c>
      <c r="R209" s="31">
        <v>2948650</v>
      </c>
      <c r="S209" s="31">
        <v>762768</v>
      </c>
      <c r="T209" s="36">
        <f t="shared" si="47"/>
        <v>0.26794410313821798</v>
      </c>
      <c r="U209" s="36">
        <f t="shared" si="48"/>
        <v>0.12996219033834655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232994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232994</v>
      </c>
      <c r="O210" s="36">
        <f t="shared" si="46"/>
        <v>0</v>
      </c>
      <c r="P210" s="31">
        <v>156494</v>
      </c>
      <c r="Q210" s="31">
        <v>0</v>
      </c>
      <c r="R210" s="31">
        <v>0</v>
      </c>
      <c r="S210" s="31">
        <v>156494</v>
      </c>
      <c r="T210" s="36">
        <f t="shared" si="47"/>
        <v>0</v>
      </c>
      <c r="U210" s="36">
        <f t="shared" si="48"/>
        <v>0.48883663271435318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65439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65439</v>
      </c>
      <c r="O214" s="36">
        <f t="shared" si="46"/>
        <v>0</v>
      </c>
      <c r="P214" s="31">
        <v>55119</v>
      </c>
      <c r="Q214" s="31">
        <v>100000</v>
      </c>
      <c r="R214" s="31">
        <v>266086</v>
      </c>
      <c r="S214" s="31">
        <v>55119</v>
      </c>
      <c r="T214" s="36">
        <f t="shared" si="47"/>
        <v>0.55118999999999996</v>
      </c>
      <c r="U214" s="36">
        <f t="shared" si="48"/>
        <v>0.1872312632667501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3093133</v>
      </c>
      <c r="E216" s="32">
        <f>SUM(E208:E215)</f>
        <v>3093133</v>
      </c>
      <c r="F216" s="32">
        <f>SUM(F208:F215)</f>
        <v>1160332</v>
      </c>
      <c r="G216" s="37">
        <f t="shared" si="42"/>
        <v>0.3751316222095849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1160332</v>
      </c>
      <c r="O216" s="37">
        <f t="shared" si="46"/>
        <v>0.3751316222095849</v>
      </c>
      <c r="P216" s="32">
        <f>SUM(P208:P215)</f>
        <v>974381</v>
      </c>
      <c r="Q216" s="32">
        <f>SUM(Q208:Q215)</f>
        <v>2946743</v>
      </c>
      <c r="R216" s="32">
        <f>SUM(R208:R215)</f>
        <v>3214736</v>
      </c>
      <c r="S216" s="32">
        <f>SUM(S208:S215)</f>
        <v>974381</v>
      </c>
      <c r="T216" s="37">
        <f t="shared" si="47"/>
        <v>0.33066371923170768</v>
      </c>
      <c r="U216" s="37">
        <f t="shared" si="48"/>
        <v>0.19084013337698491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1242434</v>
      </c>
      <c r="E217" s="31">
        <v>1242434</v>
      </c>
      <c r="F217" s="31">
        <v>187608</v>
      </c>
      <c r="G217" s="36">
        <f t="shared" si="42"/>
        <v>0.15100037507022507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187608</v>
      </c>
      <c r="O217" s="36">
        <f t="shared" si="46"/>
        <v>0.15100037507022507</v>
      </c>
      <c r="P217" s="31">
        <v>691253</v>
      </c>
      <c r="Q217" s="31">
        <v>2094043</v>
      </c>
      <c r="R217" s="31">
        <v>2094043</v>
      </c>
      <c r="S217" s="31">
        <v>691253</v>
      </c>
      <c r="T217" s="36">
        <f t="shared" si="47"/>
        <v>0.33010449164606459</v>
      </c>
      <c r="U217" s="36">
        <f t="shared" si="48"/>
        <v>-0.72859719957815727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17332240</v>
      </c>
      <c r="E218" s="31">
        <v>17332240</v>
      </c>
      <c r="F218" s="31">
        <v>3517769</v>
      </c>
      <c r="G218" s="36">
        <f t="shared" si="42"/>
        <v>0.20296101369470998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3517769</v>
      </c>
      <c r="O218" s="36">
        <f t="shared" si="46"/>
        <v>0.20296101369470998</v>
      </c>
      <c r="P218" s="31">
        <v>3233381</v>
      </c>
      <c r="Q218" s="31">
        <v>14232133</v>
      </c>
      <c r="R218" s="31">
        <v>13329934</v>
      </c>
      <c r="S218" s="31">
        <v>3233381</v>
      </c>
      <c r="T218" s="36">
        <f t="shared" si="47"/>
        <v>0.2271887847028973</v>
      </c>
      <c r="U218" s="36">
        <f t="shared" si="48"/>
        <v>8.795375490856161E-2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1485</v>
      </c>
      <c r="E219" s="31">
        <v>1485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1416</v>
      </c>
      <c r="R219" s="31">
        <v>1416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18576159</v>
      </c>
      <c r="E224" s="32">
        <f>SUM(E217:E223)</f>
        <v>18576159</v>
      </c>
      <c r="F224" s="32">
        <f>SUM(F217:F223)</f>
        <v>3705377</v>
      </c>
      <c r="G224" s="37">
        <f t="shared" si="42"/>
        <v>0.19946949205161305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3705377</v>
      </c>
      <c r="O224" s="37">
        <f t="shared" si="46"/>
        <v>0.19946949205161305</v>
      </c>
      <c r="P224" s="32">
        <f>SUM(P217:P223)</f>
        <v>3924634</v>
      </c>
      <c r="Q224" s="32">
        <f>SUM(Q217:Q223)</f>
        <v>16327592</v>
      </c>
      <c r="R224" s="32">
        <f>SUM(R217:R223)</f>
        <v>15425393</v>
      </c>
      <c r="S224" s="32">
        <f>SUM(S217:S223)</f>
        <v>3924634</v>
      </c>
      <c r="T224" s="37">
        <f t="shared" si="47"/>
        <v>0.24036820616291735</v>
      </c>
      <c r="U224" s="37">
        <f t="shared" si="48"/>
        <v>-5.5866865547207767E-2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1600000</v>
      </c>
      <c r="E225" s="31">
        <v>1600000</v>
      </c>
      <c r="F225" s="31">
        <v>431347</v>
      </c>
      <c r="G225" s="36">
        <f t="shared" si="42"/>
        <v>0.26959187499999998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431347</v>
      </c>
      <c r="O225" s="36">
        <f t="shared" si="46"/>
        <v>0.26959187499999998</v>
      </c>
      <c r="P225" s="31">
        <v>557493</v>
      </c>
      <c r="Q225" s="31">
        <v>5000000</v>
      </c>
      <c r="R225" s="31">
        <v>5000000</v>
      </c>
      <c r="S225" s="31">
        <v>557493</v>
      </c>
      <c r="T225" s="36">
        <f t="shared" si="47"/>
        <v>0.1114986</v>
      </c>
      <c r="U225" s="36">
        <f t="shared" si="48"/>
        <v>-0.22627369312260426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1600000</v>
      </c>
      <c r="E230" s="32">
        <f>SUM(E225:E229)</f>
        <v>1600000</v>
      </c>
      <c r="F230" s="32">
        <f>SUM(F225:F229)</f>
        <v>431347</v>
      </c>
      <c r="G230" s="37">
        <f t="shared" si="42"/>
        <v>0.26959187499999998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431347</v>
      </c>
      <c r="O230" s="37">
        <f t="shared" si="46"/>
        <v>0.26959187499999998</v>
      </c>
      <c r="P230" s="32">
        <f>SUM(P225:P229)</f>
        <v>557493</v>
      </c>
      <c r="Q230" s="32">
        <f>SUM(Q225:Q229)</f>
        <v>5000000</v>
      </c>
      <c r="R230" s="32">
        <f>SUM(R225:R229)</f>
        <v>5000000</v>
      </c>
      <c r="S230" s="32">
        <f>SUM(S225:S229)</f>
        <v>557493</v>
      </c>
      <c r="T230" s="37">
        <f t="shared" si="47"/>
        <v>0.1114986</v>
      </c>
      <c r="U230" s="37">
        <f t="shared" si="48"/>
        <v>-0.22627369312260426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23269292</v>
      </c>
      <c r="E231" s="32">
        <f>SUM(E208:E215,E217:E223,E225:E229)</f>
        <v>23269292</v>
      </c>
      <c r="F231" s="32">
        <f>SUM(F208:F215,F217:F223,F225:F229)</f>
        <v>5297056</v>
      </c>
      <c r="G231" s="37">
        <f t="shared" si="42"/>
        <v>0.22764147701614643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5297056</v>
      </c>
      <c r="O231" s="37">
        <f t="shared" si="46"/>
        <v>0.22764147701614643</v>
      </c>
      <c r="P231" s="32">
        <f>SUM(P208:P215,P217:P223,P225:P229)</f>
        <v>5456508</v>
      </c>
      <c r="Q231" s="32">
        <f>SUM(Q208:Q215,Q217:Q223,Q225:Q229)</f>
        <v>24274335</v>
      </c>
      <c r="R231" s="32">
        <f>SUM(R208:R215,R217:R223,R225:R229)</f>
        <v>23640129</v>
      </c>
      <c r="S231" s="32">
        <f>SUM(S208:S215,S217:S223,S225:S229)</f>
        <v>5456508</v>
      </c>
      <c r="T231" s="37">
        <f t="shared" si="47"/>
        <v>0.22478506620263747</v>
      </c>
      <c r="U231" s="37">
        <f t="shared" si="48"/>
        <v>-2.9222352464249979E-2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10354221</v>
      </c>
      <c r="E236" s="31">
        <v>10354221</v>
      </c>
      <c r="F236" s="31">
        <v>1056636</v>
      </c>
      <c r="G236" s="36">
        <f t="shared" si="49"/>
        <v>0.10204881661305085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1056636</v>
      </c>
      <c r="O236" s="36">
        <f t="shared" si="53"/>
        <v>0.10204881661305085</v>
      </c>
      <c r="P236" s="31">
        <v>1078693</v>
      </c>
      <c r="Q236" s="31">
        <v>9613177</v>
      </c>
      <c r="R236" s="31">
        <v>9613177</v>
      </c>
      <c r="S236" s="31">
        <v>1078693</v>
      </c>
      <c r="T236" s="36">
        <f t="shared" si="54"/>
        <v>0.112209834480318</v>
      </c>
      <c r="U236" s="36">
        <f t="shared" si="55"/>
        <v>-2.0447893886397672E-2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166445</v>
      </c>
      <c r="E237" s="31">
        <v>166445</v>
      </c>
      <c r="F237" s="31">
        <v>38115</v>
      </c>
      <c r="G237" s="36">
        <f t="shared" si="49"/>
        <v>0.22899456276848207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38115</v>
      </c>
      <c r="O237" s="36">
        <f t="shared" si="53"/>
        <v>0.22899456276848207</v>
      </c>
      <c r="P237" s="31">
        <v>35650</v>
      </c>
      <c r="Q237" s="31">
        <v>0</v>
      </c>
      <c r="R237" s="31">
        <v>151654</v>
      </c>
      <c r="S237" s="31">
        <v>35650</v>
      </c>
      <c r="T237" s="36">
        <f t="shared" si="54"/>
        <v>0</v>
      </c>
      <c r="U237" s="36">
        <f t="shared" si="55"/>
        <v>6.9144460028050414E-2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2653000</v>
      </c>
      <c r="E239" s="31">
        <v>2653000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2538000</v>
      </c>
      <c r="R239" s="31">
        <v>2538000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13173666</v>
      </c>
      <c r="E240" s="32">
        <f>SUM(E234:E239)</f>
        <v>13173666</v>
      </c>
      <c r="F240" s="32">
        <f>SUM(F234:F239)</f>
        <v>1094751</v>
      </c>
      <c r="G240" s="37">
        <f t="shared" si="49"/>
        <v>8.3101469249334245E-2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1094751</v>
      </c>
      <c r="O240" s="37">
        <f t="shared" si="53"/>
        <v>8.3101469249334245E-2</v>
      </c>
      <c r="P240" s="32">
        <f>SUM(P234:P239)</f>
        <v>1114343</v>
      </c>
      <c r="Q240" s="32">
        <f>SUM(Q234:Q239)</f>
        <v>12151177</v>
      </c>
      <c r="R240" s="32">
        <f>SUM(R234:R239)</f>
        <v>12302831</v>
      </c>
      <c r="S240" s="32">
        <f>SUM(S234:S239)</f>
        <v>1114343</v>
      </c>
      <c r="T240" s="37">
        <f t="shared" si="54"/>
        <v>9.1706589411050463E-2</v>
      </c>
      <c r="U240" s="37">
        <f t="shared" si="55"/>
        <v>-1.7581660224903817E-2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4568150</v>
      </c>
      <c r="E242" s="31">
        <v>4568150</v>
      </c>
      <c r="F242" s="31">
        <v>10321</v>
      </c>
      <c r="G242" s="36">
        <f t="shared" si="49"/>
        <v>2.2593391197749638E-3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10321</v>
      </c>
      <c r="O242" s="36">
        <f t="shared" si="53"/>
        <v>2.2593391197749638E-3</v>
      </c>
      <c r="P242" s="31">
        <v>11252</v>
      </c>
      <c r="Q242" s="31">
        <v>33720</v>
      </c>
      <c r="R242" s="31">
        <v>82555</v>
      </c>
      <c r="S242" s="31">
        <v>11252</v>
      </c>
      <c r="T242" s="36">
        <f t="shared" si="54"/>
        <v>0.33368920521945433</v>
      </c>
      <c r="U242" s="36">
        <f t="shared" si="55"/>
        <v>-8.2740846071809426E-2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9505404</v>
      </c>
      <c r="E243" s="31">
        <v>9505404</v>
      </c>
      <c r="F243" s="31">
        <v>2403348</v>
      </c>
      <c r="G243" s="36">
        <f t="shared" si="49"/>
        <v>0.25284017386320456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2403348</v>
      </c>
      <c r="O243" s="36">
        <f t="shared" si="53"/>
        <v>0.25284017386320456</v>
      </c>
      <c r="P243" s="31">
        <v>2204454</v>
      </c>
      <c r="Q243" s="31">
        <v>9075062</v>
      </c>
      <c r="R243" s="31">
        <v>9075062</v>
      </c>
      <c r="S243" s="31">
        <v>2204454</v>
      </c>
      <c r="T243" s="36">
        <f t="shared" si="54"/>
        <v>0.24291338174879687</v>
      </c>
      <c r="U243" s="36">
        <f t="shared" si="55"/>
        <v>9.0223701651293231E-2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200000</v>
      </c>
      <c r="E244" s="31">
        <v>200000</v>
      </c>
      <c r="F244" s="31">
        <v>1040</v>
      </c>
      <c r="G244" s="36">
        <f t="shared" si="49"/>
        <v>5.1999999999999998E-3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1040</v>
      </c>
      <c r="O244" s="36">
        <f t="shared" si="53"/>
        <v>5.1999999999999998E-3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437931</v>
      </c>
      <c r="E245" s="31">
        <v>437931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271050</v>
      </c>
      <c r="Q245" s="31">
        <v>650520</v>
      </c>
      <c r="R245" s="31">
        <v>650520</v>
      </c>
      <c r="S245" s="31">
        <v>271050</v>
      </c>
      <c r="T245" s="36">
        <f t="shared" si="54"/>
        <v>0.41666666666666669</v>
      </c>
      <c r="U245" s="36">
        <f t="shared" si="55"/>
        <v>-1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14711485</v>
      </c>
      <c r="E247" s="32">
        <f>SUM(E241:E246)</f>
        <v>14711485</v>
      </c>
      <c r="F247" s="32">
        <f>SUM(F241:F246)</f>
        <v>2414709</v>
      </c>
      <c r="G247" s="37">
        <f t="shared" si="49"/>
        <v>0.16413767882712044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2414709</v>
      </c>
      <c r="O247" s="37">
        <f t="shared" si="53"/>
        <v>0.16413767882712044</v>
      </c>
      <c r="P247" s="32">
        <f>SUM(P241:P246)</f>
        <v>2486756</v>
      </c>
      <c r="Q247" s="32">
        <f>SUM(Q241:Q246)</f>
        <v>9759302</v>
      </c>
      <c r="R247" s="32">
        <f>SUM(R241:R246)</f>
        <v>9808137</v>
      </c>
      <c r="S247" s="32">
        <f>SUM(S241:S246)</f>
        <v>2486756</v>
      </c>
      <c r="T247" s="37">
        <f t="shared" si="54"/>
        <v>0.25480879677665474</v>
      </c>
      <c r="U247" s="37">
        <f t="shared" si="55"/>
        <v>-2.8972283569437485E-2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1800000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1800000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10178561</v>
      </c>
      <c r="E255" s="31">
        <v>10178561</v>
      </c>
      <c r="F255" s="31">
        <v>2246883</v>
      </c>
      <c r="G255" s="36">
        <f t="shared" si="49"/>
        <v>0.22074662616847313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2246883</v>
      </c>
      <c r="O255" s="36">
        <f t="shared" si="53"/>
        <v>0.22074662616847313</v>
      </c>
      <c r="P255" s="31">
        <v>1347674</v>
      </c>
      <c r="Q255" s="31">
        <v>35000000</v>
      </c>
      <c r="R255" s="31">
        <v>9730938</v>
      </c>
      <c r="S255" s="31">
        <v>1347674</v>
      </c>
      <c r="T255" s="36">
        <f t="shared" si="54"/>
        <v>3.8504971428571427E-2</v>
      </c>
      <c r="U255" s="36">
        <f t="shared" si="55"/>
        <v>0.66723035392832397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2206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2206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10178561</v>
      </c>
      <c r="E259" s="32">
        <f>SUM(E255:E258)</f>
        <v>10178561</v>
      </c>
      <c r="F259" s="32">
        <f>SUM(F255:F258)</f>
        <v>2249089</v>
      </c>
      <c r="G259" s="37">
        <f t="shared" si="49"/>
        <v>0.22096335621508778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2249089</v>
      </c>
      <c r="O259" s="37">
        <f t="shared" si="53"/>
        <v>0.22096335621508778</v>
      </c>
      <c r="P259" s="32">
        <f>SUM(P255:P258)</f>
        <v>1347674</v>
      </c>
      <c r="Q259" s="32">
        <f>SUM(Q255:Q258)</f>
        <v>35000000</v>
      </c>
      <c r="R259" s="32">
        <f>SUM(R255:R258)</f>
        <v>9730938</v>
      </c>
      <c r="S259" s="32">
        <f>SUM(S255:S258)</f>
        <v>1347674</v>
      </c>
      <c r="T259" s="37">
        <f t="shared" si="54"/>
        <v>3.8504971428571427E-2</v>
      </c>
      <c r="U259" s="37">
        <f t="shared" si="55"/>
        <v>0.66886724831079336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38063712</v>
      </c>
      <c r="E260" s="32">
        <f>SUM(E234:E239,E241:E246,E248:E253,E255:E258)</f>
        <v>38063712</v>
      </c>
      <c r="F260" s="32">
        <f>SUM(F234:F239,F241:F246,F248:F253,F255:F258)</f>
        <v>5758549</v>
      </c>
      <c r="G260" s="37">
        <f t="shared" si="49"/>
        <v>0.1512871104110918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5758549</v>
      </c>
      <c r="O260" s="37">
        <f t="shared" si="53"/>
        <v>0.1512871104110918</v>
      </c>
      <c r="P260" s="32">
        <f>SUM(P234:P239,P241:P246,P248:P253,P255:P258)</f>
        <v>4948773</v>
      </c>
      <c r="Q260" s="32">
        <f>SUM(Q234:Q239,Q241:Q246,Q248:Q253,Q255:Q258)</f>
        <v>56910479</v>
      </c>
      <c r="R260" s="32">
        <f>SUM(R234:R239,R241:R246,R248:R253,R255:R258)</f>
        <v>33641906</v>
      </c>
      <c r="S260" s="32">
        <f>SUM(S234:S239,S241:S246,S248:S253,S255:S258)</f>
        <v>4948773</v>
      </c>
      <c r="T260" s="37">
        <f t="shared" si="54"/>
        <v>8.6957148963726E-2</v>
      </c>
      <c r="U260" s="37">
        <f t="shared" si="55"/>
        <v>0.16363167193160799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440008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440008</v>
      </c>
      <c r="O265" s="36">
        <f t="shared" si="60"/>
        <v>0</v>
      </c>
      <c r="P265" s="31">
        <v>36</v>
      </c>
      <c r="Q265" s="31">
        <v>0</v>
      </c>
      <c r="R265" s="31">
        <v>0</v>
      </c>
      <c r="S265" s="31">
        <v>36</v>
      </c>
      <c r="T265" s="36">
        <f t="shared" si="61"/>
        <v>0</v>
      </c>
      <c r="U265" s="36">
        <f t="shared" si="62"/>
        <v>12221.444444444445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6285940</v>
      </c>
      <c r="F266" s="31">
        <v>2650743</v>
      </c>
      <c r="G266" s="36">
        <f t="shared" si="56"/>
        <v>0.42169397098922357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2650743</v>
      </c>
      <c r="O266" s="36">
        <f t="shared" si="60"/>
        <v>0.42169397098922357</v>
      </c>
      <c r="P266" s="31">
        <v>2776388</v>
      </c>
      <c r="Q266" s="31">
        <v>6638701</v>
      </c>
      <c r="R266" s="31">
        <v>6938701</v>
      </c>
      <c r="S266" s="31">
        <v>2776388</v>
      </c>
      <c r="T266" s="36">
        <f t="shared" si="61"/>
        <v>0.41821253886867327</v>
      </c>
      <c r="U266" s="36">
        <f t="shared" si="62"/>
        <v>-4.525484190250062E-2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6285940</v>
      </c>
      <c r="E267" s="32">
        <f>SUM(E263:E266)</f>
        <v>6285940</v>
      </c>
      <c r="F267" s="32">
        <f>SUM(F263:F266)</f>
        <v>3090751</v>
      </c>
      <c r="G267" s="37">
        <f t="shared" si="56"/>
        <v>0.491692730124691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3090751</v>
      </c>
      <c r="O267" s="37">
        <f t="shared" si="60"/>
        <v>0.491692730124691</v>
      </c>
      <c r="P267" s="32">
        <f>SUM(P263:P266)</f>
        <v>2776424</v>
      </c>
      <c r="Q267" s="32">
        <f>SUM(Q263:Q266)</f>
        <v>6638701</v>
      </c>
      <c r="R267" s="32">
        <f>SUM(R263:R266)</f>
        <v>6938701</v>
      </c>
      <c r="S267" s="32">
        <f>SUM(S263:S266)</f>
        <v>2776424</v>
      </c>
      <c r="T267" s="37">
        <f t="shared" si="61"/>
        <v>0.4182179616162861</v>
      </c>
      <c r="U267" s="37">
        <f t="shared" si="62"/>
        <v>0.11321289543671997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129171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129171</v>
      </c>
      <c r="O268" s="36">
        <f t="shared" si="60"/>
        <v>0</v>
      </c>
      <c r="P268" s="31">
        <v>0</v>
      </c>
      <c r="Q268" s="31">
        <v>1642874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123330</v>
      </c>
      <c r="Q274" s="31">
        <v>250000</v>
      </c>
      <c r="R274" s="31">
        <v>250000</v>
      </c>
      <c r="S274" s="31">
        <v>123330</v>
      </c>
      <c r="T274" s="36">
        <f t="shared" si="61"/>
        <v>0.49331999999999998</v>
      </c>
      <c r="U274" s="36">
        <f t="shared" si="62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250000</v>
      </c>
      <c r="E275" s="32">
        <f>SUM(E268:E274)</f>
        <v>250000</v>
      </c>
      <c r="F275" s="32">
        <f>SUM(F268:F274)</f>
        <v>129171</v>
      </c>
      <c r="G275" s="37">
        <f t="shared" si="56"/>
        <v>0.51668400000000003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129171</v>
      </c>
      <c r="O275" s="37">
        <f t="shared" si="60"/>
        <v>0.51668400000000003</v>
      </c>
      <c r="P275" s="32">
        <f>SUM(P268:P274)</f>
        <v>123330</v>
      </c>
      <c r="Q275" s="32">
        <f>SUM(Q268:Q274)</f>
        <v>1892874</v>
      </c>
      <c r="R275" s="32">
        <f>SUM(R268:R274)</f>
        <v>250000</v>
      </c>
      <c r="S275" s="32">
        <f>SUM(S268:S274)</f>
        <v>123330</v>
      </c>
      <c r="T275" s="37">
        <f t="shared" si="61"/>
        <v>6.5154891450778019E-2</v>
      </c>
      <c r="U275" s="37">
        <f t="shared" si="62"/>
        <v>4.7360739479445302E-2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272995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1887</v>
      </c>
      <c r="Q278" s="31">
        <v>261900</v>
      </c>
      <c r="R278" s="31">
        <v>261900</v>
      </c>
      <c r="S278" s="31">
        <v>1887</v>
      </c>
      <c r="T278" s="36">
        <f t="shared" si="61"/>
        <v>7.2050400916380299E-3</v>
      </c>
      <c r="U278" s="36">
        <f t="shared" si="62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10800</v>
      </c>
      <c r="E279" s="31">
        <v>10800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9600</v>
      </c>
      <c r="R279" s="31">
        <v>9600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1547</v>
      </c>
      <c r="E282" s="31">
        <v>1547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1475</v>
      </c>
      <c r="R282" s="31">
        <v>1475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12347</v>
      </c>
      <c r="E285" s="32">
        <f>SUM(E276:E284)</f>
        <v>285342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1887</v>
      </c>
      <c r="Q285" s="32">
        <f>SUM(Q276:Q284)</f>
        <v>272975</v>
      </c>
      <c r="R285" s="32">
        <f>SUM(R276:R284)</f>
        <v>272975</v>
      </c>
      <c r="S285" s="32">
        <f>SUM(S276:S284)</f>
        <v>1887</v>
      </c>
      <c r="T285" s="37">
        <f t="shared" si="61"/>
        <v>6.9127209451414961E-3</v>
      </c>
      <c r="U285" s="37">
        <f t="shared" si="62"/>
        <v>-1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</v>
      </c>
      <c r="E286" s="31">
        <v>3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200003</v>
      </c>
      <c r="E292" s="32">
        <f>SUM(E286:E291)</f>
        <v>200003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200000</v>
      </c>
      <c r="R292" s="32">
        <f>SUM(R286:R291)</f>
        <v>200000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27501000</v>
      </c>
      <c r="E293" s="31">
        <v>27501000</v>
      </c>
      <c r="F293" s="31">
        <v>7552687</v>
      </c>
      <c r="G293" s="36">
        <f t="shared" si="56"/>
        <v>0.2746331769753827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7552687</v>
      </c>
      <c r="O293" s="36">
        <f t="shared" si="60"/>
        <v>0.2746331769753827</v>
      </c>
      <c r="P293" s="31">
        <v>7807501</v>
      </c>
      <c r="Q293" s="31">
        <v>26701000</v>
      </c>
      <c r="R293" s="31">
        <v>28101000</v>
      </c>
      <c r="S293" s="31">
        <v>7807501</v>
      </c>
      <c r="T293" s="36">
        <f t="shared" si="61"/>
        <v>0.29240481629901499</v>
      </c>
      <c r="U293" s="36">
        <f t="shared" si="62"/>
        <v>-3.263707555080686E-2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27501000</v>
      </c>
      <c r="E298" s="32">
        <f>SUM(E293:E297)</f>
        <v>27501000</v>
      </c>
      <c r="F298" s="32">
        <f>SUM(F293:F297)</f>
        <v>7552687</v>
      </c>
      <c r="G298" s="37">
        <f t="shared" si="56"/>
        <v>0.2746331769753827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7552687</v>
      </c>
      <c r="O298" s="37">
        <f t="shared" si="60"/>
        <v>0.2746331769753827</v>
      </c>
      <c r="P298" s="32">
        <f>SUM(P293:P297)</f>
        <v>7807501</v>
      </c>
      <c r="Q298" s="32">
        <f>SUM(Q293:Q297)</f>
        <v>26701000</v>
      </c>
      <c r="R298" s="32">
        <f>SUM(R293:R297)</f>
        <v>28101000</v>
      </c>
      <c r="S298" s="32">
        <f>SUM(S293:S297)</f>
        <v>7807501</v>
      </c>
      <c r="T298" s="37">
        <f t="shared" si="61"/>
        <v>0.29240481629901499</v>
      </c>
      <c r="U298" s="37">
        <f t="shared" si="62"/>
        <v>-3.263707555080686E-2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34249290</v>
      </c>
      <c r="E299" s="32">
        <f>SUM(E263:E266,E268:E274,E276:E284,E286:E291,E293:E297)</f>
        <v>34522285</v>
      </c>
      <c r="F299" s="32">
        <f>SUM(F263:F266,F268:F274,F276:F284,F286:F291,F293:F297)</f>
        <v>10772609</v>
      </c>
      <c r="G299" s="37">
        <f t="shared" si="56"/>
        <v>0.31453525021978557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10772609</v>
      </c>
      <c r="O299" s="37">
        <f t="shared" si="60"/>
        <v>0.31453525021978557</v>
      </c>
      <c r="P299" s="32">
        <f>SUM(P263:P266,P268:P274,P276:P284,P286:P291,P293:P297)</f>
        <v>10709142</v>
      </c>
      <c r="Q299" s="32">
        <f>SUM(Q263:Q266,Q268:Q274,Q276:Q284,Q286:Q291,Q293:Q297)</f>
        <v>35705550</v>
      </c>
      <c r="R299" s="32">
        <f>SUM(R263:R266,R268:R274,R276:R284,R286:R291,R293:R297)</f>
        <v>35762676</v>
      </c>
      <c r="S299" s="32">
        <f>SUM(S263:S266,S268:S274,S276:S284,S286:S291,S293:S297)</f>
        <v>10709142</v>
      </c>
      <c r="T299" s="37">
        <f t="shared" si="61"/>
        <v>0.29992933871624999</v>
      </c>
      <c r="U299" s="37">
        <f t="shared" si="62"/>
        <v>5.9264318280587425E-3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942399153</v>
      </c>
      <c r="E302" s="31">
        <v>942399155</v>
      </c>
      <c r="F302" s="31">
        <v>230846963</v>
      </c>
      <c r="G302" s="36">
        <f t="shared" ref="G302:G339" si="63">IF(($D302     =0),0,($F302     /$D302     ))</f>
        <v>0.24495667495575518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230846963</v>
      </c>
      <c r="O302" s="36">
        <f t="shared" ref="O302:O339" si="67">IF(($D302     =0),0,($N302     /$D302     ))</f>
        <v>0.24495667495575518</v>
      </c>
      <c r="P302" s="31">
        <v>219548663</v>
      </c>
      <c r="Q302" s="31">
        <v>898896805</v>
      </c>
      <c r="R302" s="31">
        <v>894217527</v>
      </c>
      <c r="S302" s="31">
        <v>219548663</v>
      </c>
      <c r="T302" s="36">
        <f t="shared" ref="T302:T339" si="68">IF(($Q302     =0),0,($S302     /$Q302     ))</f>
        <v>0.24424234437010819</v>
      </c>
      <c r="U302" s="36">
        <f t="shared" ref="U302:U339" si="69">IF(($P302     =0),0,(($F302     /$P302     )-1))</f>
        <v>5.1461483962669252E-2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942399153</v>
      </c>
      <c r="E303" s="32">
        <f>E302</f>
        <v>942399155</v>
      </c>
      <c r="F303" s="32">
        <f>F302</f>
        <v>230846963</v>
      </c>
      <c r="G303" s="37">
        <f t="shared" si="63"/>
        <v>0.24495667495575518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230846963</v>
      </c>
      <c r="O303" s="37">
        <f t="shared" si="67"/>
        <v>0.24495667495575518</v>
      </c>
      <c r="P303" s="32">
        <f>P302</f>
        <v>219548663</v>
      </c>
      <c r="Q303" s="32">
        <f>Q302</f>
        <v>898896805</v>
      </c>
      <c r="R303" s="32">
        <f>R302</f>
        <v>894217527</v>
      </c>
      <c r="S303" s="32">
        <f>S302</f>
        <v>219548663</v>
      </c>
      <c r="T303" s="37">
        <f t="shared" si="68"/>
        <v>0.24424234437010819</v>
      </c>
      <c r="U303" s="37">
        <f t="shared" si="69"/>
        <v>5.1461483962669252E-2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106467</v>
      </c>
      <c r="E304" s="31">
        <v>106467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101494</v>
      </c>
      <c r="R304" s="31">
        <v>101494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3844000</v>
      </c>
      <c r="E305" s="31">
        <v>3844000</v>
      </c>
      <c r="F305" s="31">
        <v>2799407</v>
      </c>
      <c r="G305" s="36">
        <f t="shared" si="63"/>
        <v>0.72825364203954213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2799407</v>
      </c>
      <c r="O305" s="36">
        <f t="shared" si="67"/>
        <v>0.72825364203954213</v>
      </c>
      <c r="P305" s="31">
        <v>163469</v>
      </c>
      <c r="Q305" s="31">
        <v>493000</v>
      </c>
      <c r="R305" s="31">
        <v>7123000</v>
      </c>
      <c r="S305" s="31">
        <v>163469</v>
      </c>
      <c r="T305" s="36">
        <f t="shared" si="68"/>
        <v>0.33158012170385398</v>
      </c>
      <c r="U305" s="36">
        <f t="shared" si="69"/>
        <v>16.125002294012933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26413000</v>
      </c>
      <c r="E306" s="31">
        <v>26413000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10001000</v>
      </c>
      <c r="R306" s="31">
        <v>217169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53965659</v>
      </c>
      <c r="E307" s="31">
        <v>78662797</v>
      </c>
      <c r="F307" s="31">
        <v>902623</v>
      </c>
      <c r="G307" s="36">
        <f t="shared" si="63"/>
        <v>1.6725877469595987E-2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902623</v>
      </c>
      <c r="O307" s="36">
        <f t="shared" si="67"/>
        <v>1.6725877469595987E-2</v>
      </c>
      <c r="P307" s="31">
        <v>215906</v>
      </c>
      <c r="Q307" s="31">
        <v>29021154</v>
      </c>
      <c r="R307" s="31">
        <v>21184267</v>
      </c>
      <c r="S307" s="31">
        <v>215906</v>
      </c>
      <c r="T307" s="36">
        <f t="shared" si="68"/>
        <v>7.4396076737679008E-3</v>
      </c>
      <c r="U307" s="36">
        <f t="shared" si="69"/>
        <v>3.180629533222791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9836607</v>
      </c>
      <c r="E308" s="31">
        <v>9836607</v>
      </c>
      <c r="F308" s="31">
        <v>49285</v>
      </c>
      <c r="G308" s="36">
        <f t="shared" si="63"/>
        <v>5.0103658710772929E-3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49285</v>
      </c>
      <c r="O308" s="36">
        <f t="shared" si="67"/>
        <v>5.0103658710772929E-3</v>
      </c>
      <c r="P308" s="31">
        <v>100779</v>
      </c>
      <c r="Q308" s="31">
        <v>443842</v>
      </c>
      <c r="R308" s="31">
        <v>523362</v>
      </c>
      <c r="S308" s="31">
        <v>100779</v>
      </c>
      <c r="T308" s="36">
        <f t="shared" si="68"/>
        <v>0.2270605305491594</v>
      </c>
      <c r="U308" s="36">
        <f t="shared" si="69"/>
        <v>-0.51095962452495058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94165733</v>
      </c>
      <c r="E310" s="32">
        <f>SUM(E304:E309)</f>
        <v>118862871</v>
      </c>
      <c r="F310" s="32">
        <f>SUM(F304:F309)</f>
        <v>3751315</v>
      </c>
      <c r="G310" s="37">
        <f t="shared" si="63"/>
        <v>3.9837368440598236E-2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3751315</v>
      </c>
      <c r="O310" s="37">
        <f t="shared" si="67"/>
        <v>3.9837368440598236E-2</v>
      </c>
      <c r="P310" s="32">
        <f>SUM(P304:P309)</f>
        <v>480154</v>
      </c>
      <c r="Q310" s="32">
        <f>SUM(Q304:Q309)</f>
        <v>40060490</v>
      </c>
      <c r="R310" s="32">
        <f>SUM(R304:R309)</f>
        <v>29149292</v>
      </c>
      <c r="S310" s="32">
        <f>SUM(S304:S309)</f>
        <v>480154</v>
      </c>
      <c r="T310" s="37">
        <f t="shared" si="68"/>
        <v>1.1985724587991809E-2</v>
      </c>
      <c r="U310" s="37">
        <f t="shared" si="69"/>
        <v>6.8127329981630895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34935945</v>
      </c>
      <c r="E311" s="31">
        <v>34935945</v>
      </c>
      <c r="F311" s="31">
        <v>74367</v>
      </c>
      <c r="G311" s="36">
        <f t="shared" si="63"/>
        <v>2.1286671936310867E-3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74367</v>
      </c>
      <c r="O311" s="36">
        <f t="shared" si="67"/>
        <v>2.1286671936310867E-3</v>
      </c>
      <c r="P311" s="31">
        <v>78494</v>
      </c>
      <c r="Q311" s="31">
        <v>6188876</v>
      </c>
      <c r="R311" s="31">
        <v>31033877</v>
      </c>
      <c r="S311" s="31">
        <v>78494</v>
      </c>
      <c r="T311" s="36">
        <f t="shared" si="68"/>
        <v>1.268307847822448E-2</v>
      </c>
      <c r="U311" s="36">
        <f t="shared" si="69"/>
        <v>-5.2577267052258736E-2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24623925</v>
      </c>
      <c r="E312" s="31">
        <v>24623925</v>
      </c>
      <c r="F312" s="31">
        <v>3922303</v>
      </c>
      <c r="G312" s="36">
        <f t="shared" si="63"/>
        <v>0.15928829380368889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3922303</v>
      </c>
      <c r="O312" s="36">
        <f t="shared" si="67"/>
        <v>0.15928829380368889</v>
      </c>
      <c r="P312" s="31">
        <v>3618174</v>
      </c>
      <c r="Q312" s="31">
        <v>47878192</v>
      </c>
      <c r="R312" s="31">
        <v>38133712</v>
      </c>
      <c r="S312" s="31">
        <v>3618174</v>
      </c>
      <c r="T312" s="36">
        <f t="shared" si="68"/>
        <v>7.5570397478668366E-2</v>
      </c>
      <c r="U312" s="36">
        <f t="shared" si="69"/>
        <v>8.4055935397247428E-2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9651966</v>
      </c>
      <c r="E313" s="31">
        <v>9651966</v>
      </c>
      <c r="F313" s="31">
        <v>1863655</v>
      </c>
      <c r="G313" s="36">
        <f t="shared" si="63"/>
        <v>0.19308553304062612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1863655</v>
      </c>
      <c r="O313" s="36">
        <f t="shared" si="67"/>
        <v>0.19308553304062612</v>
      </c>
      <c r="P313" s="31">
        <v>1708788</v>
      </c>
      <c r="Q313" s="31">
        <v>10500525</v>
      </c>
      <c r="R313" s="31">
        <v>10864037</v>
      </c>
      <c r="S313" s="31">
        <v>1708788</v>
      </c>
      <c r="T313" s="36">
        <f t="shared" si="68"/>
        <v>0.16273357760683393</v>
      </c>
      <c r="U313" s="36">
        <f t="shared" si="69"/>
        <v>9.0629732886700953E-2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32606900</v>
      </c>
      <c r="E314" s="31">
        <v>32606900</v>
      </c>
      <c r="F314" s="31">
        <v>2329287</v>
      </c>
      <c r="G314" s="36">
        <f t="shared" si="63"/>
        <v>7.143540170945413E-2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2329287</v>
      </c>
      <c r="O314" s="36">
        <f t="shared" si="67"/>
        <v>7.143540170945413E-2</v>
      </c>
      <c r="P314" s="31">
        <v>1455796</v>
      </c>
      <c r="Q314" s="31">
        <v>27547070</v>
      </c>
      <c r="R314" s="31">
        <v>32720878</v>
      </c>
      <c r="S314" s="31">
        <v>1455796</v>
      </c>
      <c r="T314" s="36">
        <f t="shared" si="68"/>
        <v>5.2847580523082853E-2</v>
      </c>
      <c r="U314" s="36">
        <f t="shared" si="69"/>
        <v>0.60000920458635698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35443723</v>
      </c>
      <c r="E315" s="31">
        <v>35443723</v>
      </c>
      <c r="F315" s="31">
        <v>8864</v>
      </c>
      <c r="G315" s="36">
        <f t="shared" si="63"/>
        <v>2.5008659502276327E-4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8864</v>
      </c>
      <c r="O315" s="36">
        <f t="shared" si="67"/>
        <v>2.5008659502276327E-4</v>
      </c>
      <c r="P315" s="31">
        <v>989469</v>
      </c>
      <c r="Q315" s="31">
        <v>20685364</v>
      </c>
      <c r="R315" s="31">
        <v>36234508</v>
      </c>
      <c r="S315" s="31">
        <v>989469</v>
      </c>
      <c r="T315" s="36">
        <f t="shared" si="68"/>
        <v>4.7834256143619226E-2</v>
      </c>
      <c r="U315" s="36">
        <f t="shared" si="69"/>
        <v>-0.99104165971849545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137262459</v>
      </c>
      <c r="E317" s="32">
        <f>SUM(E311:E316)</f>
        <v>137262459</v>
      </c>
      <c r="F317" s="32">
        <f>SUM(F311:F316)</f>
        <v>8198476</v>
      </c>
      <c r="G317" s="37">
        <f t="shared" si="63"/>
        <v>5.9728465158853085E-2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8198476</v>
      </c>
      <c r="O317" s="37">
        <f t="shared" si="67"/>
        <v>5.9728465158853085E-2</v>
      </c>
      <c r="P317" s="32">
        <f>SUM(P311:P316)</f>
        <v>7850721</v>
      </c>
      <c r="Q317" s="32">
        <f>SUM(Q311:Q316)</f>
        <v>112800027</v>
      </c>
      <c r="R317" s="32">
        <f>SUM(R311:R316)</f>
        <v>148987012</v>
      </c>
      <c r="S317" s="32">
        <f>SUM(S311:S316)</f>
        <v>7850721</v>
      </c>
      <c r="T317" s="37">
        <f t="shared" si="68"/>
        <v>6.9598573766298827E-2</v>
      </c>
      <c r="U317" s="37">
        <f t="shared" si="69"/>
        <v>4.4295931545650369E-2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5000000</v>
      </c>
      <c r="E318" s="31">
        <v>5000000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9350000</v>
      </c>
      <c r="R318" s="31">
        <v>10148568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84914000</v>
      </c>
      <c r="E319" s="31">
        <v>84914000</v>
      </c>
      <c r="F319" s="31">
        <v>25346940</v>
      </c>
      <c r="G319" s="36">
        <f t="shared" si="63"/>
        <v>0.29850130720493678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25346940</v>
      </c>
      <c r="O319" s="36">
        <f t="shared" si="67"/>
        <v>0.29850130720493678</v>
      </c>
      <c r="P319" s="31">
        <v>12572046</v>
      </c>
      <c r="Q319" s="31">
        <v>113454400</v>
      </c>
      <c r="R319" s="31">
        <v>105385400</v>
      </c>
      <c r="S319" s="31">
        <v>12572046</v>
      </c>
      <c r="T319" s="36">
        <f t="shared" si="68"/>
        <v>0.11081144495057045</v>
      </c>
      <c r="U319" s="36">
        <f t="shared" si="69"/>
        <v>1.0161348439227793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4857000</v>
      </c>
      <c r="E320" s="31">
        <v>4857000</v>
      </c>
      <c r="F320" s="31">
        <v>35000</v>
      </c>
      <c r="G320" s="36">
        <f t="shared" si="63"/>
        <v>7.2060942968910852E-3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35000</v>
      </c>
      <c r="O320" s="36">
        <f t="shared" si="67"/>
        <v>7.2060942968910852E-3</v>
      </c>
      <c r="P320" s="31">
        <v>28758</v>
      </c>
      <c r="Q320" s="31">
        <v>4225000</v>
      </c>
      <c r="R320" s="31">
        <v>4870000</v>
      </c>
      <c r="S320" s="31">
        <v>28758</v>
      </c>
      <c r="T320" s="36">
        <f t="shared" si="68"/>
        <v>6.806627218934911E-3</v>
      </c>
      <c r="U320" s="36">
        <f t="shared" si="69"/>
        <v>0.21705264622018228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97971000</v>
      </c>
      <c r="E321" s="31">
        <v>114407704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60636087</v>
      </c>
      <c r="R321" s="31">
        <v>79441518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192742000</v>
      </c>
      <c r="E323" s="32">
        <f>SUM(E318:E322)</f>
        <v>209178704</v>
      </c>
      <c r="F323" s="32">
        <f>SUM(F318:F322)</f>
        <v>25381940</v>
      </c>
      <c r="G323" s="37">
        <f t="shared" si="63"/>
        <v>0.13168868227993899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25381940</v>
      </c>
      <c r="O323" s="37">
        <f t="shared" si="67"/>
        <v>0.13168868227993899</v>
      </c>
      <c r="P323" s="32">
        <f>SUM(P318:P322)</f>
        <v>12600804</v>
      </c>
      <c r="Q323" s="32">
        <f>SUM(Q318:Q322)</f>
        <v>187665487</v>
      </c>
      <c r="R323" s="32">
        <f>SUM(R318:R322)</f>
        <v>199845486</v>
      </c>
      <c r="S323" s="32">
        <f>SUM(S318:S322)</f>
        <v>12600804</v>
      </c>
      <c r="T323" s="37">
        <f t="shared" si="68"/>
        <v>6.7145025979124223E-2</v>
      </c>
      <c r="U323" s="37">
        <f t="shared" si="69"/>
        <v>1.0143111503043776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19870000</v>
      </c>
      <c r="E324" s="31">
        <v>19870000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20370000</v>
      </c>
      <c r="R324" s="31">
        <v>26046000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12134319</v>
      </c>
      <c r="E325" s="31">
        <v>16729319</v>
      </c>
      <c r="F325" s="31">
        <v>393457</v>
      </c>
      <c r="G325" s="36">
        <f t="shared" si="63"/>
        <v>3.2425140627998984E-2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393457</v>
      </c>
      <c r="O325" s="36">
        <f t="shared" si="67"/>
        <v>3.2425140627998984E-2</v>
      </c>
      <c r="P325" s="31">
        <v>41641</v>
      </c>
      <c r="Q325" s="31">
        <v>30458482</v>
      </c>
      <c r="R325" s="31">
        <v>32423111</v>
      </c>
      <c r="S325" s="31">
        <v>41641</v>
      </c>
      <c r="T325" s="36">
        <f t="shared" si="68"/>
        <v>1.3671397018406892E-3</v>
      </c>
      <c r="U325" s="36">
        <f t="shared" si="69"/>
        <v>8.448788453687472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46724600</v>
      </c>
      <c r="E326" s="31">
        <v>70442709</v>
      </c>
      <c r="F326" s="31">
        <v>14189110</v>
      </c>
      <c r="G326" s="36">
        <f t="shared" si="63"/>
        <v>0.30367536586723054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14189110</v>
      </c>
      <c r="O326" s="36">
        <f t="shared" si="67"/>
        <v>0.30367536586723054</v>
      </c>
      <c r="P326" s="31">
        <v>252741</v>
      </c>
      <c r="Q326" s="31">
        <v>68316500</v>
      </c>
      <c r="R326" s="31">
        <v>32844264</v>
      </c>
      <c r="S326" s="31">
        <v>252741</v>
      </c>
      <c r="T326" s="36">
        <f t="shared" si="68"/>
        <v>3.6995601355455858E-3</v>
      </c>
      <c r="U326" s="36">
        <f t="shared" si="69"/>
        <v>55.140911051234269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29940600</v>
      </c>
      <c r="E327" s="31">
        <v>29940600</v>
      </c>
      <c r="F327" s="31">
        <v>455829</v>
      </c>
      <c r="G327" s="36">
        <f t="shared" si="63"/>
        <v>1.5224444399911826E-2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455829</v>
      </c>
      <c r="O327" s="36">
        <f t="shared" si="67"/>
        <v>1.5224444399911826E-2</v>
      </c>
      <c r="P327" s="31">
        <v>1296869</v>
      </c>
      <c r="Q327" s="31">
        <v>23399240</v>
      </c>
      <c r="R327" s="31">
        <v>27420240</v>
      </c>
      <c r="S327" s="31">
        <v>1296869</v>
      </c>
      <c r="T327" s="36">
        <f t="shared" si="68"/>
        <v>5.5423552217935282E-2</v>
      </c>
      <c r="U327" s="36">
        <f t="shared" si="69"/>
        <v>-0.64851577144646066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167000</v>
      </c>
      <c r="E328" s="31">
        <v>167000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2329400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6729000</v>
      </c>
      <c r="E329" s="31">
        <v>9695823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1893000</v>
      </c>
      <c r="R329" s="31">
        <v>11162000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21912216</v>
      </c>
      <c r="E330" s="31">
        <v>21912216</v>
      </c>
      <c r="F330" s="31">
        <v>2572988</v>
      </c>
      <c r="G330" s="36">
        <f t="shared" si="63"/>
        <v>0.11742253727327259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2572988</v>
      </c>
      <c r="O330" s="36">
        <f t="shared" si="67"/>
        <v>0.11742253727327259</v>
      </c>
      <c r="P330" s="31">
        <v>7105991</v>
      </c>
      <c r="Q330" s="31">
        <v>33735492</v>
      </c>
      <c r="R330" s="31">
        <v>32616783</v>
      </c>
      <c r="S330" s="31">
        <v>7105991</v>
      </c>
      <c r="T330" s="36">
        <f t="shared" si="68"/>
        <v>0.21063842792036352</v>
      </c>
      <c r="U330" s="36">
        <f t="shared" si="69"/>
        <v>-0.63791285409733844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137477735</v>
      </c>
      <c r="E332" s="32">
        <f>SUM(E324:E331)</f>
        <v>168757667</v>
      </c>
      <c r="F332" s="32">
        <f>SUM(F324:F331)</f>
        <v>17611384</v>
      </c>
      <c r="G332" s="37">
        <f t="shared" si="63"/>
        <v>0.12810353618351364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17611384</v>
      </c>
      <c r="O332" s="37">
        <f t="shared" si="67"/>
        <v>0.12810353618351364</v>
      </c>
      <c r="P332" s="32">
        <f>SUM(P324:P331)</f>
        <v>8697242</v>
      </c>
      <c r="Q332" s="32">
        <f>SUM(Q324:Q331)</f>
        <v>178172714</v>
      </c>
      <c r="R332" s="32">
        <f>SUM(R324:R331)</f>
        <v>164841798</v>
      </c>
      <c r="S332" s="32">
        <f>SUM(S324:S331)</f>
        <v>8697242</v>
      </c>
      <c r="T332" s="37">
        <f t="shared" si="68"/>
        <v>4.8813546163976602E-2</v>
      </c>
      <c r="U332" s="37">
        <f t="shared" si="69"/>
        <v>1.0249389404135241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18216</v>
      </c>
      <c r="E333" s="31">
        <v>18216</v>
      </c>
      <c r="F333" s="31">
        <v>4408</v>
      </c>
      <c r="G333" s="36">
        <f t="shared" si="63"/>
        <v>0.24198506807202461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4408</v>
      </c>
      <c r="O333" s="36">
        <f t="shared" si="67"/>
        <v>0.24198506807202461</v>
      </c>
      <c r="P333" s="31">
        <v>2736</v>
      </c>
      <c r="Q333" s="31">
        <v>12924</v>
      </c>
      <c r="R333" s="31">
        <v>10872</v>
      </c>
      <c r="S333" s="31">
        <v>2736</v>
      </c>
      <c r="T333" s="36">
        <f t="shared" si="68"/>
        <v>0.2116991643454039</v>
      </c>
      <c r="U333" s="36">
        <f t="shared" si="69"/>
        <v>0.61111111111111116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282000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1527000</v>
      </c>
      <c r="E335" s="31">
        <v>1527000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932000</v>
      </c>
      <c r="R335" s="31">
        <v>1135000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1827216</v>
      </c>
      <c r="E337" s="32">
        <f>SUM(E333:E336)</f>
        <v>1827216</v>
      </c>
      <c r="F337" s="32">
        <f>SUM(F333:F336)</f>
        <v>4408</v>
      </c>
      <c r="G337" s="37">
        <f t="shared" si="63"/>
        <v>2.4124132012854527E-3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4408</v>
      </c>
      <c r="O337" s="37">
        <f t="shared" si="67"/>
        <v>2.4124132012854527E-3</v>
      </c>
      <c r="P337" s="32">
        <f>SUM(P333:P336)</f>
        <v>2736</v>
      </c>
      <c r="Q337" s="32">
        <f>SUM(Q333:Q336)</f>
        <v>1124924</v>
      </c>
      <c r="R337" s="32">
        <f>SUM(R333:R336)</f>
        <v>1325872</v>
      </c>
      <c r="S337" s="32">
        <f>SUM(S333:S336)</f>
        <v>2736</v>
      </c>
      <c r="T337" s="37">
        <f t="shared" si="68"/>
        <v>2.4321643062109083E-3</v>
      </c>
      <c r="U337" s="37">
        <f t="shared" si="69"/>
        <v>0.61111111111111116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1505874296</v>
      </c>
      <c r="E338" s="32">
        <f>SUM(E302,E304:E309,E311:E316,E318:E322,E324:E331,E333:E336)</f>
        <v>1578288072</v>
      </c>
      <c r="F338" s="32">
        <f>SUM(F302,F304:F309,F311:F316,F318:F322,F324:F331,F333:F336)</f>
        <v>285794486</v>
      </c>
      <c r="G338" s="37">
        <f t="shared" si="63"/>
        <v>0.18978641627601034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285794486</v>
      </c>
      <c r="O338" s="37">
        <f t="shared" si="67"/>
        <v>0.18978641627601034</v>
      </c>
      <c r="P338" s="32">
        <f>SUM(P302,P304:P309,P311:P316,P318:P322,P324:P331,P333:P336)</f>
        <v>249180320</v>
      </c>
      <c r="Q338" s="32">
        <f>SUM(Q302,Q304:Q309,Q311:Q316,Q318:Q322,Q324:Q331,Q333:Q336)</f>
        <v>1418720447</v>
      </c>
      <c r="R338" s="32">
        <f>SUM(R302,R304:R309,R311:R316,R318:R322,R324:R331,R333:R336)</f>
        <v>1438366987</v>
      </c>
      <c r="S338" s="32">
        <f>SUM(S302,S304:S309,S311:S316,S318:S322,S324:S331,S333:S336)</f>
        <v>249180320</v>
      </c>
      <c r="T338" s="37">
        <f t="shared" si="68"/>
        <v>0.17563736430733207</v>
      </c>
      <c r="U338" s="37">
        <f t="shared" si="69"/>
        <v>0.14693843398226636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4338267604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4541432965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656701456</v>
      </c>
      <c r="G339" s="39">
        <f t="shared" si="63"/>
        <v>0.15137412348526022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656701456</v>
      </c>
      <c r="O339" s="39">
        <f t="shared" si="67"/>
        <v>0.15137412348526022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632607725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3776721756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4549709620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632607725</v>
      </c>
      <c r="T339" s="39">
        <f t="shared" si="68"/>
        <v>0.16750180867705944</v>
      </c>
      <c r="U339" s="39">
        <f t="shared" si="69"/>
        <v>3.8086368610184218E-2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39971</v>
      </c>
      <c r="E8" s="31">
        <v>39971</v>
      </c>
      <c r="F8" s="31">
        <v>149732</v>
      </c>
      <c r="G8" s="36">
        <f>IF(($D8       =0),0,($F8       /$D8       ))</f>
        <v>3.7460158614995871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149732</v>
      </c>
      <c r="O8" s="36">
        <f>IF(($D8       =0),0,($N8       /$D8       ))</f>
        <v>3.7460158614995871</v>
      </c>
      <c r="P8" s="31">
        <v>3300</v>
      </c>
      <c r="Q8" s="31">
        <v>38104</v>
      </c>
      <c r="R8" s="31">
        <v>38104</v>
      </c>
      <c r="S8" s="31">
        <v>3300</v>
      </c>
      <c r="T8" s="36">
        <f>IF(($Q8       =0),0,($S8       /$Q8       ))</f>
        <v>8.6605080831408776E-2</v>
      </c>
      <c r="U8" s="36">
        <f>IF(($P8       =0),0,(($F8       /$P8       )-1))</f>
        <v>44.373333333333335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2219980</v>
      </c>
      <c r="E9" s="31">
        <v>2219980</v>
      </c>
      <c r="F9" s="31">
        <v>340938</v>
      </c>
      <c r="G9" s="36">
        <f>IF(($D9       =0),0,($F9       /$D9       ))</f>
        <v>0.15357705925278606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340938</v>
      </c>
      <c r="O9" s="36">
        <f>IF(($D9       =0),0,($N9       /$D9       ))</f>
        <v>0.15357705925278606</v>
      </c>
      <c r="P9" s="31">
        <v>561966</v>
      </c>
      <c r="Q9" s="31">
        <v>2491000</v>
      </c>
      <c r="R9" s="31">
        <v>2554790</v>
      </c>
      <c r="S9" s="31">
        <v>561966</v>
      </c>
      <c r="T9" s="36">
        <f>IF(($Q9       =0),0,($S9       /$Q9       ))</f>
        <v>0.22559855479727017</v>
      </c>
      <c r="U9" s="36">
        <f>IF(($P9       =0),0,(($F9       /$P9       )-1))</f>
        <v>-0.39331205090699439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2259951</v>
      </c>
      <c r="E10" s="32">
        <f>SUM(E8:E9)</f>
        <v>2259951</v>
      </c>
      <c r="F10" s="32">
        <f>SUM(F8:F9)</f>
        <v>490670</v>
      </c>
      <c r="G10" s="37">
        <f t="shared" ref="G10:G54" si="0">IF(($D10      =0),0,($F10      /$D10      ))</f>
        <v>0.21711532683673229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490670</v>
      </c>
      <c r="O10" s="37">
        <f t="shared" ref="O10:O54" si="4">IF(($D10      =0),0,($N10      /$D10      ))</f>
        <v>0.21711532683673229</v>
      </c>
      <c r="P10" s="32">
        <f>SUM(P8:P9)</f>
        <v>565266</v>
      </c>
      <c r="Q10" s="32">
        <f>SUM(Q8:Q9)</f>
        <v>2529104</v>
      </c>
      <c r="R10" s="32">
        <f>SUM(R8:R9)</f>
        <v>2592894</v>
      </c>
      <c r="S10" s="32">
        <f>SUM(S8:S9)</f>
        <v>565266</v>
      </c>
      <c r="T10" s="37">
        <f t="shared" ref="T10:T54" si="5">IF(($Q10      =0),0,($S10      /$Q10      ))</f>
        <v>0.22350445058803434</v>
      </c>
      <c r="U10" s="37">
        <f t="shared" ref="U10:U54" si="6">IF(($P10      =0),0,(($F10      /$P10      )-1))</f>
        <v>-0.13196618936925275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2020000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198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198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6862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6862</v>
      </c>
      <c r="O13" s="36">
        <f t="shared" si="4"/>
        <v>0</v>
      </c>
      <c r="P13" s="31">
        <v>0</v>
      </c>
      <c r="Q13" s="31">
        <v>545000</v>
      </c>
      <c r="R13" s="31">
        <v>545000</v>
      </c>
      <c r="S13" s="31">
        <v>0</v>
      </c>
      <c r="T13" s="36">
        <f t="shared" si="5"/>
        <v>0</v>
      </c>
      <c r="U13" s="36">
        <f t="shared" si="6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2012549</v>
      </c>
      <c r="E14" s="31">
        <v>2012549</v>
      </c>
      <c r="F14" s="31">
        <v>508626</v>
      </c>
      <c r="G14" s="36">
        <f t="shared" si="0"/>
        <v>0.25272726278962648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508626</v>
      </c>
      <c r="O14" s="36">
        <f t="shared" si="4"/>
        <v>0.25272726278962648</v>
      </c>
      <c r="P14" s="31">
        <v>141346</v>
      </c>
      <c r="Q14" s="31">
        <v>1894140</v>
      </c>
      <c r="R14" s="31">
        <v>1894140</v>
      </c>
      <c r="S14" s="31">
        <v>141346</v>
      </c>
      <c r="T14" s="36">
        <f t="shared" si="5"/>
        <v>7.4622783954723521E-2</v>
      </c>
      <c r="U14" s="36">
        <f t="shared" si="6"/>
        <v>2.5984463656559083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2496276</v>
      </c>
      <c r="E16" s="31">
        <v>2496276</v>
      </c>
      <c r="F16" s="31">
        <v>815187</v>
      </c>
      <c r="G16" s="36">
        <f t="shared" si="0"/>
        <v>0.32656124563149269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815187</v>
      </c>
      <c r="O16" s="36">
        <f t="shared" si="4"/>
        <v>0.32656124563149269</v>
      </c>
      <c r="P16" s="31">
        <v>23577</v>
      </c>
      <c r="Q16" s="31">
        <v>2563149</v>
      </c>
      <c r="R16" s="31">
        <v>2378187</v>
      </c>
      <c r="S16" s="31">
        <v>23577</v>
      </c>
      <c r="T16" s="36">
        <f t="shared" si="5"/>
        <v>9.1984508118724273E-3</v>
      </c>
      <c r="U16" s="36">
        <f t="shared" si="6"/>
        <v>33.575518513805825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1000200</v>
      </c>
      <c r="F18" s="31">
        <v>39446</v>
      </c>
      <c r="G18" s="36">
        <f t="shared" si="0"/>
        <v>0.13148666666666667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39446</v>
      </c>
      <c r="O18" s="36">
        <f t="shared" si="4"/>
        <v>0.13148666666666667</v>
      </c>
      <c r="P18" s="31">
        <v>21124</v>
      </c>
      <c r="Q18" s="31">
        <v>300000</v>
      </c>
      <c r="R18" s="31">
        <v>300000</v>
      </c>
      <c r="S18" s="31">
        <v>21124</v>
      </c>
      <c r="T18" s="36">
        <f t="shared" si="5"/>
        <v>7.0413333333333328E-2</v>
      </c>
      <c r="U18" s="36">
        <f t="shared" si="6"/>
        <v>0.86735466767657643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4808825</v>
      </c>
      <c r="E19" s="32">
        <f>SUM(E11:E18)</f>
        <v>5509025</v>
      </c>
      <c r="F19" s="32">
        <f>SUM(F11:F18)</f>
        <v>1370319</v>
      </c>
      <c r="G19" s="37">
        <f t="shared" si="0"/>
        <v>0.28495921560880255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1370319</v>
      </c>
      <c r="O19" s="37">
        <f t="shared" si="4"/>
        <v>0.28495921560880255</v>
      </c>
      <c r="P19" s="32">
        <f>SUM(P11:P18)</f>
        <v>186047</v>
      </c>
      <c r="Q19" s="32">
        <f>SUM(Q11:Q18)</f>
        <v>7322289</v>
      </c>
      <c r="R19" s="32">
        <f>SUM(R11:R18)</f>
        <v>5117327</v>
      </c>
      <c r="S19" s="32">
        <f>SUM(S11:S18)</f>
        <v>186047</v>
      </c>
      <c r="T19" s="37">
        <f t="shared" si="5"/>
        <v>2.5408311526627807E-2</v>
      </c>
      <c r="U19" s="37">
        <f t="shared" si="6"/>
        <v>6.3654452907061119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117450120</v>
      </c>
      <c r="E26" s="31">
        <v>117450120</v>
      </c>
      <c r="F26" s="31">
        <v>55152</v>
      </c>
      <c r="G26" s="36">
        <f t="shared" si="0"/>
        <v>4.6957806428805693E-4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55152</v>
      </c>
      <c r="O26" s="36">
        <f t="shared" si="4"/>
        <v>4.6957806428805693E-4</v>
      </c>
      <c r="P26" s="31">
        <v>3364</v>
      </c>
      <c r="Q26" s="31">
        <v>115284351</v>
      </c>
      <c r="R26" s="31">
        <v>115284348</v>
      </c>
      <c r="S26" s="31">
        <v>3364</v>
      </c>
      <c r="T26" s="36">
        <f t="shared" si="5"/>
        <v>2.9180022880989284E-5</v>
      </c>
      <c r="U26" s="36">
        <f t="shared" si="6"/>
        <v>15.394768133174793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117450120</v>
      </c>
      <c r="E27" s="32">
        <f>SUM(E20:E26)</f>
        <v>117450120</v>
      </c>
      <c r="F27" s="32">
        <f>SUM(F20:F26)</f>
        <v>55152</v>
      </c>
      <c r="G27" s="37">
        <f t="shared" si="0"/>
        <v>4.6957806428805693E-4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55152</v>
      </c>
      <c r="O27" s="37">
        <f t="shared" si="4"/>
        <v>4.6957806428805693E-4</v>
      </c>
      <c r="P27" s="32">
        <f>SUM(P20:P26)</f>
        <v>3364</v>
      </c>
      <c r="Q27" s="32">
        <f>SUM(Q20:Q26)</f>
        <v>115284351</v>
      </c>
      <c r="R27" s="32">
        <f>SUM(R20:R26)</f>
        <v>115284348</v>
      </c>
      <c r="S27" s="32">
        <f>SUM(S20:S26)</f>
        <v>3364</v>
      </c>
      <c r="T27" s="37">
        <f t="shared" si="5"/>
        <v>2.9180022880989284E-5</v>
      </c>
      <c r="U27" s="37">
        <f t="shared" si="6"/>
        <v>15.394768133174793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195802</v>
      </c>
      <c r="E39" s="31">
        <v>195802</v>
      </c>
      <c r="F39" s="31">
        <v>142171</v>
      </c>
      <c r="G39" s="36">
        <f t="shared" si="0"/>
        <v>0.72609574978805125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142171</v>
      </c>
      <c r="O39" s="36">
        <f t="shared" si="4"/>
        <v>0.72609574978805125</v>
      </c>
      <c r="P39" s="31">
        <v>78888</v>
      </c>
      <c r="Q39" s="31">
        <v>136539</v>
      </c>
      <c r="R39" s="31">
        <v>431536</v>
      </c>
      <c r="S39" s="31">
        <v>78888</v>
      </c>
      <c r="T39" s="36">
        <f t="shared" si="5"/>
        <v>0.57776898908004304</v>
      </c>
      <c r="U39" s="36">
        <f t="shared" si="6"/>
        <v>0.80218791197647299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195802</v>
      </c>
      <c r="E40" s="32">
        <f>SUM(E36:E39)</f>
        <v>195802</v>
      </c>
      <c r="F40" s="32">
        <f>SUM(F36:F39)</f>
        <v>142171</v>
      </c>
      <c r="G40" s="37">
        <f t="shared" si="0"/>
        <v>0.72609574978805125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142171</v>
      </c>
      <c r="O40" s="37">
        <f t="shared" si="4"/>
        <v>0.72609574978805125</v>
      </c>
      <c r="P40" s="32">
        <f>SUM(P36:P39)</f>
        <v>78888</v>
      </c>
      <c r="Q40" s="32">
        <f>SUM(Q36:Q39)</f>
        <v>136539</v>
      </c>
      <c r="R40" s="32">
        <f>SUM(R36:R39)</f>
        <v>431536</v>
      </c>
      <c r="S40" s="32">
        <f>SUM(S36:S39)</f>
        <v>78888</v>
      </c>
      <c r="T40" s="37">
        <f t="shared" si="5"/>
        <v>0.57776898908004304</v>
      </c>
      <c r="U40" s="37">
        <f t="shared" si="6"/>
        <v>0.80218791197647299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28880492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27027862</v>
      </c>
      <c r="R46" s="31">
        <v>26864397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28880492</v>
      </c>
      <c r="E47" s="32">
        <f>SUM(E41:E46)</f>
        <v>28880492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27027862</v>
      </c>
      <c r="R47" s="32">
        <f>SUM(R41:R46)</f>
        <v>26864397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153595190</v>
      </c>
      <c r="E54" s="32">
        <f>SUM(E8:E9,E11:E18,E20:E26,E28:E34,E36:E39,E41:E46,E48:E52)</f>
        <v>154295390</v>
      </c>
      <c r="F54" s="32">
        <f>SUM(F8:F9,F11:F18,F20:F26,F28:F34,F36:F39,F41:F46,F48:F52)</f>
        <v>2058312</v>
      </c>
      <c r="G54" s="37">
        <f t="shared" si="0"/>
        <v>1.3400888400216179E-2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2058312</v>
      </c>
      <c r="O54" s="37">
        <f t="shared" si="4"/>
        <v>1.3400888400216179E-2</v>
      </c>
      <c r="P54" s="32">
        <f>SUM(P8:P9,P11:P18,P20:P26,P28:P34,P36:P39,P41:P46,P48:P52)</f>
        <v>833565</v>
      </c>
      <c r="Q54" s="32">
        <f>SUM(Q8:Q9,Q11:Q18,Q20:Q26,Q28:Q34,Q36:Q39,Q41:Q46,Q48:Q52)</f>
        <v>152300145</v>
      </c>
      <c r="R54" s="32">
        <f>SUM(R8:R9,R11:R18,R20:R26,R28:R34,R36:R39,R41:R46,R48:R52)</f>
        <v>150290502</v>
      </c>
      <c r="S54" s="32">
        <f>SUM(S8:S9,S11:S18,S20:S26,S28:S34,S36:S39,S41:S46,S48:S52)</f>
        <v>833565</v>
      </c>
      <c r="T54" s="37">
        <f t="shared" si="5"/>
        <v>5.4731727274455319E-3</v>
      </c>
      <c r="U54" s="37">
        <f t="shared" si="6"/>
        <v>1.4692879379532489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19920</v>
      </c>
      <c r="E57" s="31">
        <v>19920</v>
      </c>
      <c r="F57" s="31">
        <v>11188</v>
      </c>
      <c r="G57" s="36">
        <f t="shared" ref="G57:G85" si="7">IF(($D57      =0),0,($F57      /$D57      ))</f>
        <v>0.56164658634538156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11188</v>
      </c>
      <c r="O57" s="36">
        <f t="shared" ref="O57:O85" si="11">IF(($D57      =0),0,($N57      /$D57      ))</f>
        <v>0.56164658634538156</v>
      </c>
      <c r="P57" s="31">
        <v>8595</v>
      </c>
      <c r="Q57" s="31">
        <v>7651</v>
      </c>
      <c r="R57" s="31">
        <v>7651</v>
      </c>
      <c r="S57" s="31">
        <v>8595</v>
      </c>
      <c r="T57" s="36">
        <f t="shared" ref="T57:T85" si="12">IF(($Q57      =0),0,($S57      /$Q57      ))</f>
        <v>1.1233825643706705</v>
      </c>
      <c r="U57" s="36">
        <f t="shared" ref="U57:U85" si="13">IF(($P57      =0),0,(($F57      /$P57      )-1))</f>
        <v>0.30168702734147756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19920</v>
      </c>
      <c r="E58" s="32">
        <f>E57</f>
        <v>19920</v>
      </c>
      <c r="F58" s="32">
        <f>F57</f>
        <v>11188</v>
      </c>
      <c r="G58" s="37">
        <f t="shared" si="7"/>
        <v>0.56164658634538156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11188</v>
      </c>
      <c r="O58" s="37">
        <f t="shared" si="11"/>
        <v>0.56164658634538156</v>
      </c>
      <c r="P58" s="32">
        <f>P57</f>
        <v>8595</v>
      </c>
      <c r="Q58" s="32">
        <f>Q57</f>
        <v>7651</v>
      </c>
      <c r="R58" s="32">
        <f>R57</f>
        <v>7651</v>
      </c>
      <c r="S58" s="32">
        <f>S57</f>
        <v>8595</v>
      </c>
      <c r="T58" s="37">
        <f t="shared" si="12"/>
        <v>1.1233825643706705</v>
      </c>
      <c r="U58" s="37">
        <f t="shared" si="13"/>
        <v>0.30168702734147756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200000000</v>
      </c>
      <c r="E67" s="31">
        <v>200000000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-1420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-1420</v>
      </c>
      <c r="O68" s="36">
        <f t="shared" si="11"/>
        <v>0</v>
      </c>
      <c r="P68" s="31">
        <v>-10794</v>
      </c>
      <c r="Q68" s="31">
        <v>-36784</v>
      </c>
      <c r="R68" s="31">
        <v>-38590</v>
      </c>
      <c r="S68" s="31">
        <v>-10794</v>
      </c>
      <c r="T68" s="36">
        <f t="shared" si="12"/>
        <v>0.29344280121792082</v>
      </c>
      <c r="U68" s="36">
        <f t="shared" si="13"/>
        <v>-0.8684454326477673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100000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200000000</v>
      </c>
      <c r="E70" s="32">
        <f>SUM(E64:E69)</f>
        <v>200000000</v>
      </c>
      <c r="F70" s="32">
        <f>SUM(F64:F69)</f>
        <v>-1420</v>
      </c>
      <c r="G70" s="37">
        <f t="shared" si="7"/>
        <v>-7.0999999999999998E-6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-1420</v>
      </c>
      <c r="O70" s="37">
        <f t="shared" si="11"/>
        <v>-7.0999999999999998E-6</v>
      </c>
      <c r="P70" s="32">
        <f>SUM(P64:P69)</f>
        <v>-10794</v>
      </c>
      <c r="Q70" s="32">
        <f>SUM(Q64:Q69)</f>
        <v>-36784</v>
      </c>
      <c r="R70" s="32">
        <f>SUM(R64:R69)</f>
        <v>61410</v>
      </c>
      <c r="S70" s="32">
        <f>SUM(S64:S69)</f>
        <v>-10794</v>
      </c>
      <c r="T70" s="37">
        <f t="shared" si="12"/>
        <v>0.29344280121792082</v>
      </c>
      <c r="U70" s="37">
        <f t="shared" si="13"/>
        <v>-0.8684454326477673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6404376</v>
      </c>
      <c r="E77" s="31">
        <v>6404376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-2762004</v>
      </c>
      <c r="R77" s="31">
        <v>-2762004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6404376</v>
      </c>
      <c r="E78" s="32">
        <f>SUM(E71:E77)</f>
        <v>6404376</v>
      </c>
      <c r="F78" s="32">
        <f>SUM(F71:F77)</f>
        <v>0</v>
      </c>
      <c r="G78" s="37">
        <f t="shared" si="7"/>
        <v>0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0</v>
      </c>
      <c r="O78" s="37">
        <f t="shared" si="11"/>
        <v>0</v>
      </c>
      <c r="P78" s="32">
        <f>SUM(P71:P77)</f>
        <v>0</v>
      </c>
      <c r="Q78" s="32">
        <f>SUM(Q71:Q77)</f>
        <v>-2762004</v>
      </c>
      <c r="R78" s="32">
        <f>SUM(R71:R77)</f>
        <v>-2762004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206424296</v>
      </c>
      <c r="E85" s="32">
        <f>SUM(E57,E59:E62,E64:E69,E71:E77,E79:E83)</f>
        <v>206424296</v>
      </c>
      <c r="F85" s="32">
        <f>SUM(F57,F59:F62,F64:F69,F71:F77,F79:F83)</f>
        <v>9768</v>
      </c>
      <c r="G85" s="37">
        <f t="shared" si="7"/>
        <v>4.7320011206432796E-5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9768</v>
      </c>
      <c r="O85" s="37">
        <f t="shared" si="11"/>
        <v>4.7320011206432796E-5</v>
      </c>
      <c r="P85" s="32">
        <f>SUM(P57,P59:P62,P64:P69,P71:P77,P79:P83)</f>
        <v>-2199</v>
      </c>
      <c r="Q85" s="32">
        <f>SUM(Q57,Q59:Q62,Q64:Q69,Q71:Q77,Q79:Q83)</f>
        <v>-2791137</v>
      </c>
      <c r="R85" s="32">
        <f>SUM(R57,R59:R62,R64:R69,R71:R77,R79:R83)</f>
        <v>-2692943</v>
      </c>
      <c r="S85" s="32">
        <f>SUM(S57,S59:S62,S64:S69,S71:S77,S79:S83)</f>
        <v>-2199</v>
      </c>
      <c r="T85" s="37">
        <f t="shared" si="12"/>
        <v>7.8785097256064464E-4</v>
      </c>
      <c r="U85" s="37">
        <f t="shared" si="13"/>
        <v>-5.4420190995907234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216107440</v>
      </c>
      <c r="E88" s="31">
        <v>216107440</v>
      </c>
      <c r="F88" s="31">
        <v>80689715</v>
      </c>
      <c r="G88" s="36">
        <f t="shared" ref="G88:G99" si="14">IF(($D88      =0),0,($F88      /$D88      ))</f>
        <v>0.37337777449957299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80689715</v>
      </c>
      <c r="O88" s="36">
        <f t="shared" ref="O88:O99" si="18">IF(($D88      =0),0,($N88      /$D88      ))</f>
        <v>0.37337777449957299</v>
      </c>
      <c r="P88" s="31">
        <v>106366177</v>
      </c>
      <c r="Q88" s="31">
        <v>202970250</v>
      </c>
      <c r="R88" s="31">
        <v>203806308</v>
      </c>
      <c r="S88" s="31">
        <v>106366177</v>
      </c>
      <c r="T88" s="36">
        <f t="shared" ref="T88:T99" si="19">IF(($Q88      =0),0,($S88      /$Q88      ))</f>
        <v>0.52404811542578289</v>
      </c>
      <c r="U88" s="36">
        <f t="shared" ref="U88:U99" si="20">IF(($P88      =0),0,(($F88      /$P88      )-1))</f>
        <v>-0.24139686810404026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32120000</v>
      </c>
      <c r="E89" s="31">
        <v>32120000</v>
      </c>
      <c r="F89" s="31">
        <v>0</v>
      </c>
      <c r="G89" s="36">
        <f t="shared" si="14"/>
        <v>0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0</v>
      </c>
      <c r="O89" s="36">
        <f t="shared" si="18"/>
        <v>0</v>
      </c>
      <c r="P89" s="31">
        <v>0</v>
      </c>
      <c r="Q89" s="31">
        <v>30649000</v>
      </c>
      <c r="R89" s="31">
        <v>30649000</v>
      </c>
      <c r="S89" s="31">
        <v>0</v>
      </c>
      <c r="T89" s="36">
        <f t="shared" si="19"/>
        <v>0</v>
      </c>
      <c r="U89" s="36">
        <f t="shared" si="20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98964797</v>
      </c>
      <c r="E90" s="31">
        <v>98964797</v>
      </c>
      <c r="F90" s="31">
        <v>6923110</v>
      </c>
      <c r="G90" s="36">
        <f t="shared" si="14"/>
        <v>6.9955279148402633E-2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6923110</v>
      </c>
      <c r="O90" s="36">
        <f t="shared" si="18"/>
        <v>6.9955279148402633E-2</v>
      </c>
      <c r="P90" s="31">
        <v>481301</v>
      </c>
      <c r="Q90" s="31">
        <v>96438415</v>
      </c>
      <c r="R90" s="31">
        <v>95938415</v>
      </c>
      <c r="S90" s="31">
        <v>481301</v>
      </c>
      <c r="T90" s="36">
        <f t="shared" si="19"/>
        <v>4.9907601654382234E-3</v>
      </c>
      <c r="U90" s="36">
        <f t="shared" si="20"/>
        <v>13.384158769668046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347192237</v>
      </c>
      <c r="E91" s="32">
        <f>SUM(E88:E90)</f>
        <v>347192237</v>
      </c>
      <c r="F91" s="32">
        <f>SUM(F88:F90)</f>
        <v>87612825</v>
      </c>
      <c r="G91" s="37">
        <f t="shared" si="14"/>
        <v>0.25234672801742397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87612825</v>
      </c>
      <c r="O91" s="37">
        <f t="shared" si="18"/>
        <v>0.25234672801742397</v>
      </c>
      <c r="P91" s="32">
        <f>SUM(P88:P90)</f>
        <v>106847478</v>
      </c>
      <c r="Q91" s="32">
        <f>SUM(Q88:Q90)</f>
        <v>330057665</v>
      </c>
      <c r="R91" s="32">
        <f>SUM(R88:R90)</f>
        <v>330393723</v>
      </c>
      <c r="S91" s="32">
        <f>SUM(S88:S90)</f>
        <v>106847478</v>
      </c>
      <c r="T91" s="37">
        <f t="shared" si="19"/>
        <v>0.32372366810508701</v>
      </c>
      <c r="U91" s="37">
        <f t="shared" si="20"/>
        <v>-0.18001971932365124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44571136</v>
      </c>
      <c r="E92" s="31">
        <v>44571136</v>
      </c>
      <c r="F92" s="31">
        <v>9969543</v>
      </c>
      <c r="G92" s="36">
        <f t="shared" si="14"/>
        <v>0.22367711247027672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9969543</v>
      </c>
      <c r="O92" s="36">
        <f t="shared" si="18"/>
        <v>0.22367711247027672</v>
      </c>
      <c r="P92" s="31">
        <v>7118611</v>
      </c>
      <c r="Q92" s="31">
        <v>44529248</v>
      </c>
      <c r="R92" s="31">
        <v>44529248</v>
      </c>
      <c r="S92" s="31">
        <v>7118611</v>
      </c>
      <c r="T92" s="36">
        <f t="shared" si="19"/>
        <v>0.15986371474317285</v>
      </c>
      <c r="U92" s="36">
        <f t="shared" si="20"/>
        <v>0.40048992703773245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5029450</v>
      </c>
      <c r="E93" s="31">
        <v>5029450</v>
      </c>
      <c r="F93" s="31">
        <v>623931</v>
      </c>
      <c r="G93" s="36">
        <f t="shared" si="14"/>
        <v>0.12405551302826352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623931</v>
      </c>
      <c r="O93" s="36">
        <f t="shared" si="18"/>
        <v>0.12405551302826352</v>
      </c>
      <c r="P93" s="31">
        <v>0</v>
      </c>
      <c r="Q93" s="31">
        <v>5284254</v>
      </c>
      <c r="R93" s="31">
        <v>4713505</v>
      </c>
      <c r="S93" s="31">
        <v>0</v>
      </c>
      <c r="T93" s="36">
        <f t="shared" si="19"/>
        <v>0</v>
      </c>
      <c r="U93" s="36">
        <f t="shared" si="20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6325190</v>
      </c>
      <c r="E94" s="31">
        <v>6325190</v>
      </c>
      <c r="F94" s="31">
        <v>553476</v>
      </c>
      <c r="G94" s="36">
        <f t="shared" si="14"/>
        <v>8.7503458394135203E-2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553476</v>
      </c>
      <c r="O94" s="36">
        <f t="shared" si="18"/>
        <v>8.7503458394135203E-2</v>
      </c>
      <c r="P94" s="31">
        <v>910130</v>
      </c>
      <c r="Q94" s="31">
        <v>1811356</v>
      </c>
      <c r="R94" s="31">
        <v>5750171</v>
      </c>
      <c r="S94" s="31">
        <v>910130</v>
      </c>
      <c r="T94" s="36">
        <f t="shared" si="19"/>
        <v>0.5024578271747796</v>
      </c>
      <c r="U94" s="36">
        <f t="shared" si="20"/>
        <v>-0.39187149088591744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1500000</v>
      </c>
      <c r="F95" s="31">
        <v>22000</v>
      </c>
      <c r="G95" s="36">
        <f t="shared" si="14"/>
        <v>1.4666666666666666E-2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22000</v>
      </c>
      <c r="O95" s="36">
        <f t="shared" si="18"/>
        <v>1.4666666666666666E-2</v>
      </c>
      <c r="P95" s="31">
        <v>95000</v>
      </c>
      <c r="Q95" s="31">
        <v>1680000</v>
      </c>
      <c r="R95" s="31">
        <v>1680000</v>
      </c>
      <c r="S95" s="31">
        <v>95000</v>
      </c>
      <c r="T95" s="36">
        <f t="shared" si="19"/>
        <v>5.6547619047619048E-2</v>
      </c>
      <c r="U95" s="36">
        <f t="shared" si="20"/>
        <v>-0.76842105263157889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57425776</v>
      </c>
      <c r="E96" s="32">
        <f>SUM(E92:E95)</f>
        <v>57425776</v>
      </c>
      <c r="F96" s="32">
        <f>SUM(F92:F95)</f>
        <v>11168950</v>
      </c>
      <c r="G96" s="37">
        <f t="shared" si="14"/>
        <v>0.19449367127402858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11168950</v>
      </c>
      <c r="O96" s="37">
        <f t="shared" si="18"/>
        <v>0.19449367127402858</v>
      </c>
      <c r="P96" s="32">
        <f>SUM(P92:P95)</f>
        <v>8123741</v>
      </c>
      <c r="Q96" s="32">
        <f>SUM(Q92:Q95)</f>
        <v>53304858</v>
      </c>
      <c r="R96" s="32">
        <f>SUM(R92:R95)</f>
        <v>56672924</v>
      </c>
      <c r="S96" s="32">
        <f>SUM(S92:S95)</f>
        <v>8123741</v>
      </c>
      <c r="T96" s="37">
        <f t="shared" si="19"/>
        <v>0.15240151282271497</v>
      </c>
      <c r="U96" s="37">
        <f t="shared" si="20"/>
        <v>0.3748530387662532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4379449</v>
      </c>
      <c r="E97" s="31">
        <v>4379449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85783666</v>
      </c>
      <c r="Q97" s="31">
        <v>208039505</v>
      </c>
      <c r="R97" s="31">
        <v>4438605</v>
      </c>
      <c r="S97" s="31">
        <v>85783666</v>
      </c>
      <c r="T97" s="36">
        <f t="shared" si="19"/>
        <v>0.41234315569055019</v>
      </c>
      <c r="U97" s="36">
        <f t="shared" si="20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5027306</v>
      </c>
      <c r="E99" s="31">
        <v>5027306</v>
      </c>
      <c r="F99" s="31">
        <v>901344</v>
      </c>
      <c r="G99" s="36">
        <f t="shared" si="14"/>
        <v>0.17928966329083609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901344</v>
      </c>
      <c r="O99" s="36">
        <f t="shared" si="18"/>
        <v>0.17928966329083609</v>
      </c>
      <c r="P99" s="31">
        <v>330000</v>
      </c>
      <c r="Q99" s="31">
        <v>792000</v>
      </c>
      <c r="R99" s="31">
        <v>4702278</v>
      </c>
      <c r="S99" s="31">
        <v>330000</v>
      </c>
      <c r="T99" s="36">
        <f t="shared" si="19"/>
        <v>0.41666666666666669</v>
      </c>
      <c r="U99" s="36">
        <f t="shared" si="20"/>
        <v>1.7313454545454547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51797148</v>
      </c>
      <c r="E100" s="31">
        <v>51797148</v>
      </c>
      <c r="F100" s="31">
        <v>22337264</v>
      </c>
      <c r="G100" s="36">
        <f>IF(($D100     =0),0,($F100     /$D100     ))</f>
        <v>0.43124505619498588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22337264</v>
      </c>
      <c r="O100" s="36">
        <f>IF(($D100     =0),0,($N100     /$D100     ))</f>
        <v>0.43124505619498588</v>
      </c>
      <c r="P100" s="31">
        <v>15084956</v>
      </c>
      <c r="Q100" s="31">
        <v>49252588</v>
      </c>
      <c r="R100" s="31">
        <v>49831368</v>
      </c>
      <c r="S100" s="31">
        <v>15084956</v>
      </c>
      <c r="T100" s="36">
        <f>IF(($Q100     =0),0,($S100     /$Q100     ))</f>
        <v>0.30627742850791922</v>
      </c>
      <c r="U100" s="36">
        <f>IF(($P100     =0),0,(($F100     /$P100     )-1))</f>
        <v>0.48076427932570698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61203903</v>
      </c>
      <c r="E101" s="32">
        <f>SUM(E97:E100)</f>
        <v>61203903</v>
      </c>
      <c r="F101" s="32">
        <f>SUM(F97:F100)</f>
        <v>23238608</v>
      </c>
      <c r="G101" s="37">
        <f>IF(($D101     =0),0,($F101     /$D101     ))</f>
        <v>0.37969160234764765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23238608</v>
      </c>
      <c r="O101" s="37">
        <f>IF(($D101     =0),0,($N101     /$D101     ))</f>
        <v>0.37969160234764765</v>
      </c>
      <c r="P101" s="32">
        <f>SUM(P97:P100)</f>
        <v>101198622</v>
      </c>
      <c r="Q101" s="32">
        <f>SUM(Q97:Q100)</f>
        <v>258084093</v>
      </c>
      <c r="R101" s="32">
        <f>SUM(R97:R100)</f>
        <v>58972251</v>
      </c>
      <c r="S101" s="32">
        <f>SUM(S97:S100)</f>
        <v>101198622</v>
      </c>
      <c r="T101" s="37">
        <f>IF(($Q101     =0),0,($S101     /$Q101     ))</f>
        <v>0.39211491426556072</v>
      </c>
      <c r="U101" s="37">
        <f>IF(($P101     =0),0,(($F101     /$P101     )-1))</f>
        <v>-0.77036635933639497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465821916</v>
      </c>
      <c r="E102" s="32">
        <f>SUM(E88:E90,E92:E95,E97:E100)</f>
        <v>465821916</v>
      </c>
      <c r="F102" s="32">
        <f>SUM(F88:F90,F92:F95,F97:F100)</f>
        <v>122020383</v>
      </c>
      <c r="G102" s="37">
        <f>IF(($D102     =0),0,($F102     /$D102     ))</f>
        <v>0.26194641945528385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122020383</v>
      </c>
      <c r="O102" s="37">
        <f>IF(($D102     =0),0,($N102     /$D102     ))</f>
        <v>0.26194641945528385</v>
      </c>
      <c r="P102" s="32">
        <f>SUM(P88:P90,P92:P95,P97:P100)</f>
        <v>216169841</v>
      </c>
      <c r="Q102" s="32">
        <f>SUM(Q88:Q90,Q92:Q95,Q97:Q100)</f>
        <v>641446616</v>
      </c>
      <c r="R102" s="32">
        <f>SUM(R88:R90,R92:R95,R97:R100)</f>
        <v>446038898</v>
      </c>
      <c r="S102" s="32">
        <f>SUM(S88:S90,S92:S95,S97:S100)</f>
        <v>216169841</v>
      </c>
      <c r="T102" s="37">
        <f>IF(($Q102     =0),0,($S102     /$Q102     ))</f>
        <v>0.33700363460955574</v>
      </c>
      <c r="U102" s="37">
        <f>IF(($P102     =0),0,(($F102     /$P102     )-1))</f>
        <v>-0.43553465906467503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286350510</v>
      </c>
      <c r="E105" s="31">
        <v>286350510</v>
      </c>
      <c r="F105" s="31">
        <v>52806063</v>
      </c>
      <c r="G105" s="36">
        <f t="shared" ref="G105:G136" si="21">IF(($D105     =0),0,($F105     /$D105     ))</f>
        <v>0.18441057779153247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52806063</v>
      </c>
      <c r="O105" s="36">
        <f t="shared" ref="O105:O136" si="25">IF(($D105     =0),0,($N105     /$D105     ))</f>
        <v>0.18441057779153247</v>
      </c>
      <c r="P105" s="31">
        <v>27347869</v>
      </c>
      <c r="Q105" s="31">
        <v>272761040</v>
      </c>
      <c r="R105" s="31">
        <v>272761040</v>
      </c>
      <c r="S105" s="31">
        <v>27347869</v>
      </c>
      <c r="T105" s="36">
        <f t="shared" ref="T105:T136" si="26">IF(($Q105     =0),0,($S105     /$Q105     ))</f>
        <v>0.10026310575733249</v>
      </c>
      <c r="U105" s="36">
        <f t="shared" ref="U105:U136" si="27">IF(($P105     =0),0,(($F105     /$P105     )-1))</f>
        <v>0.93090229443471451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286350510</v>
      </c>
      <c r="E106" s="32">
        <f>E105</f>
        <v>286350510</v>
      </c>
      <c r="F106" s="32">
        <f>F105</f>
        <v>52806063</v>
      </c>
      <c r="G106" s="37">
        <f t="shared" si="21"/>
        <v>0.18441057779153247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52806063</v>
      </c>
      <c r="O106" s="37">
        <f t="shared" si="25"/>
        <v>0.18441057779153247</v>
      </c>
      <c r="P106" s="32">
        <f>P105</f>
        <v>27347869</v>
      </c>
      <c r="Q106" s="32">
        <f>Q105</f>
        <v>272761040</v>
      </c>
      <c r="R106" s="32">
        <f>R105</f>
        <v>272761040</v>
      </c>
      <c r="S106" s="32">
        <f>S105</f>
        <v>27347869</v>
      </c>
      <c r="T106" s="37">
        <f t="shared" si="26"/>
        <v>0.10026310575733249</v>
      </c>
      <c r="U106" s="37">
        <f t="shared" si="27"/>
        <v>0.93090229443471451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9511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9511</v>
      </c>
      <c r="O120" s="36">
        <f t="shared" si="25"/>
        <v>0</v>
      </c>
      <c r="P120" s="31">
        <v>17092</v>
      </c>
      <c r="Q120" s="31">
        <v>0</v>
      </c>
      <c r="R120" s="31">
        <v>0</v>
      </c>
      <c r="S120" s="31">
        <v>17092</v>
      </c>
      <c r="T120" s="36">
        <f t="shared" si="26"/>
        <v>0</v>
      </c>
      <c r="U120" s="36">
        <f t="shared" si="27"/>
        <v>-0.44354083781886267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9511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9511</v>
      </c>
      <c r="O121" s="37">
        <f t="shared" si="25"/>
        <v>0</v>
      </c>
      <c r="P121" s="32">
        <f>SUM(P113:P120)</f>
        <v>17092</v>
      </c>
      <c r="Q121" s="32">
        <f>SUM(Q113:Q120)</f>
        <v>0</v>
      </c>
      <c r="R121" s="32">
        <f>SUM(R113:R120)</f>
        <v>0</v>
      </c>
      <c r="S121" s="32">
        <f>SUM(S113:S120)</f>
        <v>17092</v>
      </c>
      <c r="T121" s="37">
        <f t="shared" si="26"/>
        <v>0</v>
      </c>
      <c r="U121" s="37">
        <f t="shared" si="27"/>
        <v>-0.44354083781886267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60000</v>
      </c>
      <c r="E125" s="31">
        <v>60000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7500</v>
      </c>
      <c r="Q125" s="31">
        <v>38520</v>
      </c>
      <c r="R125" s="31">
        <v>27430</v>
      </c>
      <c r="S125" s="31">
        <v>7500</v>
      </c>
      <c r="T125" s="36">
        <f t="shared" si="26"/>
        <v>0.19470404984423675</v>
      </c>
      <c r="U125" s="36">
        <f t="shared" si="27"/>
        <v>-1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60000</v>
      </c>
      <c r="E126" s="32">
        <f>SUM(E122:E125)</f>
        <v>60000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7500</v>
      </c>
      <c r="Q126" s="32">
        <f>SUM(Q122:Q125)</f>
        <v>38520</v>
      </c>
      <c r="R126" s="32">
        <f>SUM(R122:R125)</f>
        <v>27430</v>
      </c>
      <c r="S126" s="32">
        <f>SUM(S122:S125)</f>
        <v>7500</v>
      </c>
      <c r="T126" s="37">
        <f t="shared" si="26"/>
        <v>0.19470404984423675</v>
      </c>
      <c r="U126" s="37">
        <f t="shared" si="27"/>
        <v>-1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4445</v>
      </c>
      <c r="E133" s="31">
        <v>4445</v>
      </c>
      <c r="F133" s="31">
        <v>3395</v>
      </c>
      <c r="G133" s="36">
        <f t="shared" si="21"/>
        <v>0.76377952755905509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3395</v>
      </c>
      <c r="O133" s="36">
        <f t="shared" si="25"/>
        <v>0.76377952755905509</v>
      </c>
      <c r="P133" s="31">
        <v>4398</v>
      </c>
      <c r="Q133" s="31">
        <v>4237</v>
      </c>
      <c r="R133" s="31">
        <v>4237</v>
      </c>
      <c r="S133" s="31">
        <v>4398</v>
      </c>
      <c r="T133" s="36">
        <f t="shared" si="26"/>
        <v>1.0379985839037054</v>
      </c>
      <c r="U133" s="36">
        <f t="shared" si="27"/>
        <v>-0.22805820827648926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6004937</v>
      </c>
      <c r="E136" s="31">
        <v>6004937</v>
      </c>
      <c r="F136" s="31">
        <v>2073067</v>
      </c>
      <c r="G136" s="36">
        <f t="shared" si="21"/>
        <v>0.34522710229932468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2073067</v>
      </c>
      <c r="O136" s="36">
        <f t="shared" si="25"/>
        <v>0.34522710229932468</v>
      </c>
      <c r="P136" s="31">
        <v>2408349</v>
      </c>
      <c r="Q136" s="31">
        <v>5780000</v>
      </c>
      <c r="R136" s="31">
        <v>5780000</v>
      </c>
      <c r="S136" s="31">
        <v>2408349</v>
      </c>
      <c r="T136" s="36">
        <f t="shared" si="26"/>
        <v>0.41666937716262975</v>
      </c>
      <c r="U136" s="36">
        <f t="shared" si="27"/>
        <v>-0.13921653381631982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6009382</v>
      </c>
      <c r="E137" s="32">
        <f>SUM(E133:E136)</f>
        <v>6009382</v>
      </c>
      <c r="F137" s="32">
        <f>SUM(F133:F136)</f>
        <v>2076462</v>
      </c>
      <c r="G137" s="37">
        <f t="shared" ref="G137:G170" si="28">IF(($D137     =0),0,($F137     /$D137     ))</f>
        <v>0.34553669578668822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2076462</v>
      </c>
      <c r="O137" s="37">
        <f t="shared" ref="O137:O170" si="32">IF(($D137     =0),0,($N137     /$D137     ))</f>
        <v>0.34553669578668822</v>
      </c>
      <c r="P137" s="32">
        <f>SUM(P133:P136)</f>
        <v>2412747</v>
      </c>
      <c r="Q137" s="32">
        <f>SUM(Q133:Q136)</f>
        <v>5784237</v>
      </c>
      <c r="R137" s="32">
        <f>SUM(R133:R136)</f>
        <v>5784237</v>
      </c>
      <c r="S137" s="32">
        <f>SUM(S133:S136)</f>
        <v>2412747</v>
      </c>
      <c r="T137" s="37">
        <f t="shared" ref="T137:T170" si="33">IF(($Q137     =0),0,($S137     /$Q137     ))</f>
        <v>0.41712450579047849</v>
      </c>
      <c r="U137" s="37">
        <f t="shared" ref="U137:U170" si="34">IF(($P137     =0),0,(($F137     /$P137     )-1))</f>
        <v>-0.13937847606897869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1304379</v>
      </c>
      <c r="E143" s="31">
        <v>1304379</v>
      </c>
      <c r="F143" s="31">
        <v>42680</v>
      </c>
      <c r="G143" s="36">
        <f t="shared" si="28"/>
        <v>3.2720551312156974E-2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42680</v>
      </c>
      <c r="O143" s="36">
        <f t="shared" si="32"/>
        <v>3.2720551312156974E-2</v>
      </c>
      <c r="P143" s="31">
        <v>24705</v>
      </c>
      <c r="Q143" s="31">
        <v>560000</v>
      </c>
      <c r="R143" s="31">
        <v>603218</v>
      </c>
      <c r="S143" s="31">
        <v>24705</v>
      </c>
      <c r="T143" s="36">
        <f t="shared" si="33"/>
        <v>4.4116071428571428E-2</v>
      </c>
      <c r="U143" s="36">
        <f t="shared" si="34"/>
        <v>0.72758550900627394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1304379</v>
      </c>
      <c r="E144" s="32">
        <f>SUM(E138:E143)</f>
        <v>1304379</v>
      </c>
      <c r="F144" s="32">
        <f>SUM(F138:F143)</f>
        <v>42680</v>
      </c>
      <c r="G144" s="37">
        <f t="shared" si="28"/>
        <v>3.2720551312156974E-2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42680</v>
      </c>
      <c r="O144" s="37">
        <f t="shared" si="32"/>
        <v>3.2720551312156974E-2</v>
      </c>
      <c r="P144" s="32">
        <f>SUM(P138:P143)</f>
        <v>24705</v>
      </c>
      <c r="Q144" s="32">
        <f>SUM(Q138:Q143)</f>
        <v>560000</v>
      </c>
      <c r="R144" s="32">
        <f>SUM(R138:R143)</f>
        <v>603218</v>
      </c>
      <c r="S144" s="32">
        <f>SUM(S138:S143)</f>
        <v>24705</v>
      </c>
      <c r="T144" s="37">
        <f t="shared" si="33"/>
        <v>4.4116071428571428E-2</v>
      </c>
      <c r="U144" s="37">
        <f t="shared" si="34"/>
        <v>0.72758550900627394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2226000</v>
      </c>
      <c r="E147" s="31">
        <v>2226000</v>
      </c>
      <c r="F147" s="31">
        <v>789860</v>
      </c>
      <c r="G147" s="36">
        <f t="shared" si="28"/>
        <v>0.35483378256963161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789860</v>
      </c>
      <c r="O147" s="36">
        <f t="shared" si="32"/>
        <v>0.35483378256963161</v>
      </c>
      <c r="P147" s="31">
        <v>335743</v>
      </c>
      <c r="Q147" s="31">
        <v>2100000</v>
      </c>
      <c r="R147" s="31">
        <v>2100000</v>
      </c>
      <c r="S147" s="31">
        <v>335743</v>
      </c>
      <c r="T147" s="36">
        <f t="shared" si="33"/>
        <v>0.15987761904761905</v>
      </c>
      <c r="U147" s="36">
        <f t="shared" si="34"/>
        <v>1.3525732479902781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2226000</v>
      </c>
      <c r="E150" s="32">
        <f>SUM(E145:E149)</f>
        <v>2226000</v>
      </c>
      <c r="F150" s="32">
        <f>SUM(F145:F149)</f>
        <v>789860</v>
      </c>
      <c r="G150" s="37">
        <f t="shared" si="28"/>
        <v>0.35483378256963161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789860</v>
      </c>
      <c r="O150" s="37">
        <f t="shared" si="32"/>
        <v>0.35483378256963161</v>
      </c>
      <c r="P150" s="32">
        <f>SUM(P145:P149)</f>
        <v>335743</v>
      </c>
      <c r="Q150" s="32">
        <f>SUM(Q145:Q149)</f>
        <v>2100000</v>
      </c>
      <c r="R150" s="32">
        <f>SUM(R145:R149)</f>
        <v>2100000</v>
      </c>
      <c r="S150" s="32">
        <f>SUM(S145:S149)</f>
        <v>335743</v>
      </c>
      <c r="T150" s="37">
        <f t="shared" si="33"/>
        <v>0.15987761904761905</v>
      </c>
      <c r="U150" s="37">
        <f t="shared" si="34"/>
        <v>1.3525732479902781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0</v>
      </c>
      <c r="E152" s="31">
        <v>0</v>
      </c>
      <c r="F152" s="31">
        <v>0</v>
      </c>
      <c r="G152" s="36">
        <f t="shared" si="28"/>
        <v>0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0</v>
      </c>
      <c r="O152" s="36">
        <f t="shared" si="32"/>
        <v>0</v>
      </c>
      <c r="P152" s="31">
        <v>6876</v>
      </c>
      <c r="Q152" s="31">
        <v>27500</v>
      </c>
      <c r="R152" s="31">
        <v>27500</v>
      </c>
      <c r="S152" s="31">
        <v>6876</v>
      </c>
      <c r="T152" s="36">
        <f t="shared" si="33"/>
        <v>0.25003636363636361</v>
      </c>
      <c r="U152" s="36">
        <f t="shared" si="34"/>
        <v>-1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0</v>
      </c>
      <c r="E157" s="32">
        <f>SUM(E151:E156)</f>
        <v>0</v>
      </c>
      <c r="F157" s="32">
        <f>SUM(F151:F156)</f>
        <v>0</v>
      </c>
      <c r="G157" s="37">
        <f t="shared" si="28"/>
        <v>0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0</v>
      </c>
      <c r="O157" s="37">
        <f t="shared" si="32"/>
        <v>0</v>
      </c>
      <c r="P157" s="32">
        <f>SUM(P151:P156)</f>
        <v>6876</v>
      </c>
      <c r="Q157" s="32">
        <f>SUM(Q151:Q156)</f>
        <v>27500</v>
      </c>
      <c r="R157" s="32">
        <f>SUM(R151:R156)</f>
        <v>27500</v>
      </c>
      <c r="S157" s="32">
        <f>SUM(S151:S156)</f>
        <v>6876</v>
      </c>
      <c r="T157" s="37">
        <f t="shared" si="33"/>
        <v>0.25003636363636361</v>
      </c>
      <c r="U157" s="37">
        <f t="shared" si="34"/>
        <v>-1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107316378</v>
      </c>
      <c r="E162" s="31">
        <v>107316378</v>
      </c>
      <c r="F162" s="31">
        <v>44704061</v>
      </c>
      <c r="G162" s="36">
        <f t="shared" si="28"/>
        <v>0.41656326679232503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44704061</v>
      </c>
      <c r="O162" s="36">
        <f t="shared" si="32"/>
        <v>0.41656326679232503</v>
      </c>
      <c r="P162" s="31">
        <v>11091660</v>
      </c>
      <c r="Q162" s="31">
        <v>26621770</v>
      </c>
      <c r="R162" s="31">
        <v>26621770</v>
      </c>
      <c r="S162" s="31">
        <v>11091660</v>
      </c>
      <c r="T162" s="36">
        <f t="shared" si="33"/>
        <v>0.41663871335377023</v>
      </c>
      <c r="U162" s="36">
        <f t="shared" si="34"/>
        <v>3.030421145256887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107316378</v>
      </c>
      <c r="E163" s="32">
        <f>SUM(E158:E162)</f>
        <v>107316378</v>
      </c>
      <c r="F163" s="32">
        <f>SUM(F158:F162)</f>
        <v>44704061</v>
      </c>
      <c r="G163" s="37">
        <f t="shared" si="28"/>
        <v>0.41656326679232503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44704061</v>
      </c>
      <c r="O163" s="37">
        <f t="shared" si="32"/>
        <v>0.41656326679232503</v>
      </c>
      <c r="P163" s="32">
        <f>SUM(P158:P162)</f>
        <v>11091660</v>
      </c>
      <c r="Q163" s="32">
        <f>SUM(Q158:Q162)</f>
        <v>26621770</v>
      </c>
      <c r="R163" s="32">
        <f>SUM(R158:R162)</f>
        <v>26621770</v>
      </c>
      <c r="S163" s="32">
        <f>SUM(S158:S162)</f>
        <v>11091660</v>
      </c>
      <c r="T163" s="37">
        <f t="shared" si="33"/>
        <v>0.41663871335377023</v>
      </c>
      <c r="U163" s="37">
        <f t="shared" si="34"/>
        <v>3.030421145256887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403266649</v>
      </c>
      <c r="E170" s="32">
        <f>SUM(E105,E107:E111,E113:E120,E122:E125,E127:E131,E133:E136,E138:E143,E145:E149,E151:E156,E158:E162,E164:E168)</f>
        <v>403266649</v>
      </c>
      <c r="F170" s="32">
        <f>SUM(F105,F107:F111,F113:F120,F122:F125,F127:F131,F133:F136,F138:F143,F145:F149,F151:F156,F158:F162,F164:F168)</f>
        <v>100428637</v>
      </c>
      <c r="G170" s="37">
        <f t="shared" si="28"/>
        <v>0.24903779484129868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100428637</v>
      </c>
      <c r="O170" s="37">
        <f t="shared" si="32"/>
        <v>0.24903779484129868</v>
      </c>
      <c r="P170" s="32">
        <f>SUM(P105,P107:P111,P113:P120,P122:P125,P127:P131,P133:P136,P138:P143,P145:P149,P151:P156,P158:P162,P164:P168)</f>
        <v>41244192</v>
      </c>
      <c r="Q170" s="32">
        <f>SUM(Q105,Q107:Q111,Q113:Q120,Q122:Q125,Q127:Q131,Q133:Q136,Q138:Q143,Q145:Q149,Q151:Q156,Q158:Q162,Q164:Q168)</f>
        <v>307893067</v>
      </c>
      <c r="R170" s="32">
        <f>SUM(R105,R107:R111,R113:R120,R122:R125,R127:R131,R133:R136,R138:R143,R145:R149,R151:R156,R158:R162,R164:R168)</f>
        <v>307925195</v>
      </c>
      <c r="S170" s="32">
        <f>SUM(S105,S107:S111,S113:S120,S122:S125,S127:S131,S133:S136,S138:S143,S145:S149,S151:S156,S158:S162,S164:S168)</f>
        <v>41244192</v>
      </c>
      <c r="T170" s="37">
        <f t="shared" si="33"/>
        <v>0.13395622188530798</v>
      </c>
      <c r="U170" s="37">
        <f t="shared" si="34"/>
        <v>1.4349764689292495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474261</v>
      </c>
      <c r="G175" s="36">
        <f t="shared" si="35"/>
        <v>1.5055904761904761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474261</v>
      </c>
      <c r="O175" s="36">
        <f t="shared" si="39"/>
        <v>1.5055904761904761</v>
      </c>
      <c r="P175" s="31">
        <v>21652</v>
      </c>
      <c r="Q175" s="31">
        <v>13000</v>
      </c>
      <c r="R175" s="31">
        <v>314000</v>
      </c>
      <c r="S175" s="31">
        <v>21652</v>
      </c>
      <c r="T175" s="36">
        <f t="shared" si="40"/>
        <v>1.6655384615384616</v>
      </c>
      <c r="U175" s="36">
        <f t="shared" si="41"/>
        <v>20.903796416035469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474261</v>
      </c>
      <c r="G179" s="37">
        <f t="shared" si="35"/>
        <v>1.5055904761904761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474261</v>
      </c>
      <c r="O179" s="37">
        <f t="shared" si="39"/>
        <v>1.5055904761904761</v>
      </c>
      <c r="P179" s="32">
        <f>SUM(P173:P178)</f>
        <v>21652</v>
      </c>
      <c r="Q179" s="32">
        <f>SUM(Q173:Q178)</f>
        <v>13000</v>
      </c>
      <c r="R179" s="32">
        <f>SUM(R173:R178)</f>
        <v>314000</v>
      </c>
      <c r="S179" s="32">
        <f>SUM(S173:S178)</f>
        <v>21652</v>
      </c>
      <c r="T179" s="37">
        <f t="shared" si="40"/>
        <v>1.6655384615384616</v>
      </c>
      <c r="U179" s="37">
        <f t="shared" si="41"/>
        <v>20.903796416035469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2707929</v>
      </c>
      <c r="E184" s="31">
        <v>2707929</v>
      </c>
      <c r="F184" s="31">
        <v>833333</v>
      </c>
      <c r="G184" s="36">
        <f t="shared" si="35"/>
        <v>0.30773812755061153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833333</v>
      </c>
      <c r="O184" s="36">
        <f t="shared" si="39"/>
        <v>0.30773812755061153</v>
      </c>
      <c r="P184" s="31">
        <v>137</v>
      </c>
      <c r="Q184" s="31">
        <v>0</v>
      </c>
      <c r="R184" s="31">
        <v>275</v>
      </c>
      <c r="S184" s="31">
        <v>137</v>
      </c>
      <c r="T184" s="36">
        <f t="shared" si="40"/>
        <v>0</v>
      </c>
      <c r="U184" s="36">
        <f t="shared" si="41"/>
        <v>6081.7226277372265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2707929</v>
      </c>
      <c r="E185" s="32">
        <f>SUM(E180:E184)</f>
        <v>2707929</v>
      </c>
      <c r="F185" s="32">
        <f>SUM(F180:F184)</f>
        <v>833333</v>
      </c>
      <c r="G185" s="37">
        <f t="shared" si="35"/>
        <v>0.30773812755061153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833333</v>
      </c>
      <c r="O185" s="37">
        <f t="shared" si="39"/>
        <v>0.30773812755061153</v>
      </c>
      <c r="P185" s="32">
        <f>SUM(P180:P184)</f>
        <v>137</v>
      </c>
      <c r="Q185" s="32">
        <f>SUM(Q180:Q184)</f>
        <v>0</v>
      </c>
      <c r="R185" s="32">
        <f>SUM(R180:R184)</f>
        <v>275</v>
      </c>
      <c r="S185" s="32">
        <f>SUM(S180:S184)</f>
        <v>137</v>
      </c>
      <c r="T185" s="37">
        <f t="shared" si="40"/>
        <v>0</v>
      </c>
      <c r="U185" s="37">
        <f t="shared" si="41"/>
        <v>6081.7226277372265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1704</v>
      </c>
      <c r="E188" s="31">
        <v>1704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1623</v>
      </c>
      <c r="R188" s="31">
        <v>1623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23813000</v>
      </c>
      <c r="F190" s="31">
        <v>9922098</v>
      </c>
      <c r="G190" s="36">
        <f t="shared" si="35"/>
        <v>0.41666728257674379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9922098</v>
      </c>
      <c r="O190" s="36">
        <f t="shared" si="39"/>
        <v>0.41666728257674379</v>
      </c>
      <c r="P190" s="31">
        <v>9770416</v>
      </c>
      <c r="Q190" s="31">
        <v>23449000</v>
      </c>
      <c r="R190" s="31">
        <v>21239000</v>
      </c>
      <c r="S190" s="31">
        <v>9770416</v>
      </c>
      <c r="T190" s="36">
        <f t="shared" si="40"/>
        <v>0.41666663823617212</v>
      </c>
      <c r="U190" s="36">
        <f t="shared" si="41"/>
        <v>1.5524620446048631E-2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23814704</v>
      </c>
      <c r="E191" s="32">
        <f>SUM(E186:E190)</f>
        <v>23814704</v>
      </c>
      <c r="F191" s="32">
        <f>SUM(F186:F190)</f>
        <v>9922098</v>
      </c>
      <c r="G191" s="37">
        <f t="shared" si="35"/>
        <v>0.41663746901914045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9922098</v>
      </c>
      <c r="O191" s="37">
        <f t="shared" si="39"/>
        <v>0.41663746901914045</v>
      </c>
      <c r="P191" s="32">
        <f>SUM(P186:P190)</f>
        <v>9770416</v>
      </c>
      <c r="Q191" s="32">
        <f>SUM(Q186:Q190)</f>
        <v>23450623</v>
      </c>
      <c r="R191" s="32">
        <f>SUM(R186:R190)</f>
        <v>21240623</v>
      </c>
      <c r="S191" s="32">
        <f>SUM(S186:S190)</f>
        <v>9770416</v>
      </c>
      <c r="T191" s="37">
        <f t="shared" si="40"/>
        <v>0.41663780105117038</v>
      </c>
      <c r="U191" s="37">
        <f t="shared" si="41"/>
        <v>1.5524620446048631E-2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426360</v>
      </c>
      <c r="E197" s="31">
        <v>426360</v>
      </c>
      <c r="F197" s="31">
        <v>57466</v>
      </c>
      <c r="G197" s="36">
        <f t="shared" si="35"/>
        <v>0.13478281264658973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57466</v>
      </c>
      <c r="O197" s="36">
        <f t="shared" si="39"/>
        <v>0.13478281264658973</v>
      </c>
      <c r="P197" s="31">
        <v>99469</v>
      </c>
      <c r="Q197" s="31">
        <v>105300</v>
      </c>
      <c r="R197" s="31">
        <v>355300</v>
      </c>
      <c r="S197" s="31">
        <v>99469</v>
      </c>
      <c r="T197" s="36">
        <f t="shared" si="40"/>
        <v>0.94462488129154798</v>
      </c>
      <c r="U197" s="36">
        <f t="shared" si="41"/>
        <v>-0.42227226573103183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426360</v>
      </c>
      <c r="E198" s="32">
        <f>SUM(E192:E197)</f>
        <v>426360</v>
      </c>
      <c r="F198" s="32">
        <f>SUM(F192:F197)</f>
        <v>57466</v>
      </c>
      <c r="G198" s="37">
        <f t="shared" si="35"/>
        <v>0.13478281264658973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57466</v>
      </c>
      <c r="O198" s="37">
        <f t="shared" si="39"/>
        <v>0.13478281264658973</v>
      </c>
      <c r="P198" s="32">
        <f>SUM(P192:P197)</f>
        <v>99469</v>
      </c>
      <c r="Q198" s="32">
        <f>SUM(Q192:Q197)</f>
        <v>105300</v>
      </c>
      <c r="R198" s="32">
        <f>SUM(R192:R197)</f>
        <v>355300</v>
      </c>
      <c r="S198" s="32">
        <f>SUM(S192:S197)</f>
        <v>99469</v>
      </c>
      <c r="T198" s="37">
        <f t="shared" si="40"/>
        <v>0.94462488129154798</v>
      </c>
      <c r="U198" s="37">
        <f t="shared" si="41"/>
        <v>-0.42227226573103183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27263993</v>
      </c>
      <c r="E205" s="32">
        <f>SUM(E173:E178,E180:E184,E186:E190,E192:E197,E199:E203)</f>
        <v>27263993</v>
      </c>
      <c r="F205" s="32">
        <f>SUM(F173:F178,F180:F184,F186:F190,F192:F197,F199:F203)</f>
        <v>11287158</v>
      </c>
      <c r="G205" s="37">
        <f t="shared" si="35"/>
        <v>0.4139950446730235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11287158</v>
      </c>
      <c r="O205" s="37">
        <f t="shared" si="39"/>
        <v>0.4139950446730235</v>
      </c>
      <c r="P205" s="32">
        <f>SUM(P173:P178,P180:P184,P186:P190,P192:P197,P199:P203)</f>
        <v>9891674</v>
      </c>
      <c r="Q205" s="32">
        <f>SUM(Q173:Q178,Q180:Q184,Q186:Q190,Q192:Q197,Q199:Q203)</f>
        <v>23568923</v>
      </c>
      <c r="R205" s="32">
        <f>SUM(R173:R178,R180:R184,R186:R190,R192:R197,R199:R203)</f>
        <v>21910198</v>
      </c>
      <c r="S205" s="32">
        <f>SUM(S173:S178,S180:S184,S186:S190,S192:S197,S199:S203)</f>
        <v>9891674</v>
      </c>
      <c r="T205" s="37">
        <f t="shared" si="40"/>
        <v>0.41969138768029407</v>
      </c>
      <c r="U205" s="37">
        <f t="shared" si="41"/>
        <v>0.14107662666602239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331863</v>
      </c>
      <c r="R209" s="31">
        <v>10331863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947820</v>
      </c>
      <c r="E215" s="31">
        <v>947820</v>
      </c>
      <c r="F215" s="31">
        <v>226608</v>
      </c>
      <c r="G215" s="36">
        <f t="shared" si="42"/>
        <v>0.23908337026017598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226608</v>
      </c>
      <c r="O215" s="36">
        <f t="shared" si="46"/>
        <v>0.23908337026017598</v>
      </c>
      <c r="P215" s="31">
        <v>38427</v>
      </c>
      <c r="Q215" s="31">
        <v>702690</v>
      </c>
      <c r="R215" s="31">
        <v>902690</v>
      </c>
      <c r="S215" s="31">
        <v>38427</v>
      </c>
      <c r="T215" s="36">
        <f t="shared" si="47"/>
        <v>5.4685565469837341E-2</v>
      </c>
      <c r="U215" s="36">
        <f t="shared" si="48"/>
        <v>4.8971035990319303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947820</v>
      </c>
      <c r="E216" s="32">
        <f>SUM(E208:E215)</f>
        <v>947820</v>
      </c>
      <c r="F216" s="32">
        <f>SUM(F208:F215)</f>
        <v>226608</v>
      </c>
      <c r="G216" s="37">
        <f t="shared" si="42"/>
        <v>0.23908337026017598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226608</v>
      </c>
      <c r="O216" s="37">
        <f t="shared" si="46"/>
        <v>0.23908337026017598</v>
      </c>
      <c r="P216" s="32">
        <f>SUM(P208:P215)</f>
        <v>38427</v>
      </c>
      <c r="Q216" s="32">
        <f>SUM(Q208:Q215)</f>
        <v>1034553</v>
      </c>
      <c r="R216" s="32">
        <f>SUM(R208:R215)</f>
        <v>11234553</v>
      </c>
      <c r="S216" s="32">
        <f>SUM(S208:S215)</f>
        <v>38427</v>
      </c>
      <c r="T216" s="37">
        <f t="shared" si="47"/>
        <v>3.7143577951057126E-2</v>
      </c>
      <c r="U216" s="37">
        <f t="shared" si="48"/>
        <v>4.8971035990319303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108231</v>
      </c>
      <c r="E219" s="31">
        <v>108231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103176</v>
      </c>
      <c r="R219" s="31">
        <v>103176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1621500</v>
      </c>
      <c r="E223" s="31">
        <v>1621500</v>
      </c>
      <c r="F223" s="31">
        <v>220364</v>
      </c>
      <c r="G223" s="36">
        <f t="shared" si="42"/>
        <v>0.13590132593277829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220364</v>
      </c>
      <c r="O223" s="36">
        <f t="shared" si="46"/>
        <v>0.13590132593277829</v>
      </c>
      <c r="P223" s="31">
        <v>305879</v>
      </c>
      <c r="Q223" s="31">
        <v>350000</v>
      </c>
      <c r="R223" s="31">
        <v>350000</v>
      </c>
      <c r="S223" s="31">
        <v>305879</v>
      </c>
      <c r="T223" s="36">
        <f t="shared" si="47"/>
        <v>0.87394000000000005</v>
      </c>
      <c r="U223" s="36">
        <f t="shared" si="48"/>
        <v>-0.27957133376269705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1729731</v>
      </c>
      <c r="E224" s="32">
        <f>SUM(E217:E223)</f>
        <v>1729731</v>
      </c>
      <c r="F224" s="32">
        <f>SUM(F217:F223)</f>
        <v>220364</v>
      </c>
      <c r="G224" s="37">
        <f t="shared" si="42"/>
        <v>0.12739784394220835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220364</v>
      </c>
      <c r="O224" s="37">
        <f t="shared" si="46"/>
        <v>0.12739784394220835</v>
      </c>
      <c r="P224" s="32">
        <f>SUM(P217:P223)</f>
        <v>305879</v>
      </c>
      <c r="Q224" s="32">
        <f>SUM(Q217:Q223)</f>
        <v>453176</v>
      </c>
      <c r="R224" s="32">
        <f>SUM(R217:R223)</f>
        <v>453176</v>
      </c>
      <c r="S224" s="32">
        <f>SUM(S217:S223)</f>
        <v>305879</v>
      </c>
      <c r="T224" s="37">
        <f t="shared" si="47"/>
        <v>0.67496734160679295</v>
      </c>
      <c r="U224" s="37">
        <f t="shared" si="48"/>
        <v>-0.27957133376269705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2677551</v>
      </c>
      <c r="E231" s="32">
        <f>SUM(E208:E215,E217:E223,E225:E229)</f>
        <v>2677551</v>
      </c>
      <c r="F231" s="32">
        <f>SUM(F208:F215,F217:F223,F225:F229)</f>
        <v>446972</v>
      </c>
      <c r="G231" s="37">
        <f t="shared" si="42"/>
        <v>0.16693314151625871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446972</v>
      </c>
      <c r="O231" s="37">
        <f t="shared" si="46"/>
        <v>0.16693314151625871</v>
      </c>
      <c r="P231" s="32">
        <f>SUM(P208:P215,P217:P223,P225:P229)</f>
        <v>344306</v>
      </c>
      <c r="Q231" s="32">
        <f>SUM(Q208:Q215,Q217:Q223,Q225:Q229)</f>
        <v>1487729</v>
      </c>
      <c r="R231" s="32">
        <f>SUM(R208:R215,R217:R223,R225:R229)</f>
        <v>11687729</v>
      </c>
      <c r="S231" s="32">
        <f>SUM(S208:S215,S217:S223,S225:S229)</f>
        <v>344306</v>
      </c>
      <c r="T231" s="37">
        <f t="shared" si="47"/>
        <v>0.23143058984532802</v>
      </c>
      <c r="U231" s="37">
        <f t="shared" si="48"/>
        <v>0.29818243074474449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269088</v>
      </c>
      <c r="E243" s="31">
        <v>269088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200</v>
      </c>
      <c r="Q243" s="31">
        <v>-26742504</v>
      </c>
      <c r="R243" s="31">
        <v>-26742504</v>
      </c>
      <c r="S243" s="31">
        <v>200</v>
      </c>
      <c r="T243" s="36">
        <f t="shared" si="54"/>
        <v>-7.4787312362372652E-6</v>
      </c>
      <c r="U243" s="36">
        <f t="shared" si="55"/>
        <v>-1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22270</v>
      </c>
      <c r="Q246" s="31">
        <v>90000</v>
      </c>
      <c r="R246" s="31">
        <v>90000</v>
      </c>
      <c r="S246" s="31">
        <v>22270</v>
      </c>
      <c r="T246" s="36">
        <f t="shared" si="54"/>
        <v>0.24744444444444444</v>
      </c>
      <c r="U246" s="36">
        <f t="shared" si="55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269088</v>
      </c>
      <c r="E247" s="32">
        <f>SUM(E241:E246)</f>
        <v>269088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22470</v>
      </c>
      <c r="Q247" s="32">
        <f>SUM(Q241:Q246)</f>
        <v>-26652504</v>
      </c>
      <c r="R247" s="32">
        <f>SUM(R241:R246)</f>
        <v>-26652504</v>
      </c>
      <c r="S247" s="32">
        <f>SUM(S241:S246)</f>
        <v>22470</v>
      </c>
      <c r="T247" s="37">
        <f t="shared" si="54"/>
        <v>-8.4307275594068011E-4</v>
      </c>
      <c r="U247" s="37">
        <f t="shared" si="55"/>
        <v>-1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269088</v>
      </c>
      <c r="E260" s="32">
        <f>SUM(E234:E239,E241:E246,E248:E253,E255:E258)</f>
        <v>269088</v>
      </c>
      <c r="F260" s="32">
        <f>SUM(F234:F239,F241:F246,F248:F253,F255:F258)</f>
        <v>0</v>
      </c>
      <c r="G260" s="37">
        <f t="shared" si="49"/>
        <v>0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0</v>
      </c>
      <c r="O260" s="37">
        <f t="shared" si="53"/>
        <v>0</v>
      </c>
      <c r="P260" s="32">
        <f>SUM(P234:P239,P241:P246,P248:P253,P255:P258)</f>
        <v>22470</v>
      </c>
      <c r="Q260" s="32">
        <f>SUM(Q234:Q239,Q241:Q246,Q248:Q253,Q255:Q258)</f>
        <v>-26652504</v>
      </c>
      <c r="R260" s="32">
        <f>SUM(R234:R239,R241:R246,R248:R253,R255:R258)</f>
        <v>-26652504</v>
      </c>
      <c r="S260" s="32">
        <f>SUM(S234:S239,S241:S246,S248:S253,S255:S258)</f>
        <v>22470</v>
      </c>
      <c r="T260" s="37">
        <f t="shared" si="54"/>
        <v>-8.4307275594068011E-4</v>
      </c>
      <c r="U260" s="37">
        <f t="shared" si="55"/>
        <v>-1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10185813</v>
      </c>
      <c r="E266" s="31">
        <v>10185813</v>
      </c>
      <c r="F266" s="31">
        <v>4244058</v>
      </c>
      <c r="G266" s="36">
        <f t="shared" si="56"/>
        <v>0.41666364776184289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4244058</v>
      </c>
      <c r="O266" s="36">
        <f t="shared" si="60"/>
        <v>0.41666364776184289</v>
      </c>
      <c r="P266" s="31">
        <v>3976969</v>
      </c>
      <c r="Q266" s="31">
        <v>9544725</v>
      </c>
      <c r="R266" s="31">
        <v>9544725</v>
      </c>
      <c r="S266" s="31">
        <v>3976969</v>
      </c>
      <c r="T266" s="36">
        <f t="shared" si="61"/>
        <v>0.4166666928591447</v>
      </c>
      <c r="U266" s="36">
        <f t="shared" si="62"/>
        <v>6.7158934354278443E-2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10185813</v>
      </c>
      <c r="E267" s="32">
        <f>SUM(E263:E266)</f>
        <v>10185813</v>
      </c>
      <c r="F267" s="32">
        <f>SUM(F263:F266)</f>
        <v>4244058</v>
      </c>
      <c r="G267" s="37">
        <f t="shared" si="56"/>
        <v>0.41666364776184289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4244058</v>
      </c>
      <c r="O267" s="37">
        <f t="shared" si="60"/>
        <v>0.41666364776184289</v>
      </c>
      <c r="P267" s="32">
        <f>SUM(P263:P266)</f>
        <v>3976969</v>
      </c>
      <c r="Q267" s="32">
        <f>SUM(Q263:Q266)</f>
        <v>9544725</v>
      </c>
      <c r="R267" s="32">
        <f>SUM(R263:R266)</f>
        <v>9544725</v>
      </c>
      <c r="S267" s="32">
        <f>SUM(S263:S266)</f>
        <v>3976969</v>
      </c>
      <c r="T267" s="37">
        <f t="shared" si="61"/>
        <v>0.4166666928591447</v>
      </c>
      <c r="U267" s="37">
        <f t="shared" si="62"/>
        <v>6.7158934354278443E-2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1657423</v>
      </c>
      <c r="E268" s="31">
        <v>1657423</v>
      </c>
      <c r="F268" s="31">
        <v>1189873</v>
      </c>
      <c r="G268" s="36">
        <f t="shared" si="56"/>
        <v>0.71790544719121185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1189873</v>
      </c>
      <c r="O268" s="36">
        <f t="shared" si="60"/>
        <v>0.71790544719121185</v>
      </c>
      <c r="P268" s="31">
        <v>-966</v>
      </c>
      <c r="Q268" s="31">
        <v>2251815</v>
      </c>
      <c r="R268" s="31">
        <v>0</v>
      </c>
      <c r="S268" s="31">
        <v>-966</v>
      </c>
      <c r="T268" s="36">
        <f t="shared" si="61"/>
        <v>-4.2898728359123641E-4</v>
      </c>
      <c r="U268" s="36">
        <f t="shared" si="62"/>
        <v>-1232.7525879917184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1657423</v>
      </c>
      <c r="E275" s="32">
        <f>SUM(E268:E274)</f>
        <v>1657423</v>
      </c>
      <c r="F275" s="32">
        <f>SUM(F268:F274)</f>
        <v>1189873</v>
      </c>
      <c r="G275" s="37">
        <f t="shared" si="56"/>
        <v>0.71790544719121185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1189873</v>
      </c>
      <c r="O275" s="37">
        <f t="shared" si="60"/>
        <v>0.71790544719121185</v>
      </c>
      <c r="P275" s="32">
        <f>SUM(P268:P274)</f>
        <v>-966</v>
      </c>
      <c r="Q275" s="32">
        <f>SUM(Q268:Q274)</f>
        <v>2251815</v>
      </c>
      <c r="R275" s="32">
        <f>SUM(R268:R274)</f>
        <v>0</v>
      </c>
      <c r="S275" s="32">
        <f>SUM(S268:S274)</f>
        <v>-966</v>
      </c>
      <c r="T275" s="37">
        <f t="shared" si="61"/>
        <v>-4.2898728359123641E-4</v>
      </c>
      <c r="U275" s="37">
        <f t="shared" si="62"/>
        <v>-1232.7525879917184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1</v>
      </c>
      <c r="R278" s="31">
        <v>1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1300000</v>
      </c>
      <c r="E284" s="31">
        <v>1300000</v>
      </c>
      <c r="F284" s="31">
        <v>375940</v>
      </c>
      <c r="G284" s="36">
        <f t="shared" si="56"/>
        <v>0.28918461538461537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375940</v>
      </c>
      <c r="O284" s="36">
        <f t="shared" si="60"/>
        <v>0.28918461538461537</v>
      </c>
      <c r="P284" s="31">
        <v>378625</v>
      </c>
      <c r="Q284" s="31">
        <v>1250000</v>
      </c>
      <c r="R284" s="31">
        <v>1543836</v>
      </c>
      <c r="S284" s="31">
        <v>378625</v>
      </c>
      <c r="T284" s="36">
        <f t="shared" si="61"/>
        <v>0.3029</v>
      </c>
      <c r="U284" s="36">
        <f t="shared" si="62"/>
        <v>-7.0914493232089315E-3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1300000</v>
      </c>
      <c r="E285" s="32">
        <f>SUM(E276:E284)</f>
        <v>1300000</v>
      </c>
      <c r="F285" s="32">
        <f>SUM(F276:F284)</f>
        <v>375940</v>
      </c>
      <c r="G285" s="37">
        <f t="shared" si="56"/>
        <v>0.28918461538461537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375940</v>
      </c>
      <c r="O285" s="37">
        <f t="shared" si="60"/>
        <v>0.28918461538461537</v>
      </c>
      <c r="P285" s="32">
        <f>SUM(P276:P284)</f>
        <v>378625</v>
      </c>
      <c r="Q285" s="32">
        <f>SUM(Q276:Q284)</f>
        <v>1250001</v>
      </c>
      <c r="R285" s="32">
        <f>SUM(R276:R284)</f>
        <v>1543837</v>
      </c>
      <c r="S285" s="32">
        <f>SUM(S276:S284)</f>
        <v>378625</v>
      </c>
      <c r="T285" s="37">
        <f t="shared" si="61"/>
        <v>0.30289975768019384</v>
      </c>
      <c r="U285" s="37">
        <f t="shared" si="62"/>
        <v>-7.0914493232089315E-3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90000</v>
      </c>
      <c r="E293" s="31">
        <v>90000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16382</v>
      </c>
      <c r="Q293" s="31">
        <v>70000</v>
      </c>
      <c r="R293" s="31">
        <v>3870000</v>
      </c>
      <c r="S293" s="31">
        <v>16382</v>
      </c>
      <c r="T293" s="36">
        <f t="shared" si="61"/>
        <v>0.23402857142857142</v>
      </c>
      <c r="U293" s="36">
        <f t="shared" si="62"/>
        <v>-1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90000</v>
      </c>
      <c r="E298" s="32">
        <f>SUM(E293:E297)</f>
        <v>90000</v>
      </c>
      <c r="F298" s="32">
        <f>SUM(F293:F297)</f>
        <v>0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0</v>
      </c>
      <c r="O298" s="37">
        <f t="shared" si="60"/>
        <v>0</v>
      </c>
      <c r="P298" s="32">
        <f>SUM(P293:P297)</f>
        <v>16382</v>
      </c>
      <c r="Q298" s="32">
        <f>SUM(Q293:Q297)</f>
        <v>70000</v>
      </c>
      <c r="R298" s="32">
        <f>SUM(R293:R297)</f>
        <v>3870000</v>
      </c>
      <c r="S298" s="32">
        <f>SUM(S293:S297)</f>
        <v>16382</v>
      </c>
      <c r="T298" s="37">
        <f t="shared" si="61"/>
        <v>0.23402857142857142</v>
      </c>
      <c r="U298" s="37">
        <f t="shared" si="62"/>
        <v>-1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13233236</v>
      </c>
      <c r="E299" s="32">
        <f>SUM(E263:E266,E268:E274,E276:E284,E286:E291,E293:E297)</f>
        <v>13233236</v>
      </c>
      <c r="F299" s="32">
        <f>SUM(F263:F266,F268:F274,F276:F284,F286:F291,F293:F297)</f>
        <v>5809871</v>
      </c>
      <c r="G299" s="37">
        <f t="shared" si="56"/>
        <v>0.43903630223174439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5809871</v>
      </c>
      <c r="O299" s="37">
        <f t="shared" si="60"/>
        <v>0.43903630223174439</v>
      </c>
      <c r="P299" s="32">
        <f>SUM(P263:P266,P268:P274,P276:P284,P286:P291,P293:P297)</f>
        <v>4371010</v>
      </c>
      <c r="Q299" s="32">
        <f>SUM(Q263:Q266,Q268:Q274,Q276:Q284,Q286:Q291,Q293:Q297)</f>
        <v>13116541</v>
      </c>
      <c r="R299" s="32">
        <f>SUM(R263:R266,R268:R274,R276:R284,R286:R291,R293:R297)</f>
        <v>14958562</v>
      </c>
      <c r="S299" s="32">
        <f>SUM(S263:S266,S268:S274,S276:S284,S286:S291,S293:S297)</f>
        <v>4371010</v>
      </c>
      <c r="T299" s="37">
        <f t="shared" si="61"/>
        <v>0.33324410757378792</v>
      </c>
      <c r="U299" s="37">
        <f t="shared" si="62"/>
        <v>0.32918272893450262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454486085</v>
      </c>
      <c r="E302" s="31">
        <v>454486085</v>
      </c>
      <c r="F302" s="31">
        <v>63485018</v>
      </c>
      <c r="G302" s="36">
        <f t="shared" ref="G302:G339" si="63">IF(($D302     =0),0,($F302     /$D302     ))</f>
        <v>0.13968528431404012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63485018</v>
      </c>
      <c r="O302" s="36">
        <f t="shared" ref="O302:O339" si="67">IF(($D302     =0),0,($N302     /$D302     ))</f>
        <v>0.13968528431404012</v>
      </c>
      <c r="P302" s="31">
        <v>42098656</v>
      </c>
      <c r="Q302" s="31">
        <v>459127281</v>
      </c>
      <c r="R302" s="31">
        <v>436965281</v>
      </c>
      <c r="S302" s="31">
        <v>42098656</v>
      </c>
      <c r="T302" s="36">
        <f t="shared" ref="T302:T339" si="68">IF(($Q302     =0),0,($S302     /$Q302     ))</f>
        <v>9.1692778325668689E-2</v>
      </c>
      <c r="U302" s="36">
        <f t="shared" ref="U302:U339" si="69">IF(($P302     =0),0,(($F302     /$P302     )-1))</f>
        <v>0.50800581377229714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454486085</v>
      </c>
      <c r="E303" s="32">
        <f>E302</f>
        <v>454486085</v>
      </c>
      <c r="F303" s="32">
        <f>F302</f>
        <v>63485018</v>
      </c>
      <c r="G303" s="37">
        <f t="shared" si="63"/>
        <v>0.13968528431404012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63485018</v>
      </c>
      <c r="O303" s="37">
        <f t="shared" si="67"/>
        <v>0.13968528431404012</v>
      </c>
      <c r="P303" s="32">
        <f>P302</f>
        <v>42098656</v>
      </c>
      <c r="Q303" s="32">
        <f>Q302</f>
        <v>459127281</v>
      </c>
      <c r="R303" s="32">
        <f>R302</f>
        <v>436965281</v>
      </c>
      <c r="S303" s="32">
        <f>S302</f>
        <v>42098656</v>
      </c>
      <c r="T303" s="37">
        <f t="shared" si="68"/>
        <v>9.1692778325668689E-2</v>
      </c>
      <c r="U303" s="37">
        <f t="shared" si="69"/>
        <v>0.50800581377229714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14192289</v>
      </c>
      <c r="E309" s="31">
        <v>14192289</v>
      </c>
      <c r="F309" s="31">
        <v>6022839</v>
      </c>
      <c r="G309" s="36">
        <f t="shared" si="63"/>
        <v>0.42437403860645734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6022839</v>
      </c>
      <c r="O309" s="36">
        <f t="shared" si="67"/>
        <v>0.42437403860645734</v>
      </c>
      <c r="P309" s="31">
        <v>4333424</v>
      </c>
      <c r="Q309" s="31">
        <v>13629312</v>
      </c>
      <c r="R309" s="31">
        <v>13629312</v>
      </c>
      <c r="S309" s="31">
        <v>4333424</v>
      </c>
      <c r="T309" s="36">
        <f t="shared" si="68"/>
        <v>0.31794884437306886</v>
      </c>
      <c r="U309" s="36">
        <f t="shared" si="69"/>
        <v>0.38985684299528511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14192289</v>
      </c>
      <c r="E310" s="32">
        <f>SUM(E304:E309)</f>
        <v>14192289</v>
      </c>
      <c r="F310" s="32">
        <f>SUM(F304:F309)</f>
        <v>6022839</v>
      </c>
      <c r="G310" s="37">
        <f t="shared" si="63"/>
        <v>0.42437403860645734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6022839</v>
      </c>
      <c r="O310" s="37">
        <f t="shared" si="67"/>
        <v>0.42437403860645734</v>
      </c>
      <c r="P310" s="32">
        <f>SUM(P304:P309)</f>
        <v>4333424</v>
      </c>
      <c r="Q310" s="32">
        <f>SUM(Q304:Q309)</f>
        <v>13629312</v>
      </c>
      <c r="R310" s="32">
        <f>SUM(R304:R309)</f>
        <v>13629312</v>
      </c>
      <c r="S310" s="32">
        <f>SUM(S304:S309)</f>
        <v>4333424</v>
      </c>
      <c r="T310" s="37">
        <f t="shared" si="68"/>
        <v>0.31794884437306886</v>
      </c>
      <c r="U310" s="37">
        <f t="shared" si="69"/>
        <v>0.38985684299528511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176290</v>
      </c>
      <c r="G316" s="36">
        <f t="shared" si="63"/>
        <v>0.26996937212863709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176290</v>
      </c>
      <c r="O316" s="36">
        <f t="shared" si="67"/>
        <v>0.26996937212863709</v>
      </c>
      <c r="P316" s="31">
        <v>210645</v>
      </c>
      <c r="Q316" s="31">
        <v>653000</v>
      </c>
      <c r="R316" s="31">
        <v>653000</v>
      </c>
      <c r="S316" s="31">
        <v>210645</v>
      </c>
      <c r="T316" s="36">
        <f t="shared" si="68"/>
        <v>0.3225803981623277</v>
      </c>
      <c r="U316" s="36">
        <f t="shared" si="69"/>
        <v>-0.16309430558522631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176290</v>
      </c>
      <c r="G317" s="37">
        <f t="shared" si="63"/>
        <v>0.26996937212863709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176290</v>
      </c>
      <c r="O317" s="37">
        <f t="shared" si="67"/>
        <v>0.26996937212863709</v>
      </c>
      <c r="P317" s="32">
        <f>SUM(P311:P316)</f>
        <v>210645</v>
      </c>
      <c r="Q317" s="32">
        <f>SUM(Q311:Q316)</f>
        <v>653000</v>
      </c>
      <c r="R317" s="32">
        <f>SUM(R311:R316)</f>
        <v>653000</v>
      </c>
      <c r="S317" s="32">
        <f>SUM(S311:S316)</f>
        <v>210645</v>
      </c>
      <c r="T317" s="37">
        <f t="shared" si="68"/>
        <v>0.3225803981623277</v>
      </c>
      <c r="U317" s="37">
        <f t="shared" si="69"/>
        <v>-0.16309430558522631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4261535</v>
      </c>
      <c r="E322" s="31">
        <v>4261535</v>
      </c>
      <c r="F322" s="31">
        <v>1436191</v>
      </c>
      <c r="G322" s="36">
        <f t="shared" si="63"/>
        <v>0.33701260226655416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1436191</v>
      </c>
      <c r="O322" s="36">
        <f t="shared" si="67"/>
        <v>0.33701260226655416</v>
      </c>
      <c r="P322" s="31">
        <v>188771</v>
      </c>
      <c r="Q322" s="31">
        <v>1201927</v>
      </c>
      <c r="R322" s="31">
        <v>936927</v>
      </c>
      <c r="S322" s="31">
        <v>188771</v>
      </c>
      <c r="T322" s="36">
        <f t="shared" si="68"/>
        <v>0.15705695936608463</v>
      </c>
      <c r="U322" s="36">
        <f t="shared" si="69"/>
        <v>6.6081124749034545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4261535</v>
      </c>
      <c r="E323" s="32">
        <f>SUM(E318:E322)</f>
        <v>4261535</v>
      </c>
      <c r="F323" s="32">
        <f>SUM(F318:F322)</f>
        <v>1436191</v>
      </c>
      <c r="G323" s="37">
        <f t="shared" si="63"/>
        <v>0.33701260226655416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1436191</v>
      </c>
      <c r="O323" s="37">
        <f t="shared" si="67"/>
        <v>0.33701260226655416</v>
      </c>
      <c r="P323" s="32">
        <f>SUM(P318:P322)</f>
        <v>188771</v>
      </c>
      <c r="Q323" s="32">
        <f>SUM(Q318:Q322)</f>
        <v>1201927</v>
      </c>
      <c r="R323" s="32">
        <f>SUM(R318:R322)</f>
        <v>936927</v>
      </c>
      <c r="S323" s="32">
        <f>SUM(S318:S322)</f>
        <v>188771</v>
      </c>
      <c r="T323" s="37">
        <f t="shared" si="68"/>
        <v>0.15705695936608463</v>
      </c>
      <c r="U323" s="37">
        <f t="shared" si="69"/>
        <v>6.6081124749034545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183470</v>
      </c>
      <c r="E327" s="31">
        <v>183470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174900</v>
      </c>
      <c r="R327" s="31">
        <v>174900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580000</v>
      </c>
      <c r="E331" s="31">
        <v>580000</v>
      </c>
      <c r="F331" s="31">
        <v>250429</v>
      </c>
      <c r="G331" s="36">
        <f t="shared" si="63"/>
        <v>0.43177413793103447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250429</v>
      </c>
      <c r="O331" s="36">
        <f t="shared" si="67"/>
        <v>0.43177413793103447</v>
      </c>
      <c r="P331" s="31">
        <v>104950</v>
      </c>
      <c r="Q331" s="31">
        <v>438599</v>
      </c>
      <c r="R331" s="31">
        <v>439885</v>
      </c>
      <c r="S331" s="31">
        <v>104950</v>
      </c>
      <c r="T331" s="36">
        <f t="shared" si="68"/>
        <v>0.23928463129190902</v>
      </c>
      <c r="U331" s="36">
        <f t="shared" si="69"/>
        <v>1.3861743687470223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763470</v>
      </c>
      <c r="E332" s="32">
        <f>SUM(E324:E331)</f>
        <v>763470</v>
      </c>
      <c r="F332" s="32">
        <f>SUM(F324:F331)</f>
        <v>250429</v>
      </c>
      <c r="G332" s="37">
        <f t="shared" si="63"/>
        <v>0.32801419833130313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250429</v>
      </c>
      <c r="O332" s="37">
        <f t="shared" si="67"/>
        <v>0.32801419833130313</v>
      </c>
      <c r="P332" s="32">
        <f>SUM(P324:P331)</f>
        <v>104950</v>
      </c>
      <c r="Q332" s="32">
        <f>SUM(Q324:Q331)</f>
        <v>613499</v>
      </c>
      <c r="R332" s="32">
        <f>SUM(R324:R331)</f>
        <v>614785</v>
      </c>
      <c r="S332" s="32">
        <f>SUM(S324:S331)</f>
        <v>104950</v>
      </c>
      <c r="T332" s="37">
        <f t="shared" si="68"/>
        <v>0.17106792350109781</v>
      </c>
      <c r="U332" s="37">
        <f t="shared" si="69"/>
        <v>1.3861743687470223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40450</v>
      </c>
      <c r="E336" s="31">
        <v>40450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533533</v>
      </c>
      <c r="R336" s="31">
        <v>513533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40450</v>
      </c>
      <c r="E337" s="32">
        <f>SUM(E333:E336)</f>
        <v>40450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533533</v>
      </c>
      <c r="R337" s="32">
        <f>SUM(R333:R336)</f>
        <v>513533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474396829</v>
      </c>
      <c r="E338" s="32">
        <f>SUM(E302,E304:E309,E311:E316,E318:E322,E324:E331,E333:E336)</f>
        <v>474396829</v>
      </c>
      <c r="F338" s="32">
        <f>SUM(F302,F304:F309,F311:F316,F318:F322,F324:F331,F333:F336)</f>
        <v>71370767</v>
      </c>
      <c r="G338" s="37">
        <f t="shared" si="63"/>
        <v>0.15044528680860975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71370767</v>
      </c>
      <c r="O338" s="37">
        <f t="shared" si="67"/>
        <v>0.15044528680860975</v>
      </c>
      <c r="P338" s="32">
        <f>SUM(P302,P304:P309,P311:P316,P318:P322,P324:P331,P333:P336)</f>
        <v>46936446</v>
      </c>
      <c r="Q338" s="32">
        <f>SUM(Q302,Q304:Q309,Q311:Q316,Q318:Q322,Q324:Q331,Q333:Q336)</f>
        <v>475758552</v>
      </c>
      <c r="R338" s="32">
        <f>SUM(R302,R304:R309,R311:R316,R318:R322,R324:R331,R333:R336)</f>
        <v>453312838</v>
      </c>
      <c r="S338" s="32">
        <f>SUM(S302,S304:S309,S311:S316,S318:S322,S324:S331,S333:S336)</f>
        <v>46936446</v>
      </c>
      <c r="T338" s="37">
        <f t="shared" si="68"/>
        <v>9.8656021636790256E-2</v>
      </c>
      <c r="U338" s="37">
        <f t="shared" si="69"/>
        <v>0.52058310933895591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1746948748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1747648948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313431868</v>
      </c>
      <c r="G339" s="39">
        <f t="shared" si="63"/>
        <v>0.17941675069679835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313431868</v>
      </c>
      <c r="O339" s="39">
        <f t="shared" si="67"/>
        <v>0.17941675069679835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319811305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1586127932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1376778475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319811305</v>
      </c>
      <c r="T339" s="39">
        <f t="shared" si="68"/>
        <v>0.20163020809849783</v>
      </c>
      <c r="U339" s="39">
        <f t="shared" si="69"/>
        <v>-1.9947503106558462E-2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7" width="11.7109375" customWidth="1"/>
    <col min="8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120771856</v>
      </c>
      <c r="E8" s="31">
        <v>120771856</v>
      </c>
      <c r="F8" s="31">
        <v>4586469</v>
      </c>
      <c r="G8" s="36">
        <f>IF(($D8       =0),0,($F8       /$D8       ))</f>
        <v>3.7976306334151229E-2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4586469</v>
      </c>
      <c r="O8" s="36">
        <f>IF(($D8       =0),0,($N8       /$D8       ))</f>
        <v>3.7976306334151229E-2</v>
      </c>
      <c r="P8" s="31">
        <v>9694032</v>
      </c>
      <c r="Q8" s="31">
        <v>100202049</v>
      </c>
      <c r="R8" s="31">
        <v>131130159</v>
      </c>
      <c r="S8" s="31">
        <v>9694032</v>
      </c>
      <c r="T8" s="36">
        <f>IF(($Q8       =0),0,($S8       /$Q8       ))</f>
        <v>9.6744848002060319E-2</v>
      </c>
      <c r="U8" s="36">
        <f>IF(($P8       =0),0,(($F8       /$P8       )-1))</f>
        <v>-0.52687705177783606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176611180</v>
      </c>
      <c r="E9" s="31">
        <v>176611180</v>
      </c>
      <c r="F9" s="31">
        <v>51554183</v>
      </c>
      <c r="G9" s="36">
        <f>IF(($D9       =0),0,($F9       /$D9       ))</f>
        <v>0.29190781127219695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51554183</v>
      </c>
      <c r="O9" s="36">
        <f>IF(($D9       =0),0,($N9       /$D9       ))</f>
        <v>0.29190781127219695</v>
      </c>
      <c r="P9" s="31">
        <v>47872591</v>
      </c>
      <c r="Q9" s="31">
        <v>205246960</v>
      </c>
      <c r="R9" s="31">
        <v>193630200</v>
      </c>
      <c r="S9" s="31">
        <v>47872591</v>
      </c>
      <c r="T9" s="36">
        <f>IF(($Q9       =0),0,($S9       /$Q9       ))</f>
        <v>0.23324384926334596</v>
      </c>
      <c r="U9" s="36">
        <f>IF(($P9       =0),0,(($F9       /$P9       )-1))</f>
        <v>7.6903963689786581E-2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297383036</v>
      </c>
      <c r="E10" s="32">
        <f>SUM(E8:E9)</f>
        <v>297383036</v>
      </c>
      <c r="F10" s="32">
        <f>SUM(F8:F9)</f>
        <v>56140652</v>
      </c>
      <c r="G10" s="37">
        <f t="shared" ref="G10:G54" si="0">IF(($D10      =0),0,($F10      /$D10      ))</f>
        <v>0.18878229489862361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56140652</v>
      </c>
      <c r="O10" s="37">
        <f t="shared" ref="O10:O54" si="4">IF(($D10      =0),0,($N10      /$D10      ))</f>
        <v>0.18878229489862361</v>
      </c>
      <c r="P10" s="32">
        <f>SUM(P8:P9)</f>
        <v>57566623</v>
      </c>
      <c r="Q10" s="32">
        <f>SUM(Q8:Q9)</f>
        <v>305449009</v>
      </c>
      <c r="R10" s="32">
        <f>SUM(R8:R9)</f>
        <v>324760359</v>
      </c>
      <c r="S10" s="32">
        <f>SUM(S8:S9)</f>
        <v>57566623</v>
      </c>
      <c r="T10" s="37">
        <f t="shared" ref="T10:T54" si="5">IF(($Q10      =0),0,($S10      /$Q10      ))</f>
        <v>0.18846557462558342</v>
      </c>
      <c r="U10" s="37">
        <f t="shared" ref="U10:U54" si="6">IF(($P10      =0),0,(($F10      /$P10      )-1))</f>
        <v>-2.4770794701645116E-2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1987942</v>
      </c>
      <c r="E11" s="31">
        <v>1987942</v>
      </c>
      <c r="F11" s="31">
        <v>667176</v>
      </c>
      <c r="G11" s="36">
        <f t="shared" si="0"/>
        <v>0.33561140113745774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667176</v>
      </c>
      <c r="O11" s="36">
        <f t="shared" si="4"/>
        <v>0.33561140113745774</v>
      </c>
      <c r="P11" s="31">
        <v>226628</v>
      </c>
      <c r="Q11" s="31">
        <v>2513473</v>
      </c>
      <c r="R11" s="31">
        <v>1943941</v>
      </c>
      <c r="S11" s="31">
        <v>226628</v>
      </c>
      <c r="T11" s="36">
        <f t="shared" si="5"/>
        <v>9.0165281266200201E-2</v>
      </c>
      <c r="U11" s="36">
        <f t="shared" si="6"/>
        <v>1.9439257285066276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164171148</v>
      </c>
      <c r="E13" s="31">
        <v>164171148</v>
      </c>
      <c r="F13" s="31">
        <v>4465989</v>
      </c>
      <c r="G13" s="36">
        <f t="shared" si="0"/>
        <v>2.7203251328911947E-2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4465989</v>
      </c>
      <c r="O13" s="36">
        <f t="shared" si="4"/>
        <v>2.7203251328911947E-2</v>
      </c>
      <c r="P13" s="31">
        <v>1711488</v>
      </c>
      <c r="Q13" s="31">
        <v>0</v>
      </c>
      <c r="R13" s="31">
        <v>14624325</v>
      </c>
      <c r="S13" s="31">
        <v>1711488</v>
      </c>
      <c r="T13" s="36">
        <f t="shared" si="5"/>
        <v>0</v>
      </c>
      <c r="U13" s="36">
        <f t="shared" si="6"/>
        <v>1.6094188215167153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7300204</v>
      </c>
      <c r="E14" s="31">
        <v>7300204</v>
      </c>
      <c r="F14" s="31">
        <v>1491160</v>
      </c>
      <c r="G14" s="36">
        <f t="shared" si="0"/>
        <v>0.20426278498518671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1491160</v>
      </c>
      <c r="O14" s="36">
        <f t="shared" si="4"/>
        <v>0.20426278498518671</v>
      </c>
      <c r="P14" s="31">
        <v>1689972</v>
      </c>
      <c r="Q14" s="31">
        <v>5214251</v>
      </c>
      <c r="R14" s="31">
        <v>5214251</v>
      </c>
      <c r="S14" s="31">
        <v>1689972</v>
      </c>
      <c r="T14" s="36">
        <f t="shared" si="5"/>
        <v>0.32410637692738614</v>
      </c>
      <c r="U14" s="36">
        <f t="shared" si="6"/>
        <v>-0.11764218578769348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2068180</v>
      </c>
      <c r="E15" s="31">
        <v>2068180</v>
      </c>
      <c r="F15" s="31">
        <v>6921</v>
      </c>
      <c r="G15" s="36">
        <f t="shared" si="0"/>
        <v>3.3464205243257357E-3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6921</v>
      </c>
      <c r="O15" s="36">
        <f t="shared" si="4"/>
        <v>3.3464205243257357E-3</v>
      </c>
      <c r="P15" s="31">
        <v>595279</v>
      </c>
      <c r="Q15" s="31">
        <v>5305858</v>
      </c>
      <c r="R15" s="31">
        <v>5048162</v>
      </c>
      <c r="S15" s="31">
        <v>595279</v>
      </c>
      <c r="T15" s="36">
        <f t="shared" si="5"/>
        <v>0.11219278766977933</v>
      </c>
      <c r="U15" s="36">
        <f t="shared" si="6"/>
        <v>-0.98837351897177628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10251552</v>
      </c>
      <c r="E16" s="31">
        <v>10251552</v>
      </c>
      <c r="F16" s="31">
        <v>1780046</v>
      </c>
      <c r="G16" s="36">
        <f t="shared" si="0"/>
        <v>0.17363673324780482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1780046</v>
      </c>
      <c r="O16" s="36">
        <f t="shared" si="4"/>
        <v>0.17363673324780482</v>
      </c>
      <c r="P16" s="31">
        <v>2031462</v>
      </c>
      <c r="Q16" s="31">
        <v>8083148</v>
      </c>
      <c r="R16" s="31">
        <v>9690228</v>
      </c>
      <c r="S16" s="31">
        <v>2031462</v>
      </c>
      <c r="T16" s="36">
        <f t="shared" si="5"/>
        <v>0.25132064883631972</v>
      </c>
      <c r="U16" s="36">
        <f t="shared" si="6"/>
        <v>-0.12376111391697209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4151869</v>
      </c>
      <c r="E17" s="31">
        <v>4151869</v>
      </c>
      <c r="F17" s="31">
        <v>581646</v>
      </c>
      <c r="G17" s="36">
        <f t="shared" si="0"/>
        <v>0.14009257035807246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581646</v>
      </c>
      <c r="O17" s="36">
        <f t="shared" si="4"/>
        <v>0.14009257035807246</v>
      </c>
      <c r="P17" s="31">
        <v>273733</v>
      </c>
      <c r="Q17" s="31">
        <v>2265177</v>
      </c>
      <c r="R17" s="31">
        <v>2206427</v>
      </c>
      <c r="S17" s="31">
        <v>273733</v>
      </c>
      <c r="T17" s="36">
        <f t="shared" si="5"/>
        <v>0.12084397819684731</v>
      </c>
      <c r="U17" s="36">
        <f t="shared" si="6"/>
        <v>1.124866201736729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71200000</v>
      </c>
      <c r="E18" s="31">
        <v>97870400</v>
      </c>
      <c r="F18" s="31">
        <v>38822651</v>
      </c>
      <c r="G18" s="36">
        <f t="shared" si="0"/>
        <v>0.54526195224719098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38822651</v>
      </c>
      <c r="O18" s="36">
        <f t="shared" si="4"/>
        <v>0.54526195224719098</v>
      </c>
      <c r="P18" s="31">
        <v>332610</v>
      </c>
      <c r="Q18" s="31">
        <v>29881000</v>
      </c>
      <c r="R18" s="31">
        <v>66181000</v>
      </c>
      <c r="S18" s="31">
        <v>332610</v>
      </c>
      <c r="T18" s="36">
        <f t="shared" si="5"/>
        <v>1.1131153575850875E-2</v>
      </c>
      <c r="U18" s="36">
        <f t="shared" si="6"/>
        <v>115.72123808664803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261130895</v>
      </c>
      <c r="E19" s="32">
        <f>SUM(E11:E18)</f>
        <v>287801295</v>
      </c>
      <c r="F19" s="32">
        <f>SUM(F11:F18)</f>
        <v>47815589</v>
      </c>
      <c r="G19" s="37">
        <f t="shared" si="0"/>
        <v>0.18310965847223862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47815589</v>
      </c>
      <c r="O19" s="37">
        <f t="shared" si="4"/>
        <v>0.18310965847223862</v>
      </c>
      <c r="P19" s="32">
        <f>SUM(P11:P18)</f>
        <v>6861172</v>
      </c>
      <c r="Q19" s="32">
        <f>SUM(Q11:Q18)</f>
        <v>53262907</v>
      </c>
      <c r="R19" s="32">
        <f>SUM(R11:R18)</f>
        <v>104908334</v>
      </c>
      <c r="S19" s="32">
        <f>SUM(S11:S18)</f>
        <v>6861172</v>
      </c>
      <c r="T19" s="37">
        <f t="shared" si="5"/>
        <v>0.12881707714526358</v>
      </c>
      <c r="U19" s="37">
        <f t="shared" si="6"/>
        <v>5.969011853951482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2029130</v>
      </c>
      <c r="E20" s="31">
        <v>2029130</v>
      </c>
      <c r="F20" s="31">
        <v>234094</v>
      </c>
      <c r="G20" s="36">
        <f t="shared" si="0"/>
        <v>0.11536668424398634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234094</v>
      </c>
      <c r="O20" s="36">
        <f t="shared" si="4"/>
        <v>0.11536668424398634</v>
      </c>
      <c r="P20" s="31">
        <v>1844270</v>
      </c>
      <c r="Q20" s="31">
        <v>1790000</v>
      </c>
      <c r="R20" s="31">
        <v>2290000</v>
      </c>
      <c r="S20" s="31">
        <v>1844270</v>
      </c>
      <c r="T20" s="36">
        <f t="shared" si="5"/>
        <v>1.0303184357541899</v>
      </c>
      <c r="U20" s="36">
        <f t="shared" si="6"/>
        <v>-0.87306956139827685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604000</v>
      </c>
      <c r="E21" s="31">
        <v>604000</v>
      </c>
      <c r="F21" s="31">
        <v>103016</v>
      </c>
      <c r="G21" s="36">
        <f t="shared" si="0"/>
        <v>0.17055629139072848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103016</v>
      </c>
      <c r="O21" s="36">
        <f t="shared" si="4"/>
        <v>0.17055629139072848</v>
      </c>
      <c r="P21" s="31">
        <v>1953970</v>
      </c>
      <c r="Q21" s="31">
        <v>180801</v>
      </c>
      <c r="R21" s="31">
        <v>2670498</v>
      </c>
      <c r="S21" s="31">
        <v>1953970</v>
      </c>
      <c r="T21" s="36">
        <f t="shared" si="5"/>
        <v>10.807296419820688</v>
      </c>
      <c r="U21" s="36">
        <f t="shared" si="6"/>
        <v>-0.94727861737897712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502185</v>
      </c>
      <c r="E22" s="31">
        <v>502185</v>
      </c>
      <c r="F22" s="31">
        <v>106256</v>
      </c>
      <c r="G22" s="36">
        <f t="shared" si="0"/>
        <v>0.21158736322271673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106256</v>
      </c>
      <c r="O22" s="36">
        <f t="shared" si="4"/>
        <v>0.21158736322271673</v>
      </c>
      <c r="P22" s="31">
        <v>146956</v>
      </c>
      <c r="Q22" s="31">
        <v>663390</v>
      </c>
      <c r="R22" s="31">
        <v>3706390</v>
      </c>
      <c r="S22" s="31">
        <v>146956</v>
      </c>
      <c r="T22" s="36">
        <f t="shared" si="5"/>
        <v>0.22152278448574744</v>
      </c>
      <c r="U22" s="36">
        <f t="shared" si="6"/>
        <v>-0.27695364598927574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1933468</v>
      </c>
      <c r="E23" s="31">
        <v>1933468</v>
      </c>
      <c r="F23" s="31">
        <v>22816</v>
      </c>
      <c r="G23" s="36">
        <f t="shared" si="0"/>
        <v>1.1800557340488698E-2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22816</v>
      </c>
      <c r="O23" s="36">
        <f t="shared" si="4"/>
        <v>1.1800557340488698E-2</v>
      </c>
      <c r="P23" s="31">
        <v>7478</v>
      </c>
      <c r="Q23" s="31">
        <v>1665648</v>
      </c>
      <c r="R23" s="31">
        <v>1598234</v>
      </c>
      <c r="S23" s="31">
        <v>7478</v>
      </c>
      <c r="T23" s="36">
        <f t="shared" si="5"/>
        <v>4.4895440092984828E-3</v>
      </c>
      <c r="U23" s="36">
        <f t="shared" si="6"/>
        <v>2.0510831773201392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270331</v>
      </c>
      <c r="E24" s="31">
        <v>270331</v>
      </c>
      <c r="F24" s="31">
        <v>6750</v>
      </c>
      <c r="G24" s="36">
        <f t="shared" si="0"/>
        <v>2.4969389378206718E-2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6750</v>
      </c>
      <c r="O24" s="36">
        <f t="shared" si="4"/>
        <v>2.4969389378206718E-2</v>
      </c>
      <c r="P24" s="31">
        <v>3474</v>
      </c>
      <c r="Q24" s="31">
        <v>257703</v>
      </c>
      <c r="R24" s="31">
        <v>257703</v>
      </c>
      <c r="S24" s="31">
        <v>3474</v>
      </c>
      <c r="T24" s="36">
        <f t="shared" si="5"/>
        <v>1.3480634684113106E-2</v>
      </c>
      <c r="U24" s="36">
        <f t="shared" si="6"/>
        <v>0.94300518134715028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26362405</v>
      </c>
      <c r="E25" s="31">
        <v>26362405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24255512</v>
      </c>
      <c r="R25" s="31">
        <v>24255512</v>
      </c>
      <c r="S25" s="31">
        <v>0</v>
      </c>
      <c r="T25" s="36">
        <f t="shared" si="5"/>
        <v>0</v>
      </c>
      <c r="U25" s="36">
        <f t="shared" si="6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73912464</v>
      </c>
      <c r="E26" s="31">
        <v>73912464</v>
      </c>
      <c r="F26" s="31">
        <v>3233071</v>
      </c>
      <c r="G26" s="36">
        <f t="shared" si="0"/>
        <v>4.3741891759960808E-2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3233071</v>
      </c>
      <c r="O26" s="36">
        <f t="shared" si="4"/>
        <v>4.3741891759960808E-2</v>
      </c>
      <c r="P26" s="31">
        <v>112936</v>
      </c>
      <c r="Q26" s="31">
        <v>73868033</v>
      </c>
      <c r="R26" s="31">
        <v>67358040</v>
      </c>
      <c r="S26" s="31">
        <v>112936</v>
      </c>
      <c r="T26" s="36">
        <f t="shared" si="5"/>
        <v>1.5288886872079023E-3</v>
      </c>
      <c r="U26" s="36">
        <f t="shared" si="6"/>
        <v>27.627461571155344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105613983</v>
      </c>
      <c r="E27" s="32">
        <f>SUM(E20:E26)</f>
        <v>105613983</v>
      </c>
      <c r="F27" s="32">
        <f>SUM(F20:F26)</f>
        <v>3706003</v>
      </c>
      <c r="G27" s="37">
        <f t="shared" si="0"/>
        <v>3.5090078933960857E-2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3706003</v>
      </c>
      <c r="O27" s="37">
        <f t="shared" si="4"/>
        <v>3.5090078933960857E-2</v>
      </c>
      <c r="P27" s="32">
        <f>SUM(P20:P26)</f>
        <v>4069084</v>
      </c>
      <c r="Q27" s="32">
        <f>SUM(Q20:Q26)</f>
        <v>102681087</v>
      </c>
      <c r="R27" s="32">
        <f>SUM(R20:R26)</f>
        <v>102136377</v>
      </c>
      <c r="S27" s="32">
        <f>SUM(S20:S26)</f>
        <v>4069084</v>
      </c>
      <c r="T27" s="37">
        <f t="shared" si="5"/>
        <v>3.9628368951723308E-2</v>
      </c>
      <c r="U27" s="37">
        <f t="shared" si="6"/>
        <v>-8.9229172953912972E-2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1303206</v>
      </c>
      <c r="E28" s="31">
        <v>1303206</v>
      </c>
      <c r="F28" s="31">
        <v>49250</v>
      </c>
      <c r="G28" s="36">
        <f t="shared" si="0"/>
        <v>3.7791415938846197E-2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49250</v>
      </c>
      <c r="O28" s="36">
        <f t="shared" si="4"/>
        <v>3.7791415938846197E-2</v>
      </c>
      <c r="P28" s="31">
        <v>101466</v>
      </c>
      <c r="Q28" s="31">
        <v>1223266</v>
      </c>
      <c r="R28" s="31">
        <v>1223266</v>
      </c>
      <c r="S28" s="31">
        <v>101466</v>
      </c>
      <c r="T28" s="36">
        <f t="shared" si="5"/>
        <v>8.2946799796610057E-2</v>
      </c>
      <c r="U28" s="36">
        <f t="shared" si="6"/>
        <v>-0.51461573334910216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640000</v>
      </c>
      <c r="E29" s="31">
        <v>640000</v>
      </c>
      <c r="F29" s="31">
        <v>39857</v>
      </c>
      <c r="G29" s="36">
        <f t="shared" si="0"/>
        <v>6.22765625E-2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39857</v>
      </c>
      <c r="O29" s="36">
        <f t="shared" si="4"/>
        <v>6.22765625E-2</v>
      </c>
      <c r="P29" s="31">
        <v>55467</v>
      </c>
      <c r="Q29" s="31">
        <v>1274034</v>
      </c>
      <c r="R29" s="31">
        <v>167034</v>
      </c>
      <c r="S29" s="31">
        <v>55467</v>
      </c>
      <c r="T29" s="36">
        <f t="shared" si="5"/>
        <v>4.3536514724096843E-2</v>
      </c>
      <c r="U29" s="36">
        <f t="shared" si="6"/>
        <v>-0.28142859718391111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3800550</v>
      </c>
      <c r="E30" s="31">
        <v>3800550</v>
      </c>
      <c r="F30" s="31">
        <v>1639476</v>
      </c>
      <c r="G30" s="36">
        <f t="shared" si="0"/>
        <v>0.43137861625291074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1639476</v>
      </c>
      <c r="O30" s="36">
        <f t="shared" si="4"/>
        <v>0.43137861625291074</v>
      </c>
      <c r="P30" s="31">
        <v>1156208</v>
      </c>
      <c r="Q30" s="31">
        <v>3490351</v>
      </c>
      <c r="R30" s="31">
        <v>3676858</v>
      </c>
      <c r="S30" s="31">
        <v>1156208</v>
      </c>
      <c r="T30" s="36">
        <f t="shared" si="5"/>
        <v>0.33125837487404564</v>
      </c>
      <c r="U30" s="36">
        <f t="shared" si="6"/>
        <v>0.41797669623458744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674557</v>
      </c>
      <c r="E31" s="31">
        <v>674557</v>
      </c>
      <c r="F31" s="31">
        <v>83777</v>
      </c>
      <c r="G31" s="36">
        <f t="shared" si="0"/>
        <v>0.1241955831753284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83777</v>
      </c>
      <c r="O31" s="36">
        <f t="shared" si="4"/>
        <v>0.1241955831753284</v>
      </c>
      <c r="P31" s="31">
        <v>35180</v>
      </c>
      <c r="Q31" s="31">
        <v>488479</v>
      </c>
      <c r="R31" s="31">
        <v>249479</v>
      </c>
      <c r="S31" s="31">
        <v>35180</v>
      </c>
      <c r="T31" s="36">
        <f t="shared" si="5"/>
        <v>7.2019472689716452E-2</v>
      </c>
      <c r="U31" s="36">
        <f t="shared" si="6"/>
        <v>1.3813814667424671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2661920</v>
      </c>
      <c r="E32" s="31">
        <v>2661920</v>
      </c>
      <c r="F32" s="31">
        <v>293026</v>
      </c>
      <c r="G32" s="36">
        <f t="shared" si="0"/>
        <v>0.11008069363466971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293026</v>
      </c>
      <c r="O32" s="36">
        <f t="shared" si="4"/>
        <v>0.11008069363466971</v>
      </c>
      <c r="P32" s="31">
        <v>905388</v>
      </c>
      <c r="Q32" s="31">
        <v>2473783</v>
      </c>
      <c r="R32" s="31">
        <v>2473783</v>
      </c>
      <c r="S32" s="31">
        <v>905388</v>
      </c>
      <c r="T32" s="36">
        <f t="shared" si="5"/>
        <v>0.36599329852295048</v>
      </c>
      <c r="U32" s="36">
        <f t="shared" si="6"/>
        <v>-0.67635312153463489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87658401</v>
      </c>
      <c r="E34" s="31">
        <v>87658401</v>
      </c>
      <c r="F34" s="31">
        <v>6797476</v>
      </c>
      <c r="G34" s="36">
        <f t="shared" si="0"/>
        <v>7.7545060398717516E-2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6797476</v>
      </c>
      <c r="O34" s="36">
        <f t="shared" si="4"/>
        <v>7.7545060398717516E-2</v>
      </c>
      <c r="P34" s="31">
        <v>18152968</v>
      </c>
      <c r="Q34" s="31">
        <v>82359732</v>
      </c>
      <c r="R34" s="31">
        <v>82332994</v>
      </c>
      <c r="S34" s="31">
        <v>18152968</v>
      </c>
      <c r="T34" s="36">
        <f t="shared" si="5"/>
        <v>0.22041072207471485</v>
      </c>
      <c r="U34" s="36">
        <f t="shared" si="6"/>
        <v>-0.62554464922760844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96738634</v>
      </c>
      <c r="E35" s="32">
        <f>SUM(E28:E34)</f>
        <v>96738634</v>
      </c>
      <c r="F35" s="32">
        <f>SUM(F28:F34)</f>
        <v>8902862</v>
      </c>
      <c r="G35" s="37">
        <f t="shared" si="0"/>
        <v>9.2030056988400305E-2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8902862</v>
      </c>
      <c r="O35" s="37">
        <f t="shared" si="4"/>
        <v>9.2030056988400305E-2</v>
      </c>
      <c r="P35" s="32">
        <f>SUM(P28:P34)</f>
        <v>20406677</v>
      </c>
      <c r="Q35" s="32">
        <f>SUM(Q28:Q34)</f>
        <v>91309645</v>
      </c>
      <c r="R35" s="32">
        <f>SUM(R28:R34)</f>
        <v>90123414</v>
      </c>
      <c r="S35" s="32">
        <f>SUM(S28:S34)</f>
        <v>20406677</v>
      </c>
      <c r="T35" s="37">
        <f t="shared" si="5"/>
        <v>0.22348873440478276</v>
      </c>
      <c r="U35" s="37">
        <f t="shared" si="6"/>
        <v>-0.56372798961829995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3068075</v>
      </c>
      <c r="E36" s="31">
        <v>3068075</v>
      </c>
      <c r="F36" s="31">
        <v>168957</v>
      </c>
      <c r="G36" s="36">
        <f t="shared" si="0"/>
        <v>5.5069383897069009E-2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168957</v>
      </c>
      <c r="O36" s="36">
        <f t="shared" si="4"/>
        <v>5.5069383897069009E-2</v>
      </c>
      <c r="P36" s="31">
        <v>124535</v>
      </c>
      <c r="Q36" s="31">
        <v>763656</v>
      </c>
      <c r="R36" s="31">
        <v>763656</v>
      </c>
      <c r="S36" s="31">
        <v>124535</v>
      </c>
      <c r="T36" s="36">
        <f t="shared" si="5"/>
        <v>0.16307735420136815</v>
      </c>
      <c r="U36" s="36">
        <f t="shared" si="6"/>
        <v>0.35670293491789451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11208794</v>
      </c>
      <c r="E37" s="31">
        <v>11208794</v>
      </c>
      <c r="F37" s="31">
        <v>15734</v>
      </c>
      <c r="G37" s="36">
        <f t="shared" si="0"/>
        <v>1.4037192582895181E-3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15734</v>
      </c>
      <c r="O37" s="36">
        <f t="shared" si="4"/>
        <v>1.4037192582895181E-3</v>
      </c>
      <c r="P37" s="31">
        <v>1497425</v>
      </c>
      <c r="Q37" s="31">
        <v>9556109</v>
      </c>
      <c r="R37" s="31">
        <v>9157365</v>
      </c>
      <c r="S37" s="31">
        <v>1497425</v>
      </c>
      <c r="T37" s="36">
        <f t="shared" si="5"/>
        <v>0.15669819170124577</v>
      </c>
      <c r="U37" s="36">
        <f t="shared" si="6"/>
        <v>-0.98949262901313917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78002</v>
      </c>
      <c r="E38" s="31">
        <v>78002</v>
      </c>
      <c r="F38" s="31">
        <v>6496</v>
      </c>
      <c r="G38" s="36">
        <f t="shared" si="0"/>
        <v>8.3279915899592313E-2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6496</v>
      </c>
      <c r="O38" s="36">
        <f t="shared" si="4"/>
        <v>8.3279915899592313E-2</v>
      </c>
      <c r="P38" s="31">
        <v>0</v>
      </c>
      <c r="Q38" s="31">
        <v>50000</v>
      </c>
      <c r="R38" s="31">
        <v>50000</v>
      </c>
      <c r="S38" s="31">
        <v>0</v>
      </c>
      <c r="T38" s="36">
        <f t="shared" si="5"/>
        <v>0</v>
      </c>
      <c r="U38" s="36">
        <f t="shared" si="6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45843850</v>
      </c>
      <c r="E39" s="31">
        <v>45843850</v>
      </c>
      <c r="F39" s="31">
        <v>11182322</v>
      </c>
      <c r="G39" s="36">
        <f t="shared" si="0"/>
        <v>0.24392196554172479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11182322</v>
      </c>
      <c r="O39" s="36">
        <f t="shared" si="4"/>
        <v>0.24392196554172479</v>
      </c>
      <c r="P39" s="31">
        <v>0</v>
      </c>
      <c r="Q39" s="31">
        <v>30812700</v>
      </c>
      <c r="R39" s="31">
        <v>33136450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60198721</v>
      </c>
      <c r="E40" s="32">
        <f>SUM(E36:E39)</f>
        <v>60198721</v>
      </c>
      <c r="F40" s="32">
        <f>SUM(F36:F39)</f>
        <v>11373509</v>
      </c>
      <c r="G40" s="37">
        <f t="shared" si="0"/>
        <v>0.18893273496624621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11373509</v>
      </c>
      <c r="O40" s="37">
        <f t="shared" si="4"/>
        <v>0.18893273496624621</v>
      </c>
      <c r="P40" s="32">
        <f>SUM(P36:P39)</f>
        <v>1621960</v>
      </c>
      <c r="Q40" s="32">
        <f>SUM(Q36:Q39)</f>
        <v>41182465</v>
      </c>
      <c r="R40" s="32">
        <f>SUM(R36:R39)</f>
        <v>43107471</v>
      </c>
      <c r="S40" s="32">
        <f>SUM(S36:S39)</f>
        <v>1621960</v>
      </c>
      <c r="T40" s="37">
        <f t="shared" si="5"/>
        <v>3.9384723571063561E-2</v>
      </c>
      <c r="U40" s="37">
        <f t="shared" si="6"/>
        <v>6.0122006707933613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5174776</v>
      </c>
      <c r="E41" s="31">
        <v>5174776</v>
      </c>
      <c r="F41" s="31">
        <v>722368</v>
      </c>
      <c r="G41" s="36">
        <f t="shared" si="0"/>
        <v>0.13959406165600211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722368</v>
      </c>
      <c r="O41" s="36">
        <f t="shared" si="4"/>
        <v>0.13959406165600211</v>
      </c>
      <c r="P41" s="31">
        <v>718886</v>
      </c>
      <c r="Q41" s="31">
        <v>5992176</v>
      </c>
      <c r="R41" s="31">
        <v>5775276</v>
      </c>
      <c r="S41" s="31">
        <v>718886</v>
      </c>
      <c r="T41" s="36">
        <f t="shared" si="5"/>
        <v>0.11997077522422572</v>
      </c>
      <c r="U41" s="36">
        <f t="shared" si="6"/>
        <v>4.843605244781557E-3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950980</v>
      </c>
      <c r="E42" s="31">
        <v>950980</v>
      </c>
      <c r="F42" s="31">
        <v>9443778</v>
      </c>
      <c r="G42" s="36">
        <f t="shared" si="0"/>
        <v>9.9305747754947529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9443778</v>
      </c>
      <c r="O42" s="36">
        <f t="shared" si="4"/>
        <v>9.9305747754947529</v>
      </c>
      <c r="P42" s="31">
        <v>8968222</v>
      </c>
      <c r="Q42" s="31">
        <v>18978097</v>
      </c>
      <c r="R42" s="31">
        <v>18978097</v>
      </c>
      <c r="S42" s="31">
        <v>8968222</v>
      </c>
      <c r="T42" s="36">
        <f t="shared" si="5"/>
        <v>0.47255644230293481</v>
      </c>
      <c r="U42" s="36">
        <f t="shared" si="6"/>
        <v>5.3026787249468077E-2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260058</v>
      </c>
      <c r="E43" s="31">
        <v>260058</v>
      </c>
      <c r="F43" s="31">
        <v>195556</v>
      </c>
      <c r="G43" s="36">
        <f t="shared" si="0"/>
        <v>0.75197071422528816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195556</v>
      </c>
      <c r="O43" s="36">
        <f t="shared" si="4"/>
        <v>0.75197071422528816</v>
      </c>
      <c r="P43" s="31">
        <v>28780</v>
      </c>
      <c r="Q43" s="31">
        <v>247911</v>
      </c>
      <c r="R43" s="31">
        <v>6620669</v>
      </c>
      <c r="S43" s="31">
        <v>28780</v>
      </c>
      <c r="T43" s="36">
        <f t="shared" si="5"/>
        <v>0.11609004844480479</v>
      </c>
      <c r="U43" s="36">
        <f t="shared" si="6"/>
        <v>5.7948575399583042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41128365</v>
      </c>
      <c r="E44" s="31">
        <v>41128365</v>
      </c>
      <c r="F44" s="31">
        <v>25119097</v>
      </c>
      <c r="G44" s="36">
        <f t="shared" si="0"/>
        <v>0.61074873751971415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25119097</v>
      </c>
      <c r="O44" s="36">
        <f t="shared" si="4"/>
        <v>0.61074873751971415</v>
      </c>
      <c r="P44" s="31">
        <v>23846826</v>
      </c>
      <c r="Q44" s="31">
        <v>36813973</v>
      </c>
      <c r="R44" s="31">
        <v>36638573</v>
      </c>
      <c r="S44" s="31">
        <v>23846826</v>
      </c>
      <c r="T44" s="36">
        <f t="shared" si="5"/>
        <v>0.64776561877741368</v>
      </c>
      <c r="U44" s="36">
        <f t="shared" si="6"/>
        <v>5.3351796167758314E-2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16039617</v>
      </c>
      <c r="E45" s="31">
        <v>16039617</v>
      </c>
      <c r="F45" s="31">
        <v>2230140</v>
      </c>
      <c r="G45" s="36">
        <f t="shared" si="0"/>
        <v>0.13903947955864532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2230140</v>
      </c>
      <c r="O45" s="36">
        <f t="shared" si="4"/>
        <v>0.13903947955864532</v>
      </c>
      <c r="P45" s="31">
        <v>3006790</v>
      </c>
      <c r="Q45" s="31">
        <v>13966674</v>
      </c>
      <c r="R45" s="31">
        <v>15065761</v>
      </c>
      <c r="S45" s="31">
        <v>3006790</v>
      </c>
      <c r="T45" s="36">
        <f t="shared" si="5"/>
        <v>0.2152831805195711</v>
      </c>
      <c r="U45" s="36">
        <f t="shared" si="6"/>
        <v>-0.25829871723665432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187733479</v>
      </c>
      <c r="E46" s="31">
        <v>187733479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177050061</v>
      </c>
      <c r="R46" s="31">
        <v>175235376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251287275</v>
      </c>
      <c r="E47" s="32">
        <f>SUM(E41:E46)</f>
        <v>251287275</v>
      </c>
      <c r="F47" s="32">
        <f>SUM(F41:F46)</f>
        <v>37710939</v>
      </c>
      <c r="G47" s="37">
        <f t="shared" si="0"/>
        <v>0.15007102528371163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37710939</v>
      </c>
      <c r="O47" s="37">
        <f t="shared" si="4"/>
        <v>0.15007102528371163</v>
      </c>
      <c r="P47" s="32">
        <f>SUM(P41:P46)</f>
        <v>36569504</v>
      </c>
      <c r="Q47" s="32">
        <f>SUM(Q41:Q46)</f>
        <v>253048892</v>
      </c>
      <c r="R47" s="32">
        <f>SUM(R41:R46)</f>
        <v>258313752</v>
      </c>
      <c r="S47" s="32">
        <f>SUM(S41:S46)</f>
        <v>36569504</v>
      </c>
      <c r="T47" s="37">
        <f t="shared" si="5"/>
        <v>0.14451556658070647</v>
      </c>
      <c r="U47" s="37">
        <f t="shared" si="6"/>
        <v>3.1212755852526808E-2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5501988</v>
      </c>
      <c r="E48" s="31">
        <v>5501988</v>
      </c>
      <c r="F48" s="31">
        <v>18777</v>
      </c>
      <c r="G48" s="36">
        <f t="shared" si="0"/>
        <v>3.4127664400576663E-3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18777</v>
      </c>
      <c r="O48" s="36">
        <f t="shared" si="4"/>
        <v>3.4127664400576663E-3</v>
      </c>
      <c r="P48" s="31">
        <v>39502</v>
      </c>
      <c r="Q48" s="31">
        <v>3503844</v>
      </c>
      <c r="R48" s="31">
        <v>1286256</v>
      </c>
      <c r="S48" s="31">
        <v>39502</v>
      </c>
      <c r="T48" s="36">
        <f t="shared" si="5"/>
        <v>1.1273903746856309E-2</v>
      </c>
      <c r="U48" s="36">
        <f t="shared" si="6"/>
        <v>-0.52465697939344835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27493760</v>
      </c>
      <c r="E49" s="31">
        <v>27493760</v>
      </c>
      <c r="F49" s="31">
        <v>6265138</v>
      </c>
      <c r="G49" s="36">
        <f t="shared" si="0"/>
        <v>0.22787490688796294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6265138</v>
      </c>
      <c r="O49" s="36">
        <f t="shared" si="4"/>
        <v>0.22787490688796294</v>
      </c>
      <c r="P49" s="31">
        <v>106437</v>
      </c>
      <c r="Q49" s="31">
        <v>470010</v>
      </c>
      <c r="R49" s="31">
        <v>22967775</v>
      </c>
      <c r="S49" s="31">
        <v>106437</v>
      </c>
      <c r="T49" s="36">
        <f t="shared" si="5"/>
        <v>0.22645688389608731</v>
      </c>
      <c r="U49" s="36">
        <f t="shared" si="6"/>
        <v>57.862406869791521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2936024</v>
      </c>
      <c r="E50" s="31">
        <v>2936024</v>
      </c>
      <c r="F50" s="31">
        <v>1325083</v>
      </c>
      <c r="G50" s="36">
        <f t="shared" si="0"/>
        <v>0.4513188584289502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1325083</v>
      </c>
      <c r="O50" s="36">
        <f t="shared" si="4"/>
        <v>0.4513188584289502</v>
      </c>
      <c r="P50" s="31">
        <v>1234308</v>
      </c>
      <c r="Q50" s="31">
        <v>2986284</v>
      </c>
      <c r="R50" s="31">
        <v>8049574</v>
      </c>
      <c r="S50" s="31">
        <v>1234308</v>
      </c>
      <c r="T50" s="36">
        <f t="shared" si="5"/>
        <v>0.41332572521568611</v>
      </c>
      <c r="U50" s="36">
        <f t="shared" si="6"/>
        <v>7.3543232321268359E-2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81690261</v>
      </c>
      <c r="E51" s="31">
        <v>83281552</v>
      </c>
      <c r="F51" s="31">
        <v>174</v>
      </c>
      <c r="G51" s="36">
        <f t="shared" si="0"/>
        <v>2.1299968670684014E-6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174</v>
      </c>
      <c r="O51" s="36">
        <f t="shared" si="4"/>
        <v>2.1299968670684014E-6</v>
      </c>
      <c r="P51" s="31">
        <v>18891</v>
      </c>
      <c r="Q51" s="31">
        <v>85552353</v>
      </c>
      <c r="R51" s="31">
        <v>91434378</v>
      </c>
      <c r="S51" s="31">
        <v>18891</v>
      </c>
      <c r="T51" s="36">
        <f t="shared" si="5"/>
        <v>2.2081216164796777E-4</v>
      </c>
      <c r="U51" s="36">
        <f t="shared" si="6"/>
        <v>-0.99078926472923612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21577985</v>
      </c>
      <c r="E52" s="31">
        <v>21577985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22678150</v>
      </c>
      <c r="R52" s="31">
        <v>21161350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139200018</v>
      </c>
      <c r="E53" s="32">
        <f>SUM(E48:E52)</f>
        <v>140791309</v>
      </c>
      <c r="F53" s="32">
        <f>SUM(F48:F52)</f>
        <v>7609172</v>
      </c>
      <c r="G53" s="37">
        <f t="shared" si="0"/>
        <v>5.4663584885455981E-2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7609172</v>
      </c>
      <c r="O53" s="37">
        <f t="shared" si="4"/>
        <v>5.4663584885455981E-2</v>
      </c>
      <c r="P53" s="32">
        <f>SUM(P48:P52)</f>
        <v>1399138</v>
      </c>
      <c r="Q53" s="32">
        <f>SUM(Q48:Q52)</f>
        <v>115190641</v>
      </c>
      <c r="R53" s="32">
        <f>SUM(R48:R52)</f>
        <v>144899333</v>
      </c>
      <c r="S53" s="32">
        <f>SUM(S48:S52)</f>
        <v>1399138</v>
      </c>
      <c r="T53" s="37">
        <f t="shared" si="5"/>
        <v>1.2146281918858321E-2</v>
      </c>
      <c r="U53" s="37">
        <f t="shared" si="6"/>
        <v>4.4384714016773188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1211552562</v>
      </c>
      <c r="E54" s="32">
        <f>SUM(E8:E9,E11:E18,E20:E26,E28:E34,E36:E39,E41:E46,E48:E52)</f>
        <v>1239814253</v>
      </c>
      <c r="F54" s="32">
        <f>SUM(F8:F9,F11:F18,F20:F26,F28:F34,F36:F39,F41:F46,F48:F52)</f>
        <v>173258726</v>
      </c>
      <c r="G54" s="37">
        <f t="shared" si="0"/>
        <v>0.14300553804614877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173258726</v>
      </c>
      <c r="O54" s="37">
        <f t="shared" si="4"/>
        <v>0.14300553804614877</v>
      </c>
      <c r="P54" s="32">
        <f>SUM(P8:P9,P11:P18,P20:P26,P28:P34,P36:P39,P41:P46,P48:P52)</f>
        <v>128494158</v>
      </c>
      <c r="Q54" s="32">
        <f>SUM(Q8:Q9,Q11:Q18,Q20:Q26,Q28:Q34,Q36:Q39,Q41:Q46,Q48:Q52)</f>
        <v>962124646</v>
      </c>
      <c r="R54" s="32">
        <f>SUM(R8:R9,R11:R18,R20:R26,R28:R34,R36:R39,R41:R46,R48:R52)</f>
        <v>1068249040</v>
      </c>
      <c r="S54" s="32">
        <f>SUM(S8:S9,S11:S18,S20:S26,S28:S34,S36:S39,S41:S46,S48:S52)</f>
        <v>128494158</v>
      </c>
      <c r="T54" s="37">
        <f t="shared" si="5"/>
        <v>0.13355250645975034</v>
      </c>
      <c r="U54" s="37">
        <f t="shared" si="6"/>
        <v>0.34837823521906741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14981813</v>
      </c>
      <c r="E57" s="31">
        <v>14981813</v>
      </c>
      <c r="F57" s="31">
        <v>4281266</v>
      </c>
      <c r="G57" s="36">
        <f t="shared" ref="G57:G85" si="7">IF(($D57      =0),0,($F57      /$D57      ))</f>
        <v>0.28576421291602022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4281266</v>
      </c>
      <c r="O57" s="36">
        <f t="shared" ref="O57:O85" si="11">IF(($D57      =0),0,($N57      /$D57      ))</f>
        <v>0.28576421291602022</v>
      </c>
      <c r="P57" s="31">
        <v>3857052</v>
      </c>
      <c r="Q57" s="31">
        <v>14485044</v>
      </c>
      <c r="R57" s="31">
        <v>14485044</v>
      </c>
      <c r="S57" s="31">
        <v>3857052</v>
      </c>
      <c r="T57" s="36">
        <f t="shared" ref="T57:T85" si="12">IF(($Q57      =0),0,($S57      /$Q57      ))</f>
        <v>0.26627823843683179</v>
      </c>
      <c r="U57" s="36">
        <f t="shared" ref="U57:U85" si="13">IF(($P57      =0),0,(($F57      /$P57      )-1))</f>
        <v>0.10998399814158577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14981813</v>
      </c>
      <c r="E58" s="32">
        <f>E57</f>
        <v>14981813</v>
      </c>
      <c r="F58" s="32">
        <f>F57</f>
        <v>4281266</v>
      </c>
      <c r="G58" s="37">
        <f t="shared" si="7"/>
        <v>0.28576421291602022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4281266</v>
      </c>
      <c r="O58" s="37">
        <f t="shared" si="11"/>
        <v>0.28576421291602022</v>
      </c>
      <c r="P58" s="32">
        <f>P57</f>
        <v>3857052</v>
      </c>
      <c r="Q58" s="32">
        <f>Q57</f>
        <v>14485044</v>
      </c>
      <c r="R58" s="32">
        <f>R57</f>
        <v>14485044</v>
      </c>
      <c r="S58" s="32">
        <f>S57</f>
        <v>3857052</v>
      </c>
      <c r="T58" s="37">
        <f t="shared" si="12"/>
        <v>0.26627823843683179</v>
      </c>
      <c r="U58" s="37">
        <f t="shared" si="13"/>
        <v>0.10998399814158577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300000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300000</v>
      </c>
      <c r="O59" s="36">
        <f t="shared" si="11"/>
        <v>0</v>
      </c>
      <c r="P59" s="31">
        <v>0</v>
      </c>
      <c r="Q59" s="31">
        <v>950000</v>
      </c>
      <c r="R59" s="31">
        <v>950000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1222044</v>
      </c>
      <c r="E61" s="31">
        <v>1222044</v>
      </c>
      <c r="F61" s="31">
        <v>1297</v>
      </c>
      <c r="G61" s="36">
        <f t="shared" si="7"/>
        <v>1.0613365803522623E-3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1297</v>
      </c>
      <c r="O61" s="36">
        <f t="shared" si="11"/>
        <v>1.0613365803522623E-3</v>
      </c>
      <c r="P61" s="31">
        <v>1496</v>
      </c>
      <c r="Q61" s="31">
        <v>10600</v>
      </c>
      <c r="R61" s="31">
        <v>4760</v>
      </c>
      <c r="S61" s="31">
        <v>1496</v>
      </c>
      <c r="T61" s="36">
        <f t="shared" si="12"/>
        <v>0.14113207547169812</v>
      </c>
      <c r="U61" s="36">
        <f t="shared" si="13"/>
        <v>-0.13302139037433158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15007601</v>
      </c>
      <c r="E62" s="31">
        <v>15007601</v>
      </c>
      <c r="F62" s="31">
        <v>6453414</v>
      </c>
      <c r="G62" s="36">
        <f t="shared" si="7"/>
        <v>0.43000969975147929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6453414</v>
      </c>
      <c r="O62" s="36">
        <f t="shared" si="11"/>
        <v>0.43000969975147929</v>
      </c>
      <c r="P62" s="31">
        <v>151286</v>
      </c>
      <c r="Q62" s="31">
        <v>14255261</v>
      </c>
      <c r="R62" s="31">
        <v>14255261</v>
      </c>
      <c r="S62" s="31">
        <v>151286</v>
      </c>
      <c r="T62" s="36">
        <f t="shared" si="12"/>
        <v>1.0612643290080765E-2</v>
      </c>
      <c r="U62" s="36">
        <f t="shared" si="13"/>
        <v>41.657046917758414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16229645</v>
      </c>
      <c r="E63" s="32">
        <f>SUM(E59:E62)</f>
        <v>16229645</v>
      </c>
      <c r="F63" s="32">
        <f>SUM(F59:F62)</f>
        <v>6754711</v>
      </c>
      <c r="G63" s="37">
        <f t="shared" si="7"/>
        <v>0.41619585640967499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6754711</v>
      </c>
      <c r="O63" s="37">
        <f t="shared" si="11"/>
        <v>0.41619585640967499</v>
      </c>
      <c r="P63" s="32">
        <f>SUM(P59:P62)</f>
        <v>152782</v>
      </c>
      <c r="Q63" s="32">
        <f>SUM(Q59:Q62)</f>
        <v>15215861</v>
      </c>
      <c r="R63" s="32">
        <f>SUM(R59:R62)</f>
        <v>15210021</v>
      </c>
      <c r="S63" s="32">
        <f>SUM(S59:S62)</f>
        <v>152782</v>
      </c>
      <c r="T63" s="37">
        <f t="shared" si="12"/>
        <v>1.0040969748606405E-2</v>
      </c>
      <c r="U63" s="37">
        <f t="shared" si="13"/>
        <v>43.211431974970871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13738881</v>
      </c>
      <c r="E65" s="31">
        <v>13738881</v>
      </c>
      <c r="F65" s="31">
        <v>10426</v>
      </c>
      <c r="G65" s="36">
        <f t="shared" si="7"/>
        <v>7.5886820768008689E-4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10426</v>
      </c>
      <c r="O65" s="36">
        <f t="shared" si="11"/>
        <v>7.5886820768008689E-4</v>
      </c>
      <c r="P65" s="31">
        <v>261</v>
      </c>
      <c r="Q65" s="31">
        <v>12919976</v>
      </c>
      <c r="R65" s="31">
        <v>12919976</v>
      </c>
      <c r="S65" s="31">
        <v>261</v>
      </c>
      <c r="T65" s="36">
        <f t="shared" si="12"/>
        <v>2.0201275915682817E-5</v>
      </c>
      <c r="U65" s="36">
        <f t="shared" si="13"/>
        <v>38.946360153256705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254783</v>
      </c>
      <c r="E66" s="31">
        <v>254783</v>
      </c>
      <c r="F66" s="31">
        <v>49259</v>
      </c>
      <c r="G66" s="36">
        <f t="shared" si="7"/>
        <v>0.19333707507957754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49259</v>
      </c>
      <c r="O66" s="36">
        <f t="shared" si="11"/>
        <v>0.19333707507957754</v>
      </c>
      <c r="P66" s="31">
        <v>21307</v>
      </c>
      <c r="Q66" s="31">
        <v>330000</v>
      </c>
      <c r="R66" s="31">
        <v>380000</v>
      </c>
      <c r="S66" s="31">
        <v>21307</v>
      </c>
      <c r="T66" s="36">
        <f t="shared" si="12"/>
        <v>6.4566666666666661E-2</v>
      </c>
      <c r="U66" s="36">
        <f t="shared" si="13"/>
        <v>1.3118693387149762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16218760</v>
      </c>
      <c r="E67" s="31">
        <v>16218760</v>
      </c>
      <c r="F67" s="31">
        <v>7131</v>
      </c>
      <c r="G67" s="36">
        <f t="shared" si="7"/>
        <v>4.3967602948684115E-4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7131</v>
      </c>
      <c r="O67" s="36">
        <f t="shared" si="11"/>
        <v>4.3967602948684115E-4</v>
      </c>
      <c r="P67" s="31">
        <v>1404</v>
      </c>
      <c r="Q67" s="31">
        <v>130479</v>
      </c>
      <c r="R67" s="31">
        <v>130479</v>
      </c>
      <c r="S67" s="31">
        <v>1404</v>
      </c>
      <c r="T67" s="36">
        <f t="shared" si="12"/>
        <v>1.0760352240590439E-2</v>
      </c>
      <c r="U67" s="36">
        <f t="shared" si="13"/>
        <v>4.0790598290598288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1831502</v>
      </c>
      <c r="E68" s="31">
        <v>1831502</v>
      </c>
      <c r="F68" s="31">
        <v>5015</v>
      </c>
      <c r="G68" s="36">
        <f t="shared" si="7"/>
        <v>2.738189748086543E-3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5015</v>
      </c>
      <c r="O68" s="36">
        <f t="shared" si="11"/>
        <v>2.738189748086543E-3</v>
      </c>
      <c r="P68" s="31">
        <v>5229</v>
      </c>
      <c r="Q68" s="31">
        <v>1816568</v>
      </c>
      <c r="R68" s="31">
        <v>1758240</v>
      </c>
      <c r="S68" s="31">
        <v>5229</v>
      </c>
      <c r="T68" s="36">
        <f t="shared" si="12"/>
        <v>2.8785049610033867E-3</v>
      </c>
      <c r="U68" s="36">
        <f t="shared" si="13"/>
        <v>-4.0925607190667401E-2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32043926</v>
      </c>
      <c r="E70" s="32">
        <f>SUM(E64:E69)</f>
        <v>32043926</v>
      </c>
      <c r="F70" s="32">
        <f>SUM(F64:F69)</f>
        <v>71831</v>
      </c>
      <c r="G70" s="37">
        <f t="shared" si="7"/>
        <v>2.2416416764912015E-3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71831</v>
      </c>
      <c r="O70" s="37">
        <f t="shared" si="11"/>
        <v>2.2416416764912015E-3</v>
      </c>
      <c r="P70" s="32">
        <f>SUM(P64:P69)</f>
        <v>28201</v>
      </c>
      <c r="Q70" s="32">
        <f>SUM(Q64:Q69)</f>
        <v>15197023</v>
      </c>
      <c r="R70" s="32">
        <f>SUM(R64:R69)</f>
        <v>15188695</v>
      </c>
      <c r="S70" s="32">
        <f>SUM(S64:S69)</f>
        <v>28201</v>
      </c>
      <c r="T70" s="37">
        <f t="shared" si="12"/>
        <v>1.8556923944906842E-3</v>
      </c>
      <c r="U70" s="37">
        <f t="shared" si="13"/>
        <v>1.5471082585723912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132300</v>
      </c>
      <c r="E71" s="31">
        <v>132300</v>
      </c>
      <c r="F71" s="31">
        <v>776</v>
      </c>
      <c r="G71" s="36">
        <f t="shared" si="7"/>
        <v>5.8654572940287225E-3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776</v>
      </c>
      <c r="O71" s="36">
        <f t="shared" si="11"/>
        <v>5.8654572940287225E-3</v>
      </c>
      <c r="P71" s="31">
        <v>45820</v>
      </c>
      <c r="Q71" s="31">
        <v>6000</v>
      </c>
      <c r="R71" s="31">
        <v>126000</v>
      </c>
      <c r="S71" s="31">
        <v>45820</v>
      </c>
      <c r="T71" s="36">
        <f t="shared" si="12"/>
        <v>7.6366666666666667</v>
      </c>
      <c r="U71" s="36">
        <f t="shared" si="13"/>
        <v>-0.98306416412047137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33302</v>
      </c>
      <c r="E72" s="31">
        <v>33302</v>
      </c>
      <c r="F72" s="31">
        <v>53736</v>
      </c>
      <c r="G72" s="36">
        <f t="shared" si="7"/>
        <v>1.6135967809741156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53736</v>
      </c>
      <c r="O72" s="36">
        <f t="shared" si="11"/>
        <v>1.6135967809741156</v>
      </c>
      <c r="P72" s="31">
        <v>22822</v>
      </c>
      <c r="Q72" s="31">
        <v>36990</v>
      </c>
      <c r="R72" s="31">
        <v>36990</v>
      </c>
      <c r="S72" s="31">
        <v>22822</v>
      </c>
      <c r="T72" s="36">
        <f t="shared" si="12"/>
        <v>0.6169775615031089</v>
      </c>
      <c r="U72" s="36">
        <f t="shared" si="13"/>
        <v>1.3545701516080975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1828673</v>
      </c>
      <c r="E73" s="31">
        <v>1828673</v>
      </c>
      <c r="F73" s="31">
        <v>763303</v>
      </c>
      <c r="G73" s="36">
        <f t="shared" si="7"/>
        <v>0.41740814240708973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763303</v>
      </c>
      <c r="O73" s="36">
        <f t="shared" si="11"/>
        <v>0.41740814240708973</v>
      </c>
      <c r="P73" s="31">
        <v>0</v>
      </c>
      <c r="Q73" s="31">
        <v>1721179</v>
      </c>
      <c r="R73" s="31">
        <v>1721179</v>
      </c>
      <c r="S73" s="31">
        <v>0</v>
      </c>
      <c r="T73" s="36">
        <f t="shared" si="12"/>
        <v>0</v>
      </c>
      <c r="U73" s="36">
        <f t="shared" si="13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7013182</v>
      </c>
      <c r="E74" s="31">
        <v>7013182</v>
      </c>
      <c r="F74" s="31">
        <v>180912</v>
      </c>
      <c r="G74" s="36">
        <f t="shared" si="7"/>
        <v>2.5795993886940337E-2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180912</v>
      </c>
      <c r="O74" s="36">
        <f t="shared" si="11"/>
        <v>2.5795993886940337E-2</v>
      </c>
      <c r="P74" s="31">
        <v>270127</v>
      </c>
      <c r="Q74" s="31">
        <v>573575</v>
      </c>
      <c r="R74" s="31">
        <v>1417573</v>
      </c>
      <c r="S74" s="31">
        <v>270127</v>
      </c>
      <c r="T74" s="36">
        <f t="shared" si="12"/>
        <v>0.47095323192259075</v>
      </c>
      <c r="U74" s="36">
        <f t="shared" si="13"/>
        <v>-0.33027057643256685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47672</v>
      </c>
      <c r="E75" s="31">
        <v>47672</v>
      </c>
      <c r="F75" s="31">
        <v>27799</v>
      </c>
      <c r="G75" s="36">
        <f t="shared" si="7"/>
        <v>0.58313055881859377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27799</v>
      </c>
      <c r="O75" s="36">
        <f t="shared" si="11"/>
        <v>0.58313055881859377</v>
      </c>
      <c r="P75" s="31">
        <v>10550</v>
      </c>
      <c r="Q75" s="31">
        <v>69931</v>
      </c>
      <c r="R75" s="31">
        <v>45446</v>
      </c>
      <c r="S75" s="31">
        <v>10550</v>
      </c>
      <c r="T75" s="36">
        <f t="shared" si="12"/>
        <v>0.15086299352218616</v>
      </c>
      <c r="U75" s="36">
        <f t="shared" si="13"/>
        <v>1.6349763033175355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6444300</v>
      </c>
      <c r="E76" s="31">
        <v>6444300</v>
      </c>
      <c r="F76" s="31">
        <v>132374</v>
      </c>
      <c r="G76" s="36">
        <f t="shared" si="7"/>
        <v>2.0541253510854552E-2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132374</v>
      </c>
      <c r="O76" s="36">
        <f t="shared" si="11"/>
        <v>2.0541253510854552E-2</v>
      </c>
      <c r="P76" s="31">
        <v>0</v>
      </c>
      <c r="Q76" s="31">
        <v>3465530</v>
      </c>
      <c r="R76" s="31">
        <v>842530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32379864</v>
      </c>
      <c r="E77" s="31">
        <v>32379864</v>
      </c>
      <c r="F77" s="31">
        <v>478000</v>
      </c>
      <c r="G77" s="36">
        <f t="shared" si="7"/>
        <v>1.4762260891521965E-2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478000</v>
      </c>
      <c r="O77" s="36">
        <f t="shared" si="11"/>
        <v>1.4762260891521965E-2</v>
      </c>
      <c r="P77" s="31">
        <v>550000</v>
      </c>
      <c r="Q77" s="31">
        <v>0</v>
      </c>
      <c r="R77" s="31">
        <v>0</v>
      </c>
      <c r="S77" s="31">
        <v>550000</v>
      </c>
      <c r="T77" s="36">
        <f t="shared" si="12"/>
        <v>0</v>
      </c>
      <c r="U77" s="36">
        <f t="shared" si="13"/>
        <v>-0.13090909090909086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47879293</v>
      </c>
      <c r="E78" s="32">
        <f>SUM(E71:E77)</f>
        <v>47879293</v>
      </c>
      <c r="F78" s="32">
        <f>SUM(F71:F77)</f>
        <v>1636900</v>
      </c>
      <c r="G78" s="37">
        <f t="shared" si="7"/>
        <v>3.418805703751724E-2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1636900</v>
      </c>
      <c r="O78" s="37">
        <f t="shared" si="11"/>
        <v>3.418805703751724E-2</v>
      </c>
      <c r="P78" s="32">
        <f>SUM(P71:P77)</f>
        <v>899319</v>
      </c>
      <c r="Q78" s="32">
        <f>SUM(Q71:Q77)</f>
        <v>5873205</v>
      </c>
      <c r="R78" s="32">
        <f>SUM(R71:R77)</f>
        <v>4189718</v>
      </c>
      <c r="S78" s="32">
        <f>SUM(S71:S77)</f>
        <v>899319</v>
      </c>
      <c r="T78" s="37">
        <f t="shared" si="12"/>
        <v>0.15312235823540979</v>
      </c>
      <c r="U78" s="37">
        <f t="shared" si="13"/>
        <v>0.82015502841594579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1729057</v>
      </c>
      <c r="E79" s="31">
        <v>1729057</v>
      </c>
      <c r="F79" s="31">
        <v>452407</v>
      </c>
      <c r="G79" s="36">
        <f t="shared" si="7"/>
        <v>0.26164955811173374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452407</v>
      </c>
      <c r="O79" s="36">
        <f t="shared" si="11"/>
        <v>0.26164955811173374</v>
      </c>
      <c r="P79" s="31">
        <v>0</v>
      </c>
      <c r="Q79" s="31">
        <v>1318700</v>
      </c>
      <c r="R79" s="31">
        <v>1648291</v>
      </c>
      <c r="S79" s="31">
        <v>0</v>
      </c>
      <c r="T79" s="36">
        <f t="shared" si="12"/>
        <v>0</v>
      </c>
      <c r="U79" s="36">
        <f t="shared" si="13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58814359</v>
      </c>
      <c r="E80" s="31">
        <v>58814359</v>
      </c>
      <c r="F80" s="31">
        <v>83444</v>
      </c>
      <c r="G80" s="36">
        <f t="shared" si="7"/>
        <v>1.4187691818591443E-3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83444</v>
      </c>
      <c r="O80" s="36">
        <f t="shared" si="11"/>
        <v>1.4187691818591443E-3</v>
      </c>
      <c r="P80" s="31">
        <v>174361</v>
      </c>
      <c r="Q80" s="31">
        <v>727660</v>
      </c>
      <c r="R80" s="31">
        <v>835660</v>
      </c>
      <c r="S80" s="31">
        <v>174361</v>
      </c>
      <c r="T80" s="36">
        <f t="shared" si="12"/>
        <v>0.23961877800071463</v>
      </c>
      <c r="U80" s="36">
        <f t="shared" si="13"/>
        <v>-0.52142967750815838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4240550</v>
      </c>
      <c r="E81" s="31">
        <v>4240550</v>
      </c>
      <c r="F81" s="31">
        <v>717339</v>
      </c>
      <c r="G81" s="36">
        <f t="shared" si="7"/>
        <v>0.16916178325924702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717339</v>
      </c>
      <c r="O81" s="36">
        <f t="shared" si="11"/>
        <v>0.16916178325924702</v>
      </c>
      <c r="P81" s="31">
        <v>862480</v>
      </c>
      <c r="Q81" s="31">
        <v>4298000</v>
      </c>
      <c r="R81" s="31">
        <v>4298000</v>
      </c>
      <c r="S81" s="31">
        <v>862480</v>
      </c>
      <c r="T81" s="36">
        <f t="shared" si="12"/>
        <v>0.20067007910656118</v>
      </c>
      <c r="U81" s="36">
        <f t="shared" si="13"/>
        <v>-0.16828332251182632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64783966</v>
      </c>
      <c r="E84" s="32">
        <f>SUM(E79:E83)</f>
        <v>64783966</v>
      </c>
      <c r="F84" s="32">
        <f>SUM(F79:F83)</f>
        <v>1253190</v>
      </c>
      <c r="G84" s="37">
        <f t="shared" si="7"/>
        <v>1.9344138332006409E-2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1253190</v>
      </c>
      <c r="O84" s="37">
        <f t="shared" si="11"/>
        <v>1.9344138332006409E-2</v>
      </c>
      <c r="P84" s="32">
        <f>SUM(P79:P83)</f>
        <v>1036841</v>
      </c>
      <c r="Q84" s="32">
        <f>SUM(Q79:Q83)</f>
        <v>6344360</v>
      </c>
      <c r="R84" s="32">
        <f>SUM(R79:R83)</f>
        <v>6781951</v>
      </c>
      <c r="S84" s="32">
        <f>SUM(S79:S83)</f>
        <v>1036841</v>
      </c>
      <c r="T84" s="37">
        <f t="shared" si="12"/>
        <v>0.16342720148289189</v>
      </c>
      <c r="U84" s="37">
        <f t="shared" si="13"/>
        <v>0.20866169451246619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175918643</v>
      </c>
      <c r="E85" s="32">
        <f>SUM(E57,E59:E62,E64:E69,E71:E77,E79:E83)</f>
        <v>175918643</v>
      </c>
      <c r="F85" s="32">
        <f>SUM(F57,F59:F62,F64:F69,F71:F77,F79:F83)</f>
        <v>13997898</v>
      </c>
      <c r="G85" s="37">
        <f t="shared" si="7"/>
        <v>7.9570293183764504E-2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13997898</v>
      </c>
      <c r="O85" s="37">
        <f t="shared" si="11"/>
        <v>7.9570293183764504E-2</v>
      </c>
      <c r="P85" s="32">
        <f>SUM(P57,P59:P62,P64:P69,P71:P77,P79:P83)</f>
        <v>5974195</v>
      </c>
      <c r="Q85" s="32">
        <f>SUM(Q57,Q59:Q62,Q64:Q69,Q71:Q77,Q79:Q83)</f>
        <v>57115493</v>
      </c>
      <c r="R85" s="32">
        <f>SUM(R57,R59:R62,R64:R69,R71:R77,R79:R83)</f>
        <v>55855429</v>
      </c>
      <c r="S85" s="32">
        <f>SUM(S57,S59:S62,S64:S69,S71:S77,S79:S83)</f>
        <v>5974195</v>
      </c>
      <c r="T85" s="37">
        <f t="shared" si="12"/>
        <v>0.10459850184607529</v>
      </c>
      <c r="U85" s="37">
        <f t="shared" si="13"/>
        <v>1.3430601110275107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285711721</v>
      </c>
      <c r="E88" s="31">
        <v>285711721</v>
      </c>
      <c r="F88" s="31">
        <v>42961628</v>
      </c>
      <c r="G88" s="36">
        <f t="shared" ref="G88:G99" si="14">IF(($D88      =0),0,($F88      /$D88      ))</f>
        <v>0.15036704776980431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42961628</v>
      </c>
      <c r="O88" s="36">
        <f t="shared" ref="O88:O99" si="18">IF(($D88      =0),0,($N88      /$D88      ))</f>
        <v>0.15036704776980431</v>
      </c>
      <c r="P88" s="31">
        <v>45617263</v>
      </c>
      <c r="Q88" s="31">
        <v>325471921</v>
      </c>
      <c r="R88" s="31">
        <v>297679661</v>
      </c>
      <c r="S88" s="31">
        <v>45617263</v>
      </c>
      <c r="T88" s="36">
        <f t="shared" ref="T88:T99" si="19">IF(($Q88      =0),0,($S88      /$Q88      ))</f>
        <v>0.14015729178677752</v>
      </c>
      <c r="U88" s="36">
        <f t="shared" ref="U88:U99" si="20">IF(($P88      =0),0,(($F88      /$P88      )-1))</f>
        <v>-5.821557071497252E-2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234178924</v>
      </c>
      <c r="E89" s="31">
        <v>234178924</v>
      </c>
      <c r="F89" s="31">
        <v>41872911</v>
      </c>
      <c r="G89" s="36">
        <f t="shared" si="14"/>
        <v>0.17880734220129904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41872911</v>
      </c>
      <c r="O89" s="36">
        <f t="shared" si="18"/>
        <v>0.17880734220129904</v>
      </c>
      <c r="P89" s="31">
        <v>44032929</v>
      </c>
      <c r="Q89" s="31">
        <v>405797700</v>
      </c>
      <c r="R89" s="31">
        <v>224487624</v>
      </c>
      <c r="S89" s="31">
        <v>44032929</v>
      </c>
      <c r="T89" s="36">
        <f t="shared" si="19"/>
        <v>0.10850955784125933</v>
      </c>
      <c r="U89" s="36">
        <f t="shared" si="20"/>
        <v>-4.905460638332737E-2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213757477</v>
      </c>
      <c r="E90" s="31">
        <v>213757477</v>
      </c>
      <c r="F90" s="31">
        <v>28472808</v>
      </c>
      <c r="G90" s="36">
        <f t="shared" si="14"/>
        <v>0.13320145989559934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28472808</v>
      </c>
      <c r="O90" s="36">
        <f t="shared" si="18"/>
        <v>0.13320145989559934</v>
      </c>
      <c r="P90" s="31">
        <v>38254820</v>
      </c>
      <c r="Q90" s="31">
        <v>245541590</v>
      </c>
      <c r="R90" s="31">
        <v>225652386</v>
      </c>
      <c r="S90" s="31">
        <v>38254820</v>
      </c>
      <c r="T90" s="36">
        <f t="shared" si="19"/>
        <v>0.15579772045949528</v>
      </c>
      <c r="U90" s="36">
        <f t="shared" si="20"/>
        <v>-0.25570665343608989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733648122</v>
      </c>
      <c r="E91" s="32">
        <f>SUM(E88:E90)</f>
        <v>733648122</v>
      </c>
      <c r="F91" s="32">
        <f>SUM(F88:F90)</f>
        <v>113307347</v>
      </c>
      <c r="G91" s="37">
        <f t="shared" si="14"/>
        <v>0.15444372254523403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113307347</v>
      </c>
      <c r="O91" s="37">
        <f t="shared" si="18"/>
        <v>0.15444372254523403</v>
      </c>
      <c r="P91" s="32">
        <f>SUM(P88:P90)</f>
        <v>127905012</v>
      </c>
      <c r="Q91" s="32">
        <f>SUM(Q88:Q90)</f>
        <v>976811211</v>
      </c>
      <c r="R91" s="32">
        <f>SUM(R88:R90)</f>
        <v>747819671</v>
      </c>
      <c r="S91" s="32">
        <f>SUM(S88:S90)</f>
        <v>127905012</v>
      </c>
      <c r="T91" s="37">
        <f t="shared" si="19"/>
        <v>0.13094138412791007</v>
      </c>
      <c r="U91" s="37">
        <f t="shared" si="20"/>
        <v>-0.11412895219461772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37369254</v>
      </c>
      <c r="E92" s="31">
        <v>37369254</v>
      </c>
      <c r="F92" s="31">
        <v>478294898</v>
      </c>
      <c r="G92" s="36">
        <f t="shared" si="14"/>
        <v>12.799155637412511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478294898</v>
      </c>
      <c r="O92" s="36">
        <f t="shared" si="18"/>
        <v>12.799155637412511</v>
      </c>
      <c r="P92" s="31">
        <v>452992230</v>
      </c>
      <c r="Q92" s="31">
        <v>27801061</v>
      </c>
      <c r="R92" s="31">
        <v>14402065</v>
      </c>
      <c r="S92" s="31">
        <v>452992230</v>
      </c>
      <c r="T92" s="36">
        <f t="shared" si="19"/>
        <v>16.294062661853086</v>
      </c>
      <c r="U92" s="36">
        <f t="shared" si="20"/>
        <v>5.5856737321962502E-2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4023294</v>
      </c>
      <c r="E93" s="31">
        <v>4023294</v>
      </c>
      <c r="F93" s="31">
        <v>918138</v>
      </c>
      <c r="G93" s="36">
        <f t="shared" si="14"/>
        <v>0.22820554500864218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918138</v>
      </c>
      <c r="O93" s="36">
        <f t="shared" si="18"/>
        <v>0.22820554500864218</v>
      </c>
      <c r="P93" s="31">
        <v>848249</v>
      </c>
      <c r="Q93" s="31">
        <v>4304483</v>
      </c>
      <c r="R93" s="31">
        <v>4300600</v>
      </c>
      <c r="S93" s="31">
        <v>848249</v>
      </c>
      <c r="T93" s="36">
        <f t="shared" si="19"/>
        <v>0.19706176095944622</v>
      </c>
      <c r="U93" s="36">
        <f t="shared" si="20"/>
        <v>8.239208062726866E-2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500717</v>
      </c>
      <c r="E94" s="31">
        <v>500717</v>
      </c>
      <c r="F94" s="31">
        <v>199361</v>
      </c>
      <c r="G94" s="36">
        <f t="shared" si="14"/>
        <v>0.39815105139230345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199361</v>
      </c>
      <c r="O94" s="36">
        <f t="shared" si="18"/>
        <v>0.39815105139230345</v>
      </c>
      <c r="P94" s="31">
        <v>79612</v>
      </c>
      <c r="Q94" s="31">
        <v>300643</v>
      </c>
      <c r="R94" s="31">
        <v>462740</v>
      </c>
      <c r="S94" s="31">
        <v>79612</v>
      </c>
      <c r="T94" s="36">
        <f t="shared" si="19"/>
        <v>0.26480576630754749</v>
      </c>
      <c r="U94" s="36">
        <f t="shared" si="20"/>
        <v>1.5041576646736674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2733000</v>
      </c>
      <c r="E95" s="31">
        <v>2733000</v>
      </c>
      <c r="F95" s="31">
        <v>310557</v>
      </c>
      <c r="G95" s="36">
        <f t="shared" si="14"/>
        <v>0.11363227222832052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310557</v>
      </c>
      <c r="O95" s="36">
        <f t="shared" si="18"/>
        <v>0.11363227222832052</v>
      </c>
      <c r="P95" s="31">
        <v>406975</v>
      </c>
      <c r="Q95" s="31">
        <v>2249000</v>
      </c>
      <c r="R95" s="31">
        <v>2249000</v>
      </c>
      <c r="S95" s="31">
        <v>406975</v>
      </c>
      <c r="T95" s="36">
        <f t="shared" si="19"/>
        <v>0.18095820364606491</v>
      </c>
      <c r="U95" s="36">
        <f t="shared" si="20"/>
        <v>-0.23691381534492295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44626265</v>
      </c>
      <c r="E96" s="32">
        <f>SUM(E92:E95)</f>
        <v>44626265</v>
      </c>
      <c r="F96" s="32">
        <f>SUM(F92:F95)</f>
        <v>479722954</v>
      </c>
      <c r="G96" s="37">
        <f t="shared" si="14"/>
        <v>10.749789479357055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479722954</v>
      </c>
      <c r="O96" s="37">
        <f t="shared" si="18"/>
        <v>10.749789479357055</v>
      </c>
      <c r="P96" s="32">
        <f>SUM(P92:P95)</f>
        <v>454327066</v>
      </c>
      <c r="Q96" s="32">
        <f>SUM(Q92:Q95)</f>
        <v>34655187</v>
      </c>
      <c r="R96" s="32">
        <f>SUM(R92:R95)</f>
        <v>21414405</v>
      </c>
      <c r="S96" s="32">
        <f>SUM(S92:S95)</f>
        <v>454327066</v>
      </c>
      <c r="T96" s="37">
        <f t="shared" si="19"/>
        <v>13.109929719900228</v>
      </c>
      <c r="U96" s="37">
        <f t="shared" si="20"/>
        <v>5.5897809971110046E-2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12370826</v>
      </c>
      <c r="E97" s="31">
        <v>12370826</v>
      </c>
      <c r="F97" s="31">
        <v>2166002</v>
      </c>
      <c r="G97" s="36">
        <f t="shared" si="14"/>
        <v>0.17508952110392628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2166002</v>
      </c>
      <c r="O97" s="36">
        <f t="shared" si="18"/>
        <v>0.17508952110392628</v>
      </c>
      <c r="P97" s="31">
        <v>6081407</v>
      </c>
      <c r="Q97" s="31">
        <v>25398795</v>
      </c>
      <c r="R97" s="31">
        <v>15982154</v>
      </c>
      <c r="S97" s="31">
        <v>6081407</v>
      </c>
      <c r="T97" s="36">
        <f t="shared" si="19"/>
        <v>0.23943683155047316</v>
      </c>
      <c r="U97" s="36">
        <f t="shared" si="20"/>
        <v>-0.64383209346126646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18172519</v>
      </c>
      <c r="E98" s="31">
        <v>18172519</v>
      </c>
      <c r="F98" s="31">
        <v>7372128</v>
      </c>
      <c r="G98" s="36">
        <f t="shared" si="14"/>
        <v>0.40567452426380735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7372128</v>
      </c>
      <c r="O98" s="36">
        <f t="shared" si="18"/>
        <v>0.40567452426380735</v>
      </c>
      <c r="P98" s="31">
        <v>595487</v>
      </c>
      <c r="Q98" s="31">
        <v>6374278</v>
      </c>
      <c r="R98" s="31">
        <v>24425774</v>
      </c>
      <c r="S98" s="31">
        <v>595487</v>
      </c>
      <c r="T98" s="36">
        <f t="shared" si="19"/>
        <v>9.3420305797770345E-2</v>
      </c>
      <c r="U98" s="36">
        <f t="shared" si="20"/>
        <v>11.379998219944348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49474761</v>
      </c>
      <c r="E99" s="31">
        <v>49474761</v>
      </c>
      <c r="F99" s="31">
        <v>18973405</v>
      </c>
      <c r="G99" s="36">
        <f t="shared" si="14"/>
        <v>0.38349664791710664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18973405</v>
      </c>
      <c r="O99" s="36">
        <f t="shared" si="18"/>
        <v>0.38349664791710664</v>
      </c>
      <c r="P99" s="31">
        <v>7007993</v>
      </c>
      <c r="Q99" s="31">
        <v>50929879</v>
      </c>
      <c r="R99" s="31">
        <v>51053277</v>
      </c>
      <c r="S99" s="31">
        <v>7007993</v>
      </c>
      <c r="T99" s="36">
        <f t="shared" si="19"/>
        <v>0.13760081778321132</v>
      </c>
      <c r="U99" s="36">
        <f t="shared" si="20"/>
        <v>1.7073949702860718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83424972</v>
      </c>
      <c r="E100" s="31">
        <v>83424972</v>
      </c>
      <c r="F100" s="31">
        <v>31700940</v>
      </c>
      <c r="G100" s="36">
        <f>IF(($D100     =0),0,($F100     /$D100     ))</f>
        <v>0.3799934149213739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31700940</v>
      </c>
      <c r="O100" s="36">
        <f>IF(($D100     =0),0,($N100     /$D100     ))</f>
        <v>0.3799934149213739</v>
      </c>
      <c r="P100" s="31">
        <v>12603766</v>
      </c>
      <c r="Q100" s="31">
        <v>32817368</v>
      </c>
      <c r="R100" s="31">
        <v>24868531</v>
      </c>
      <c r="S100" s="31">
        <v>12603766</v>
      </c>
      <c r="T100" s="36">
        <f>IF(($Q100     =0),0,($S100     /$Q100     ))</f>
        <v>0.38405779525036865</v>
      </c>
      <c r="U100" s="36">
        <f>IF(($P100     =0),0,(($F100     /$P100     )-1))</f>
        <v>1.5151958549531943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163443078</v>
      </c>
      <c r="E101" s="32">
        <f>SUM(E97:E100)</f>
        <v>163443078</v>
      </c>
      <c r="F101" s="32">
        <f>SUM(F97:F100)</f>
        <v>60212475</v>
      </c>
      <c r="G101" s="37">
        <f>IF(($D101     =0),0,($F101     /$D101     ))</f>
        <v>0.36840027572167972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60212475</v>
      </c>
      <c r="O101" s="37">
        <f>IF(($D101     =0),0,($N101     /$D101     ))</f>
        <v>0.36840027572167972</v>
      </c>
      <c r="P101" s="32">
        <f>SUM(P97:P100)</f>
        <v>26288653</v>
      </c>
      <c r="Q101" s="32">
        <f>SUM(Q97:Q100)</f>
        <v>115520320</v>
      </c>
      <c r="R101" s="32">
        <f>SUM(R97:R100)</f>
        <v>116329736</v>
      </c>
      <c r="S101" s="32">
        <f>SUM(S97:S100)</f>
        <v>26288653</v>
      </c>
      <c r="T101" s="37">
        <f>IF(($Q101     =0),0,($S101     /$Q101     ))</f>
        <v>0.22756734919016844</v>
      </c>
      <c r="U101" s="37">
        <f>IF(($P101     =0),0,(($F101     /$P101     )-1))</f>
        <v>1.2904359154499092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941717465</v>
      </c>
      <c r="E102" s="32">
        <f>SUM(E88:E90,E92:E95,E97:E100)</f>
        <v>941717465</v>
      </c>
      <c r="F102" s="32">
        <f>SUM(F88:F90,F92:F95,F97:F100)</f>
        <v>653242776</v>
      </c>
      <c r="G102" s="37">
        <f>IF(($D102     =0),0,($F102     /$D102     ))</f>
        <v>0.69367172244171982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653242776</v>
      </c>
      <c r="O102" s="37">
        <f>IF(($D102     =0),0,($N102     /$D102     ))</f>
        <v>0.69367172244171982</v>
      </c>
      <c r="P102" s="32">
        <f>SUM(P88:P90,P92:P95,P97:P100)</f>
        <v>608520731</v>
      </c>
      <c r="Q102" s="32">
        <f>SUM(Q88:Q90,Q92:Q95,Q97:Q100)</f>
        <v>1126986718</v>
      </c>
      <c r="R102" s="32">
        <f>SUM(R88:R90,R92:R95,R97:R100)</f>
        <v>885563812</v>
      </c>
      <c r="S102" s="32">
        <f>SUM(S88:S90,S92:S95,S97:S100)</f>
        <v>608520731</v>
      </c>
      <c r="T102" s="37">
        <f>IF(($Q102     =0),0,($S102     /$Q102     ))</f>
        <v>0.5399537734392359</v>
      </c>
      <c r="U102" s="37">
        <f>IF(($P102     =0),0,(($F102     /$P102     )-1))</f>
        <v>7.3493050806185289E-2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164787680</v>
      </c>
      <c r="E105" s="31">
        <v>164787680</v>
      </c>
      <c r="F105" s="31">
        <v>9297932</v>
      </c>
      <c r="G105" s="36">
        <f t="shared" ref="G105:G136" si="21">IF(($D105     =0),0,($F105     /$D105     ))</f>
        <v>5.6423708374315359E-2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9297932</v>
      </c>
      <c r="O105" s="36">
        <f t="shared" ref="O105:O136" si="25">IF(($D105     =0),0,($N105     /$D105     ))</f>
        <v>5.6423708374315359E-2</v>
      </c>
      <c r="P105" s="31">
        <v>126294489</v>
      </c>
      <c r="Q105" s="31">
        <v>200550660</v>
      </c>
      <c r="R105" s="31">
        <v>252399720</v>
      </c>
      <c r="S105" s="31">
        <v>126294489</v>
      </c>
      <c r="T105" s="36">
        <f t="shared" ref="T105:T136" si="26">IF(($Q105     =0),0,($S105     /$Q105     ))</f>
        <v>0.62973858575184938</v>
      </c>
      <c r="U105" s="36">
        <f t="shared" ref="U105:U136" si="27">IF(($P105     =0),0,(($F105     /$P105     )-1))</f>
        <v>-0.92637895704221895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164787680</v>
      </c>
      <c r="E106" s="32">
        <f>E105</f>
        <v>164787680</v>
      </c>
      <c r="F106" s="32">
        <f>F105</f>
        <v>9297932</v>
      </c>
      <c r="G106" s="37">
        <f t="shared" si="21"/>
        <v>5.6423708374315359E-2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9297932</v>
      </c>
      <c r="O106" s="37">
        <f t="shared" si="25"/>
        <v>5.6423708374315359E-2</v>
      </c>
      <c r="P106" s="32">
        <f>P105</f>
        <v>126294489</v>
      </c>
      <c r="Q106" s="32">
        <f>Q105</f>
        <v>200550660</v>
      </c>
      <c r="R106" s="32">
        <f>R105</f>
        <v>252399720</v>
      </c>
      <c r="S106" s="32">
        <f>S105</f>
        <v>126294489</v>
      </c>
      <c r="T106" s="37">
        <f t="shared" si="26"/>
        <v>0.62973858575184938</v>
      </c>
      <c r="U106" s="37">
        <f t="shared" si="27"/>
        <v>-0.92637895704221895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1873129</v>
      </c>
      <c r="E107" s="31">
        <v>1873129</v>
      </c>
      <c r="F107" s="31">
        <v>91021</v>
      </c>
      <c r="G107" s="36">
        <f t="shared" si="21"/>
        <v>4.859302269090917E-2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91021</v>
      </c>
      <c r="O107" s="36">
        <f t="shared" si="25"/>
        <v>4.859302269090917E-2</v>
      </c>
      <c r="P107" s="31">
        <v>468992</v>
      </c>
      <c r="Q107" s="31">
        <v>2999166</v>
      </c>
      <c r="R107" s="31">
        <v>3195406</v>
      </c>
      <c r="S107" s="31">
        <v>468992</v>
      </c>
      <c r="T107" s="36">
        <f t="shared" si="26"/>
        <v>0.15637413867721894</v>
      </c>
      <c r="U107" s="36">
        <f t="shared" si="27"/>
        <v>-0.80592206263646293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7911117</v>
      </c>
      <c r="E108" s="31">
        <v>7911117</v>
      </c>
      <c r="F108" s="31">
        <v>357584</v>
      </c>
      <c r="G108" s="36">
        <f t="shared" si="21"/>
        <v>4.5200191072891478E-2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357584</v>
      </c>
      <c r="O108" s="36">
        <f t="shared" si="25"/>
        <v>4.5200191072891478E-2</v>
      </c>
      <c r="P108" s="31">
        <v>433202</v>
      </c>
      <c r="Q108" s="31">
        <v>6741424</v>
      </c>
      <c r="R108" s="31">
        <v>6741424</v>
      </c>
      <c r="S108" s="31">
        <v>433202</v>
      </c>
      <c r="T108" s="36">
        <f t="shared" si="26"/>
        <v>6.4259717234815675E-2</v>
      </c>
      <c r="U108" s="36">
        <f t="shared" si="27"/>
        <v>-0.17455598081264634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16160842</v>
      </c>
      <c r="E109" s="31">
        <v>16160842</v>
      </c>
      <c r="F109" s="31">
        <v>41665</v>
      </c>
      <c r="G109" s="36">
        <f t="shared" si="21"/>
        <v>2.578145371385971E-3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41665</v>
      </c>
      <c r="O109" s="36">
        <f t="shared" si="25"/>
        <v>2.578145371385971E-3</v>
      </c>
      <c r="P109" s="31">
        <v>6926960</v>
      </c>
      <c r="Q109" s="31">
        <v>14034113</v>
      </c>
      <c r="R109" s="31">
        <v>13971113</v>
      </c>
      <c r="S109" s="31">
        <v>6926960</v>
      </c>
      <c r="T109" s="36">
        <f t="shared" si="26"/>
        <v>0.49358017852642344</v>
      </c>
      <c r="U109" s="36">
        <f t="shared" si="27"/>
        <v>-0.99398509591509121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5042542</v>
      </c>
      <c r="E110" s="31">
        <v>5042542</v>
      </c>
      <c r="F110" s="31">
        <v>988117</v>
      </c>
      <c r="G110" s="36">
        <f t="shared" si="21"/>
        <v>0.19595612688996938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988117</v>
      </c>
      <c r="O110" s="36">
        <f t="shared" si="25"/>
        <v>0.19595612688996938</v>
      </c>
      <c r="P110" s="31">
        <v>1064102</v>
      </c>
      <c r="Q110" s="31">
        <v>3311760</v>
      </c>
      <c r="R110" s="31">
        <v>7271310</v>
      </c>
      <c r="S110" s="31">
        <v>1064102</v>
      </c>
      <c r="T110" s="36">
        <f t="shared" si="26"/>
        <v>0.32131011909075535</v>
      </c>
      <c r="U110" s="36">
        <f t="shared" si="27"/>
        <v>-7.1407628216092034E-2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1821687</v>
      </c>
      <c r="E111" s="31">
        <v>1821687</v>
      </c>
      <c r="F111" s="31">
        <v>2942512</v>
      </c>
      <c r="G111" s="36">
        <f t="shared" si="21"/>
        <v>1.6152676063451077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2942512</v>
      </c>
      <c r="O111" s="36">
        <f t="shared" si="25"/>
        <v>1.6152676063451077</v>
      </c>
      <c r="P111" s="31">
        <v>183611</v>
      </c>
      <c r="Q111" s="31">
        <v>2263541</v>
      </c>
      <c r="R111" s="31">
        <v>3609658</v>
      </c>
      <c r="S111" s="31">
        <v>183611</v>
      </c>
      <c r="T111" s="36">
        <f t="shared" si="26"/>
        <v>8.1116710499169228E-2</v>
      </c>
      <c r="U111" s="36">
        <f t="shared" si="27"/>
        <v>15.025793661599796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32809317</v>
      </c>
      <c r="E112" s="32">
        <f>SUM(E107:E111)</f>
        <v>32809317</v>
      </c>
      <c r="F112" s="32">
        <f>SUM(F107:F111)</f>
        <v>4420899</v>
      </c>
      <c r="G112" s="37">
        <f t="shared" si="21"/>
        <v>0.13474523105738531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4420899</v>
      </c>
      <c r="O112" s="37">
        <f t="shared" si="25"/>
        <v>0.13474523105738531</v>
      </c>
      <c r="P112" s="32">
        <f>SUM(P107:P111)</f>
        <v>9076867</v>
      </c>
      <c r="Q112" s="32">
        <f>SUM(Q107:Q111)</f>
        <v>29350004</v>
      </c>
      <c r="R112" s="32">
        <f>SUM(R107:R111)</f>
        <v>34788911</v>
      </c>
      <c r="S112" s="32">
        <f>SUM(S107:S111)</f>
        <v>9076867</v>
      </c>
      <c r="T112" s="37">
        <f t="shared" si="26"/>
        <v>0.30926288800505786</v>
      </c>
      <c r="U112" s="37">
        <f t="shared" si="27"/>
        <v>-0.5129487960989183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2265000</v>
      </c>
      <c r="E113" s="31">
        <v>2265000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4882002</v>
      </c>
      <c r="E114" s="31">
        <v>4882002</v>
      </c>
      <c r="F114" s="31">
        <v>560753</v>
      </c>
      <c r="G114" s="36">
        <f t="shared" si="21"/>
        <v>0.11486128026985651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560753</v>
      </c>
      <c r="O114" s="36">
        <f t="shared" si="25"/>
        <v>0.11486128026985651</v>
      </c>
      <c r="P114" s="31">
        <v>655959</v>
      </c>
      <c r="Q114" s="31">
        <v>5070951</v>
      </c>
      <c r="R114" s="31">
        <v>4799719</v>
      </c>
      <c r="S114" s="31">
        <v>655959</v>
      </c>
      <c r="T114" s="36">
        <f t="shared" si="26"/>
        <v>0.1293562095157299</v>
      </c>
      <c r="U114" s="36">
        <f t="shared" si="27"/>
        <v>-0.14514016882152692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153419</v>
      </c>
      <c r="Q115" s="31">
        <v>55824</v>
      </c>
      <c r="R115" s="31">
        <v>0</v>
      </c>
      <c r="S115" s="31">
        <v>153419</v>
      </c>
      <c r="T115" s="36">
        <f t="shared" si="26"/>
        <v>2.7482623961020352</v>
      </c>
      <c r="U115" s="36">
        <f t="shared" si="27"/>
        <v>-1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14324500</v>
      </c>
      <c r="E116" s="31">
        <v>14324500</v>
      </c>
      <c r="F116" s="31">
        <v>6118884</v>
      </c>
      <c r="G116" s="36">
        <f t="shared" si="21"/>
        <v>0.42716213480400711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6118884</v>
      </c>
      <c r="O116" s="36">
        <f t="shared" si="25"/>
        <v>0.42716213480400711</v>
      </c>
      <c r="P116" s="31">
        <v>5217050</v>
      </c>
      <c r="Q116" s="31">
        <v>13392000</v>
      </c>
      <c r="R116" s="31">
        <v>13597000</v>
      </c>
      <c r="S116" s="31">
        <v>5217050</v>
      </c>
      <c r="T116" s="36">
        <f t="shared" si="26"/>
        <v>0.38956466547192353</v>
      </c>
      <c r="U116" s="36">
        <f t="shared" si="27"/>
        <v>0.17286282477645409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10697207</v>
      </c>
      <c r="E117" s="31">
        <v>10697207</v>
      </c>
      <c r="F117" s="31">
        <v>2793160</v>
      </c>
      <c r="G117" s="36">
        <f t="shared" si="21"/>
        <v>0.26111114798470292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2793160</v>
      </c>
      <c r="O117" s="36">
        <f t="shared" si="25"/>
        <v>0.26111114798470292</v>
      </c>
      <c r="P117" s="31">
        <v>4971924</v>
      </c>
      <c r="Q117" s="31">
        <v>14078583</v>
      </c>
      <c r="R117" s="31">
        <v>17194089</v>
      </c>
      <c r="S117" s="31">
        <v>4971924</v>
      </c>
      <c r="T117" s="36">
        <f t="shared" si="26"/>
        <v>0.3531551435254528</v>
      </c>
      <c r="U117" s="36">
        <f t="shared" si="27"/>
        <v>-0.43821345619925001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419750</v>
      </c>
      <c r="E118" s="31">
        <v>419750</v>
      </c>
      <c r="F118" s="31">
        <v>220380</v>
      </c>
      <c r="G118" s="36">
        <f t="shared" si="21"/>
        <v>0.52502680166765936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220380</v>
      </c>
      <c r="O118" s="36">
        <f t="shared" si="25"/>
        <v>0.52502680166765936</v>
      </c>
      <c r="P118" s="31">
        <v>50085</v>
      </c>
      <c r="Q118" s="31">
        <v>400143</v>
      </c>
      <c r="R118" s="31">
        <v>400143</v>
      </c>
      <c r="S118" s="31">
        <v>50085</v>
      </c>
      <c r="T118" s="36">
        <f t="shared" si="26"/>
        <v>0.12516775252847107</v>
      </c>
      <c r="U118" s="36">
        <f t="shared" si="27"/>
        <v>3.4001197963462113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1463220</v>
      </c>
      <c r="E119" s="31">
        <v>1463220</v>
      </c>
      <c r="F119" s="31">
        <v>186615</v>
      </c>
      <c r="G119" s="36">
        <f t="shared" si="21"/>
        <v>0.12753721244925575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186615</v>
      </c>
      <c r="O119" s="36">
        <f t="shared" si="25"/>
        <v>0.12753721244925575</v>
      </c>
      <c r="P119" s="31">
        <v>195353</v>
      </c>
      <c r="Q119" s="31">
        <v>13580552</v>
      </c>
      <c r="R119" s="31">
        <v>13068952</v>
      </c>
      <c r="S119" s="31">
        <v>195353</v>
      </c>
      <c r="T119" s="36">
        <f t="shared" si="26"/>
        <v>1.4384761385251498E-2</v>
      </c>
      <c r="U119" s="36">
        <f t="shared" si="27"/>
        <v>-4.4729284935475788E-2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34051679</v>
      </c>
      <c r="E121" s="32">
        <f>SUM(E113:E120)</f>
        <v>34051679</v>
      </c>
      <c r="F121" s="32">
        <f>SUM(F113:F120)</f>
        <v>9879792</v>
      </c>
      <c r="G121" s="37">
        <f t="shared" si="21"/>
        <v>0.29014111169085083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9879792</v>
      </c>
      <c r="O121" s="37">
        <f t="shared" si="25"/>
        <v>0.29014111169085083</v>
      </c>
      <c r="P121" s="32">
        <f>SUM(P113:P120)</f>
        <v>11243790</v>
      </c>
      <c r="Q121" s="32">
        <f>SUM(Q113:Q120)</f>
        <v>46578053</v>
      </c>
      <c r="R121" s="32">
        <f>SUM(R113:R120)</f>
        <v>49059903</v>
      </c>
      <c r="S121" s="32">
        <f>SUM(S113:S120)</f>
        <v>11243790</v>
      </c>
      <c r="T121" s="37">
        <f t="shared" si="26"/>
        <v>0.24139673678502621</v>
      </c>
      <c r="U121" s="37">
        <f t="shared" si="27"/>
        <v>-0.12131123046588388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388020</v>
      </c>
      <c r="E122" s="31">
        <v>388020</v>
      </c>
      <c r="F122" s="31">
        <v>205532</v>
      </c>
      <c r="G122" s="36">
        <f t="shared" si="21"/>
        <v>0.52969434565228601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205532</v>
      </c>
      <c r="O122" s="36">
        <f t="shared" si="25"/>
        <v>0.52969434565228601</v>
      </c>
      <c r="P122" s="31">
        <v>91065</v>
      </c>
      <c r="Q122" s="31">
        <v>467083</v>
      </c>
      <c r="R122" s="31">
        <v>369895</v>
      </c>
      <c r="S122" s="31">
        <v>91065</v>
      </c>
      <c r="T122" s="36">
        <f t="shared" si="26"/>
        <v>0.19496534877098931</v>
      </c>
      <c r="U122" s="36">
        <f t="shared" si="27"/>
        <v>1.2569812771097566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356158</v>
      </c>
      <c r="E123" s="31">
        <v>356158</v>
      </c>
      <c r="F123" s="31">
        <v>250362</v>
      </c>
      <c r="G123" s="36">
        <f t="shared" si="21"/>
        <v>0.70295206060231696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250362</v>
      </c>
      <c r="O123" s="36">
        <f t="shared" si="25"/>
        <v>0.70295206060231696</v>
      </c>
      <c r="P123" s="31">
        <v>60890</v>
      </c>
      <c r="Q123" s="31">
        <v>237386</v>
      </c>
      <c r="R123" s="31">
        <v>339522</v>
      </c>
      <c r="S123" s="31">
        <v>60890</v>
      </c>
      <c r="T123" s="36">
        <f t="shared" si="26"/>
        <v>0.25650206836123446</v>
      </c>
      <c r="U123" s="36">
        <f t="shared" si="27"/>
        <v>3.1117096403350306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450120</v>
      </c>
      <c r="E124" s="31">
        <v>450120</v>
      </c>
      <c r="F124" s="31">
        <v>1186366</v>
      </c>
      <c r="G124" s="36">
        <f t="shared" si="21"/>
        <v>2.6356660446103262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1186366</v>
      </c>
      <c r="O124" s="36">
        <f t="shared" si="25"/>
        <v>2.6356660446103262</v>
      </c>
      <c r="P124" s="31">
        <v>135330</v>
      </c>
      <c r="Q124" s="31">
        <v>1124268</v>
      </c>
      <c r="R124" s="31">
        <v>21047785</v>
      </c>
      <c r="S124" s="31">
        <v>135330</v>
      </c>
      <c r="T124" s="36">
        <f t="shared" si="26"/>
        <v>0.12037165515695546</v>
      </c>
      <c r="U124" s="36">
        <f t="shared" si="27"/>
        <v>7.7664671543634078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1194298</v>
      </c>
      <c r="E126" s="32">
        <f>SUM(E122:E125)</f>
        <v>1194298</v>
      </c>
      <c r="F126" s="32">
        <f>SUM(F122:F125)</f>
        <v>1642260</v>
      </c>
      <c r="G126" s="37">
        <f t="shared" si="21"/>
        <v>1.3750839405240569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1642260</v>
      </c>
      <c r="O126" s="37">
        <f t="shared" si="25"/>
        <v>1.3750839405240569</v>
      </c>
      <c r="P126" s="32">
        <f>SUM(P122:P125)</f>
        <v>287285</v>
      </c>
      <c r="Q126" s="32">
        <f>SUM(Q122:Q125)</f>
        <v>1828737</v>
      </c>
      <c r="R126" s="32">
        <f>SUM(R122:R125)</f>
        <v>21757202</v>
      </c>
      <c r="S126" s="32">
        <f>SUM(S122:S125)</f>
        <v>287285</v>
      </c>
      <c r="T126" s="37">
        <f t="shared" si="26"/>
        <v>0.15709475993540897</v>
      </c>
      <c r="U126" s="37">
        <f t="shared" si="27"/>
        <v>4.7164836312372733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216</v>
      </c>
      <c r="E127" s="31">
        <v>216</v>
      </c>
      <c r="F127" s="31">
        <v>26</v>
      </c>
      <c r="G127" s="36">
        <f t="shared" si="21"/>
        <v>0.12037037037037036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26</v>
      </c>
      <c r="O127" s="36">
        <f t="shared" si="25"/>
        <v>0.12037037037037036</v>
      </c>
      <c r="P127" s="31">
        <v>57</v>
      </c>
      <c r="Q127" s="31">
        <v>0</v>
      </c>
      <c r="R127" s="31">
        <v>0</v>
      </c>
      <c r="S127" s="31">
        <v>57</v>
      </c>
      <c r="T127" s="36">
        <f t="shared" si="26"/>
        <v>0</v>
      </c>
      <c r="U127" s="36">
        <f t="shared" si="27"/>
        <v>-0.54385964912280704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185075</v>
      </c>
      <c r="E128" s="31">
        <v>185075</v>
      </c>
      <c r="F128" s="31">
        <v>1583651</v>
      </c>
      <c r="G128" s="36">
        <f t="shared" si="21"/>
        <v>8.5568066999864918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1583651</v>
      </c>
      <c r="O128" s="36">
        <f t="shared" si="25"/>
        <v>8.5568066999864918</v>
      </c>
      <c r="P128" s="31">
        <v>21021</v>
      </c>
      <c r="Q128" s="31">
        <v>527997</v>
      </c>
      <c r="R128" s="31">
        <v>695893</v>
      </c>
      <c r="S128" s="31">
        <v>21021</v>
      </c>
      <c r="T128" s="36">
        <f t="shared" si="26"/>
        <v>3.9812726208671642E-2</v>
      </c>
      <c r="U128" s="36">
        <f t="shared" si="27"/>
        <v>74.33661576518719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80243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80243</v>
      </c>
      <c r="O129" s="36">
        <f t="shared" si="25"/>
        <v>0</v>
      </c>
      <c r="P129" s="31">
        <v>9090</v>
      </c>
      <c r="Q129" s="31">
        <v>0</v>
      </c>
      <c r="R129" s="31">
        <v>0</v>
      </c>
      <c r="S129" s="31">
        <v>9090</v>
      </c>
      <c r="T129" s="36">
        <f t="shared" si="26"/>
        <v>0</v>
      </c>
      <c r="U129" s="36">
        <f t="shared" si="27"/>
        <v>7.8276127612761268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29470640</v>
      </c>
      <c r="E130" s="31">
        <v>29470640</v>
      </c>
      <c r="F130" s="31">
        <v>199451</v>
      </c>
      <c r="G130" s="36">
        <f t="shared" si="21"/>
        <v>6.767786515664404E-3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199451</v>
      </c>
      <c r="O130" s="36">
        <f t="shared" si="25"/>
        <v>6.767786515664404E-3</v>
      </c>
      <c r="P130" s="31">
        <v>118676</v>
      </c>
      <c r="Q130" s="31">
        <v>6837548</v>
      </c>
      <c r="R130" s="31">
        <v>28842416</v>
      </c>
      <c r="S130" s="31">
        <v>118676</v>
      </c>
      <c r="T130" s="36">
        <f t="shared" si="26"/>
        <v>1.7356514352806007E-2</v>
      </c>
      <c r="U130" s="36">
        <f t="shared" si="27"/>
        <v>0.68063466918332272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16110119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29655931</v>
      </c>
      <c r="E132" s="32">
        <f>SUM(E127:E131)</f>
        <v>29655931</v>
      </c>
      <c r="F132" s="32">
        <f>SUM(F127:F131)</f>
        <v>1863371</v>
      </c>
      <c r="G132" s="37">
        <f t="shared" si="21"/>
        <v>6.2832996205716821E-2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1863371</v>
      </c>
      <c r="O132" s="37">
        <f t="shared" si="25"/>
        <v>6.2832996205716821E-2</v>
      </c>
      <c r="P132" s="32">
        <f>SUM(P127:P131)</f>
        <v>148844</v>
      </c>
      <c r="Q132" s="32">
        <f>SUM(Q127:Q131)</f>
        <v>23475664</v>
      </c>
      <c r="R132" s="32">
        <f>SUM(R127:R131)</f>
        <v>29538309</v>
      </c>
      <c r="S132" s="32">
        <f>SUM(S127:S131)</f>
        <v>148844</v>
      </c>
      <c r="T132" s="37">
        <f t="shared" si="26"/>
        <v>6.3403531418749224E-3</v>
      </c>
      <c r="U132" s="37">
        <f t="shared" si="27"/>
        <v>11.518952729031739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3213741</v>
      </c>
      <c r="E133" s="31">
        <v>3213741</v>
      </c>
      <c r="F133" s="31">
        <v>1490120</v>
      </c>
      <c r="G133" s="36">
        <f t="shared" si="21"/>
        <v>0.46367146574661744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1490120</v>
      </c>
      <c r="O133" s="36">
        <f t="shared" si="25"/>
        <v>0.46367146574661744</v>
      </c>
      <c r="P133" s="31">
        <v>804168</v>
      </c>
      <c r="Q133" s="31">
        <v>4362187</v>
      </c>
      <c r="R133" s="31">
        <v>4188187</v>
      </c>
      <c r="S133" s="31">
        <v>804168</v>
      </c>
      <c r="T133" s="36">
        <f t="shared" si="26"/>
        <v>0.18434973099502611</v>
      </c>
      <c r="U133" s="36">
        <f t="shared" si="27"/>
        <v>0.85299589140577581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1392711</v>
      </c>
      <c r="E134" s="31">
        <v>1392711</v>
      </c>
      <c r="F134" s="31">
        <v>6967</v>
      </c>
      <c r="G134" s="36">
        <f t="shared" si="21"/>
        <v>5.0024735928703087E-3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6967</v>
      </c>
      <c r="O134" s="36">
        <f t="shared" si="25"/>
        <v>5.0024735928703087E-3</v>
      </c>
      <c r="P134" s="31">
        <v>253707</v>
      </c>
      <c r="Q134" s="31">
        <v>968225</v>
      </c>
      <c r="R134" s="31">
        <v>1495084</v>
      </c>
      <c r="S134" s="31">
        <v>253707</v>
      </c>
      <c r="T134" s="36">
        <f t="shared" si="26"/>
        <v>0.26203310181001316</v>
      </c>
      <c r="U134" s="36">
        <f t="shared" si="27"/>
        <v>-0.97253918890688862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1153740</v>
      </c>
      <c r="E135" s="31">
        <v>1153740</v>
      </c>
      <c r="F135" s="31">
        <v>-18236</v>
      </c>
      <c r="G135" s="36">
        <f t="shared" si="21"/>
        <v>-1.5805987484181879E-2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-18236</v>
      </c>
      <c r="O135" s="36">
        <f t="shared" si="25"/>
        <v>-1.5805987484181879E-2</v>
      </c>
      <c r="P135" s="31">
        <v>9190</v>
      </c>
      <c r="Q135" s="31">
        <v>9160885</v>
      </c>
      <c r="R135" s="31">
        <v>9160885</v>
      </c>
      <c r="S135" s="31">
        <v>9190</v>
      </c>
      <c r="T135" s="36">
        <f t="shared" si="26"/>
        <v>1.0031781863870139E-3</v>
      </c>
      <c r="U135" s="36">
        <f t="shared" si="27"/>
        <v>-2.9843307943416759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20882220</v>
      </c>
      <c r="E136" s="31">
        <v>20882220</v>
      </c>
      <c r="F136" s="31">
        <v>9540909</v>
      </c>
      <c r="G136" s="36">
        <f t="shared" si="21"/>
        <v>0.45689150866143541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9540909</v>
      </c>
      <c r="O136" s="36">
        <f t="shared" si="25"/>
        <v>0.45689150866143541</v>
      </c>
      <c r="P136" s="31">
        <v>8375055</v>
      </c>
      <c r="Q136" s="31">
        <v>20100000</v>
      </c>
      <c r="R136" s="31">
        <v>20100000</v>
      </c>
      <c r="S136" s="31">
        <v>8375055</v>
      </c>
      <c r="T136" s="36">
        <f t="shared" si="26"/>
        <v>0.4166694029850746</v>
      </c>
      <c r="U136" s="36">
        <f t="shared" si="27"/>
        <v>0.13920553357560039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26642412</v>
      </c>
      <c r="E137" s="32">
        <f>SUM(E133:E136)</f>
        <v>26642412</v>
      </c>
      <c r="F137" s="32">
        <f>SUM(F133:F136)</f>
        <v>11019760</v>
      </c>
      <c r="G137" s="37">
        <f t="shared" ref="G137:G170" si="28">IF(($D137     =0),0,($F137     /$D137     ))</f>
        <v>0.41361720552928916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11019760</v>
      </c>
      <c r="O137" s="37">
        <f t="shared" ref="O137:O170" si="32">IF(($D137     =0),0,($N137     /$D137     ))</f>
        <v>0.41361720552928916</v>
      </c>
      <c r="P137" s="32">
        <f>SUM(P133:P136)</f>
        <v>9442120</v>
      </c>
      <c r="Q137" s="32">
        <f>SUM(Q133:Q136)</f>
        <v>34591297</v>
      </c>
      <c r="R137" s="32">
        <f>SUM(R133:R136)</f>
        <v>34944156</v>
      </c>
      <c r="S137" s="32">
        <f>SUM(S133:S136)</f>
        <v>9442120</v>
      </c>
      <c r="T137" s="37">
        <f t="shared" ref="T137:T170" si="33">IF(($Q137     =0),0,($S137     /$Q137     ))</f>
        <v>0.27296230031501856</v>
      </c>
      <c r="U137" s="37">
        <f t="shared" ref="U137:U170" si="34">IF(($P137     =0),0,(($F137     /$P137     )-1))</f>
        <v>0.16708535794927415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62220946</v>
      </c>
      <c r="E138" s="31">
        <v>62220946</v>
      </c>
      <c r="F138" s="31">
        <v>17722440</v>
      </c>
      <c r="G138" s="36">
        <f t="shared" si="28"/>
        <v>0.28483077065398521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17722440</v>
      </c>
      <c r="O138" s="36">
        <f t="shared" si="32"/>
        <v>0.28483077065398521</v>
      </c>
      <c r="P138" s="31">
        <v>23356646</v>
      </c>
      <c r="Q138" s="31">
        <v>58377098</v>
      </c>
      <c r="R138" s="31">
        <v>60083139</v>
      </c>
      <c r="S138" s="31">
        <v>23356646</v>
      </c>
      <c r="T138" s="36">
        <f t="shared" si="33"/>
        <v>0.4000994705149612</v>
      </c>
      <c r="U138" s="36">
        <f t="shared" si="34"/>
        <v>-0.24122496012483985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31254327</v>
      </c>
      <c r="E139" s="31">
        <v>31254327</v>
      </c>
      <c r="F139" s="31">
        <v>12685332</v>
      </c>
      <c r="G139" s="36">
        <f t="shared" si="28"/>
        <v>0.40587442500361631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12685332</v>
      </c>
      <c r="O139" s="36">
        <f t="shared" si="32"/>
        <v>0.40587442500361631</v>
      </c>
      <c r="P139" s="31">
        <v>12769215</v>
      </c>
      <c r="Q139" s="31">
        <v>31175679</v>
      </c>
      <c r="R139" s="31">
        <v>29931914</v>
      </c>
      <c r="S139" s="31">
        <v>12769215</v>
      </c>
      <c r="T139" s="36">
        <f t="shared" si="33"/>
        <v>0.40958899403602406</v>
      </c>
      <c r="U139" s="36">
        <f t="shared" si="34"/>
        <v>-6.5691587149249164E-3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2000000</v>
      </c>
      <c r="E140" s="31">
        <v>2000000</v>
      </c>
      <c r="F140" s="31">
        <v>503283</v>
      </c>
      <c r="G140" s="36">
        <f t="shared" si="28"/>
        <v>0.25164150000000002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503283</v>
      </c>
      <c r="O140" s="36">
        <f t="shared" si="32"/>
        <v>0.25164150000000002</v>
      </c>
      <c r="P140" s="31">
        <v>239697</v>
      </c>
      <c r="Q140" s="31">
        <v>3127940</v>
      </c>
      <c r="R140" s="31">
        <v>5127940</v>
      </c>
      <c r="S140" s="31">
        <v>239697</v>
      </c>
      <c r="T140" s="36">
        <f t="shared" si="33"/>
        <v>7.6630945606373527E-2</v>
      </c>
      <c r="U140" s="36">
        <f t="shared" si="34"/>
        <v>1.0996633249477465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186453</v>
      </c>
      <c r="E141" s="31">
        <v>186453</v>
      </c>
      <c r="F141" s="31">
        <v>36697</v>
      </c>
      <c r="G141" s="36">
        <f t="shared" si="28"/>
        <v>0.1968163558644806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36697</v>
      </c>
      <c r="O141" s="36">
        <f t="shared" si="32"/>
        <v>0.1968163558644806</v>
      </c>
      <c r="P141" s="31">
        <v>43593</v>
      </c>
      <c r="Q141" s="31">
        <v>61450</v>
      </c>
      <c r="R141" s="31">
        <v>13629</v>
      </c>
      <c r="S141" s="31">
        <v>43593</v>
      </c>
      <c r="T141" s="36">
        <f t="shared" si="33"/>
        <v>0.70940602115541085</v>
      </c>
      <c r="U141" s="36">
        <f t="shared" si="34"/>
        <v>-0.15819053517766613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178780</v>
      </c>
      <c r="E142" s="31">
        <v>178780</v>
      </c>
      <c r="F142" s="31">
        <v>133808</v>
      </c>
      <c r="G142" s="36">
        <f t="shared" si="28"/>
        <v>0.74845060968788457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133808</v>
      </c>
      <c r="O142" s="36">
        <f t="shared" si="32"/>
        <v>0.74845060968788457</v>
      </c>
      <c r="P142" s="31">
        <v>116411</v>
      </c>
      <c r="Q142" s="31">
        <v>524325</v>
      </c>
      <c r="R142" s="31">
        <v>524325</v>
      </c>
      <c r="S142" s="31">
        <v>116411</v>
      </c>
      <c r="T142" s="36">
        <f t="shared" si="33"/>
        <v>0.22202069327230248</v>
      </c>
      <c r="U142" s="36">
        <f t="shared" si="34"/>
        <v>0.14944464011132963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68000</v>
      </c>
      <c r="E143" s="31">
        <v>68000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201712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95908506</v>
      </c>
      <c r="E144" s="32">
        <f>SUM(E138:E143)</f>
        <v>95908506</v>
      </c>
      <c r="F144" s="32">
        <f>SUM(F138:F143)</f>
        <v>31081560</v>
      </c>
      <c r="G144" s="37">
        <f t="shared" si="28"/>
        <v>0.32407511383818238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31081560</v>
      </c>
      <c r="O144" s="37">
        <f t="shared" si="32"/>
        <v>0.32407511383818238</v>
      </c>
      <c r="P144" s="32">
        <f>SUM(P138:P143)</f>
        <v>36525562</v>
      </c>
      <c r="Q144" s="32">
        <f>SUM(Q138:Q143)</f>
        <v>93266492</v>
      </c>
      <c r="R144" s="32">
        <f>SUM(R138:R143)</f>
        <v>95882659</v>
      </c>
      <c r="S144" s="32">
        <f>SUM(S138:S143)</f>
        <v>36525562</v>
      </c>
      <c r="T144" s="37">
        <f t="shared" si="33"/>
        <v>0.3916257727373299</v>
      </c>
      <c r="U144" s="37">
        <f t="shared" si="34"/>
        <v>-0.14904635827369339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3880573</v>
      </c>
      <c r="E145" s="31">
        <v>3880573</v>
      </c>
      <c r="F145" s="31">
        <v>1732572</v>
      </c>
      <c r="G145" s="36">
        <f t="shared" si="28"/>
        <v>0.44647323990555005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1732572</v>
      </c>
      <c r="O145" s="36">
        <f t="shared" si="32"/>
        <v>0.44647323990555005</v>
      </c>
      <c r="P145" s="31">
        <v>1531477</v>
      </c>
      <c r="Q145" s="31">
        <v>3322989</v>
      </c>
      <c r="R145" s="31">
        <v>2995242</v>
      </c>
      <c r="S145" s="31">
        <v>1531477</v>
      </c>
      <c r="T145" s="36">
        <f t="shared" si="33"/>
        <v>0.46087332819940119</v>
      </c>
      <c r="U145" s="36">
        <f t="shared" si="34"/>
        <v>0.13130788121532344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35465862</v>
      </c>
      <c r="E146" s="31">
        <v>35465862</v>
      </c>
      <c r="F146" s="31">
        <v>14785243</v>
      </c>
      <c r="G146" s="36">
        <f t="shared" si="28"/>
        <v>0.41688661056652171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14785243</v>
      </c>
      <c r="O146" s="36">
        <f t="shared" si="32"/>
        <v>0.41688661056652171</v>
      </c>
      <c r="P146" s="31">
        <v>14827823</v>
      </c>
      <c r="Q146" s="31">
        <v>35565862</v>
      </c>
      <c r="R146" s="31">
        <v>35465862</v>
      </c>
      <c r="S146" s="31">
        <v>14827823</v>
      </c>
      <c r="T146" s="36">
        <f t="shared" si="33"/>
        <v>0.41691167220971614</v>
      </c>
      <c r="U146" s="36">
        <f t="shared" si="34"/>
        <v>-2.8716285593644031E-3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53261683</v>
      </c>
      <c r="E147" s="31">
        <v>53261683</v>
      </c>
      <c r="F147" s="31">
        <v>34137444</v>
      </c>
      <c r="G147" s="36">
        <f t="shared" si="28"/>
        <v>0.64093813933742949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34137444</v>
      </c>
      <c r="O147" s="36">
        <f t="shared" si="32"/>
        <v>0.64093813933742949</v>
      </c>
      <c r="P147" s="31">
        <v>31572474</v>
      </c>
      <c r="Q147" s="31">
        <v>52592995</v>
      </c>
      <c r="R147" s="31">
        <v>52630174</v>
      </c>
      <c r="S147" s="31">
        <v>31572474</v>
      </c>
      <c r="T147" s="36">
        <f t="shared" si="33"/>
        <v>0.60031709546109702</v>
      </c>
      <c r="U147" s="36">
        <f t="shared" si="34"/>
        <v>8.1240703531817005E-2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7754261</v>
      </c>
      <c r="E148" s="31">
        <v>7754261</v>
      </c>
      <c r="F148" s="31">
        <v>3050979</v>
      </c>
      <c r="G148" s="36">
        <f t="shared" si="28"/>
        <v>0.39345838371960912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3050979</v>
      </c>
      <c r="O148" s="36">
        <f t="shared" si="32"/>
        <v>0.39345838371960912</v>
      </c>
      <c r="P148" s="31">
        <v>27466</v>
      </c>
      <c r="Q148" s="31">
        <v>114750</v>
      </c>
      <c r="R148" s="31">
        <v>2714750</v>
      </c>
      <c r="S148" s="31">
        <v>27466</v>
      </c>
      <c r="T148" s="36">
        <f t="shared" si="33"/>
        <v>0.23935511982570806</v>
      </c>
      <c r="U148" s="36">
        <f t="shared" si="34"/>
        <v>110.08202869001674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4270000</v>
      </c>
      <c r="E149" s="31">
        <v>4270000</v>
      </c>
      <c r="F149" s="31">
        <v>1196579</v>
      </c>
      <c r="G149" s="36">
        <f t="shared" si="28"/>
        <v>0.28022927400468384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1196579</v>
      </c>
      <c r="O149" s="36">
        <f t="shared" si="32"/>
        <v>0.28022927400468384</v>
      </c>
      <c r="P149" s="31">
        <v>1335741</v>
      </c>
      <c r="Q149" s="31">
        <v>5383000</v>
      </c>
      <c r="R149" s="31">
        <v>5082000</v>
      </c>
      <c r="S149" s="31">
        <v>1335741</v>
      </c>
      <c r="T149" s="36">
        <f t="shared" si="33"/>
        <v>0.24814062790265651</v>
      </c>
      <c r="U149" s="36">
        <f t="shared" si="34"/>
        <v>-0.10418337087803697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104632379</v>
      </c>
      <c r="E150" s="32">
        <f>SUM(E145:E149)</f>
        <v>104632379</v>
      </c>
      <c r="F150" s="32">
        <f>SUM(F145:F149)</f>
        <v>54902817</v>
      </c>
      <c r="G150" s="37">
        <f t="shared" si="28"/>
        <v>0.52472109995702187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54902817</v>
      </c>
      <c r="O150" s="37">
        <f t="shared" si="32"/>
        <v>0.52472109995702187</v>
      </c>
      <c r="P150" s="32">
        <f>SUM(P145:P149)</f>
        <v>49294981</v>
      </c>
      <c r="Q150" s="32">
        <f>SUM(Q145:Q149)</f>
        <v>96979596</v>
      </c>
      <c r="R150" s="32">
        <f>SUM(R145:R149)</f>
        <v>98888028</v>
      </c>
      <c r="S150" s="32">
        <f>SUM(S145:S149)</f>
        <v>49294981</v>
      </c>
      <c r="T150" s="37">
        <f t="shared" si="33"/>
        <v>0.50830260212674017</v>
      </c>
      <c r="U150" s="37">
        <f t="shared" si="34"/>
        <v>0.11376079037336484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1510900</v>
      </c>
      <c r="E151" s="31">
        <v>1510900</v>
      </c>
      <c r="F151" s="31">
        <v>256925</v>
      </c>
      <c r="G151" s="36">
        <f t="shared" si="28"/>
        <v>0.17004765371632802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256925</v>
      </c>
      <c r="O151" s="36">
        <f t="shared" si="32"/>
        <v>0.17004765371632802</v>
      </c>
      <c r="P151" s="31">
        <v>0</v>
      </c>
      <c r="Q151" s="31">
        <v>1533000</v>
      </c>
      <c r="R151" s="31">
        <v>1609000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14425600</v>
      </c>
      <c r="E152" s="31">
        <v>14425600</v>
      </c>
      <c r="F152" s="31">
        <v>7009449</v>
      </c>
      <c r="G152" s="36">
        <f t="shared" si="28"/>
        <v>0.4859034632874889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7009449</v>
      </c>
      <c r="O152" s="36">
        <f t="shared" si="32"/>
        <v>0.4859034632874889</v>
      </c>
      <c r="P152" s="31">
        <v>2028318</v>
      </c>
      <c r="Q152" s="31">
        <v>14529300</v>
      </c>
      <c r="R152" s="31">
        <v>15783900</v>
      </c>
      <c r="S152" s="31">
        <v>2028318</v>
      </c>
      <c r="T152" s="36">
        <f t="shared" si="33"/>
        <v>0.13960190786892693</v>
      </c>
      <c r="U152" s="36">
        <f t="shared" si="34"/>
        <v>2.4557939139720695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5164030</v>
      </c>
      <c r="E153" s="31">
        <v>5164030</v>
      </c>
      <c r="F153" s="31">
        <v>912830</v>
      </c>
      <c r="G153" s="36">
        <f t="shared" si="28"/>
        <v>0.17676698237616745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912830</v>
      </c>
      <c r="O153" s="36">
        <f t="shared" si="32"/>
        <v>0.17676698237616745</v>
      </c>
      <c r="P153" s="31">
        <v>1027085</v>
      </c>
      <c r="Q153" s="31">
        <v>10017420</v>
      </c>
      <c r="R153" s="31">
        <v>9117720</v>
      </c>
      <c r="S153" s="31">
        <v>1027085</v>
      </c>
      <c r="T153" s="36">
        <f t="shared" si="33"/>
        <v>0.102529892926522</v>
      </c>
      <c r="U153" s="36">
        <f t="shared" si="34"/>
        <v>-0.11124201015495305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24539</v>
      </c>
      <c r="Q154" s="31">
        <v>0</v>
      </c>
      <c r="R154" s="31">
        <v>0</v>
      </c>
      <c r="S154" s="31">
        <v>24539</v>
      </c>
      <c r="T154" s="36">
        <f t="shared" si="33"/>
        <v>0</v>
      </c>
      <c r="U154" s="36">
        <f t="shared" si="34"/>
        <v>-1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71336</v>
      </c>
      <c r="E155" s="31">
        <v>71336</v>
      </c>
      <c r="F155" s="31">
        <v>16050</v>
      </c>
      <c r="G155" s="36">
        <f t="shared" si="28"/>
        <v>0.22499158909947292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16050</v>
      </c>
      <c r="O155" s="36">
        <f t="shared" si="32"/>
        <v>0.22499158909947292</v>
      </c>
      <c r="P155" s="31">
        <v>25677</v>
      </c>
      <c r="Q155" s="31">
        <v>68004</v>
      </c>
      <c r="R155" s="31">
        <v>68004</v>
      </c>
      <c r="S155" s="31">
        <v>25677</v>
      </c>
      <c r="T155" s="36">
        <f t="shared" si="33"/>
        <v>0.37758073054526203</v>
      </c>
      <c r="U155" s="36">
        <f t="shared" si="34"/>
        <v>-0.37492697745063674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21171866</v>
      </c>
      <c r="E157" s="32">
        <f>SUM(E151:E156)</f>
        <v>21171866</v>
      </c>
      <c r="F157" s="32">
        <f>SUM(F151:F156)</f>
        <v>8195254</v>
      </c>
      <c r="G157" s="37">
        <f t="shared" si="28"/>
        <v>0.38708227229475189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8195254</v>
      </c>
      <c r="O157" s="37">
        <f t="shared" si="32"/>
        <v>0.38708227229475189</v>
      </c>
      <c r="P157" s="32">
        <f>SUM(P151:P156)</f>
        <v>3105619</v>
      </c>
      <c r="Q157" s="32">
        <f>SUM(Q151:Q156)</f>
        <v>26147724</v>
      </c>
      <c r="R157" s="32">
        <f>SUM(R151:R156)</f>
        <v>26578624</v>
      </c>
      <c r="S157" s="32">
        <f>SUM(S151:S156)</f>
        <v>3105619</v>
      </c>
      <c r="T157" s="37">
        <f t="shared" si="33"/>
        <v>0.11877205832522937</v>
      </c>
      <c r="U157" s="37">
        <f t="shared" si="34"/>
        <v>1.6388471992217974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2631924</v>
      </c>
      <c r="E158" s="31">
        <v>2631924</v>
      </c>
      <c r="F158" s="31">
        <v>665537</v>
      </c>
      <c r="G158" s="36">
        <f t="shared" si="28"/>
        <v>0.25287090356712427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665537</v>
      </c>
      <c r="O158" s="36">
        <f t="shared" si="32"/>
        <v>0.25287090356712427</v>
      </c>
      <c r="P158" s="31">
        <v>1434906</v>
      </c>
      <c r="Q158" s="31">
        <v>2025522</v>
      </c>
      <c r="R158" s="31">
        <v>3341430</v>
      </c>
      <c r="S158" s="31">
        <v>1434906</v>
      </c>
      <c r="T158" s="36">
        <f t="shared" si="33"/>
        <v>0.70841294244150399</v>
      </c>
      <c r="U158" s="36">
        <f t="shared" si="34"/>
        <v>-0.53618076724189601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58279280</v>
      </c>
      <c r="E159" s="31">
        <v>58279280</v>
      </c>
      <c r="F159" s="31">
        <v>17761301</v>
      </c>
      <c r="G159" s="36">
        <f t="shared" si="28"/>
        <v>0.30476184674896462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17761301</v>
      </c>
      <c r="O159" s="36">
        <f t="shared" si="32"/>
        <v>0.30476184674896462</v>
      </c>
      <c r="P159" s="31">
        <v>17344921</v>
      </c>
      <c r="Q159" s="31">
        <v>57655300</v>
      </c>
      <c r="R159" s="31">
        <v>67383669</v>
      </c>
      <c r="S159" s="31">
        <v>17344921</v>
      </c>
      <c r="T159" s="36">
        <f t="shared" si="33"/>
        <v>0.30083827505884109</v>
      </c>
      <c r="U159" s="36">
        <f t="shared" si="34"/>
        <v>2.4005874688042717E-2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21068214</v>
      </c>
      <c r="E160" s="31">
        <v>21068214</v>
      </c>
      <c r="F160" s="31">
        <v>8778465</v>
      </c>
      <c r="G160" s="36">
        <f t="shared" si="28"/>
        <v>0.41666868392356371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8778465</v>
      </c>
      <c r="O160" s="36">
        <f t="shared" si="32"/>
        <v>0.41666868392356371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196100</v>
      </c>
      <c r="R161" s="31">
        <v>196100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57909496</v>
      </c>
      <c r="E162" s="31">
        <v>57909496</v>
      </c>
      <c r="F162" s="31">
        <v>12986911</v>
      </c>
      <c r="G162" s="36">
        <f t="shared" si="28"/>
        <v>0.22426220045154599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12986911</v>
      </c>
      <c r="O162" s="36">
        <f t="shared" si="32"/>
        <v>0.22426220045154599</v>
      </c>
      <c r="P162" s="31">
        <v>11881539</v>
      </c>
      <c r="Q162" s="31">
        <v>55387440</v>
      </c>
      <c r="R162" s="31">
        <v>66279545</v>
      </c>
      <c r="S162" s="31">
        <v>11881539</v>
      </c>
      <c r="T162" s="36">
        <f t="shared" si="33"/>
        <v>0.21451684714079583</v>
      </c>
      <c r="U162" s="36">
        <f t="shared" si="34"/>
        <v>9.303272917759231E-2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139888914</v>
      </c>
      <c r="E163" s="32">
        <f>SUM(E158:E162)</f>
        <v>139888914</v>
      </c>
      <c r="F163" s="32">
        <f>SUM(F158:F162)</f>
        <v>40192214</v>
      </c>
      <c r="G163" s="37">
        <f t="shared" si="28"/>
        <v>0.287315219274631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40192214</v>
      </c>
      <c r="O163" s="37">
        <f t="shared" si="32"/>
        <v>0.287315219274631</v>
      </c>
      <c r="P163" s="32">
        <f>SUM(P158:P162)</f>
        <v>30661366</v>
      </c>
      <c r="Q163" s="32">
        <f>SUM(Q158:Q162)</f>
        <v>115264362</v>
      </c>
      <c r="R163" s="32">
        <f>SUM(R158:R162)</f>
        <v>137200744</v>
      </c>
      <c r="S163" s="32">
        <f>SUM(S158:S162)</f>
        <v>30661366</v>
      </c>
      <c r="T163" s="37">
        <f t="shared" si="33"/>
        <v>0.2660090722577374</v>
      </c>
      <c r="U163" s="37">
        <f t="shared" si="34"/>
        <v>0.31084225014632416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3617136</v>
      </c>
      <c r="E164" s="31">
        <v>3617136</v>
      </c>
      <c r="F164" s="31">
        <v>2070157</v>
      </c>
      <c r="G164" s="36">
        <f t="shared" si="28"/>
        <v>0.57231937090560048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2070157</v>
      </c>
      <c r="O164" s="36">
        <f t="shared" si="32"/>
        <v>0.57231937090560048</v>
      </c>
      <c r="P164" s="31">
        <v>1157430</v>
      </c>
      <c r="Q164" s="31">
        <v>4551504</v>
      </c>
      <c r="R164" s="31">
        <v>4423504</v>
      </c>
      <c r="S164" s="31">
        <v>1157430</v>
      </c>
      <c r="T164" s="36">
        <f t="shared" si="33"/>
        <v>0.2542961623234869</v>
      </c>
      <c r="U164" s="36">
        <f t="shared" si="34"/>
        <v>0.78858073490405478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17160000</v>
      </c>
      <c r="E165" s="31">
        <v>17160000</v>
      </c>
      <c r="F165" s="31">
        <v>4090</v>
      </c>
      <c r="G165" s="36">
        <f t="shared" si="28"/>
        <v>2.3834498834498835E-4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4090</v>
      </c>
      <c r="O165" s="36">
        <f t="shared" si="32"/>
        <v>2.3834498834498835E-4</v>
      </c>
      <c r="P165" s="31">
        <v>195614</v>
      </c>
      <c r="Q165" s="31">
        <v>131000</v>
      </c>
      <c r="R165" s="31">
        <v>110000</v>
      </c>
      <c r="S165" s="31">
        <v>195614</v>
      </c>
      <c r="T165" s="36">
        <f t="shared" si="33"/>
        <v>1.493236641221374</v>
      </c>
      <c r="U165" s="36">
        <f t="shared" si="34"/>
        <v>-0.97909147607021996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20023719</v>
      </c>
      <c r="E166" s="31">
        <v>20023719</v>
      </c>
      <c r="F166" s="31">
        <v>8696500</v>
      </c>
      <c r="G166" s="36">
        <f t="shared" si="28"/>
        <v>0.4343099301383524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8696500</v>
      </c>
      <c r="O166" s="36">
        <f t="shared" si="32"/>
        <v>0.4343099301383524</v>
      </c>
      <c r="P166" s="31">
        <v>14798735</v>
      </c>
      <c r="Q166" s="31">
        <v>33409866</v>
      </c>
      <c r="R166" s="31">
        <v>34892976</v>
      </c>
      <c r="S166" s="31">
        <v>14798735</v>
      </c>
      <c r="T166" s="36">
        <f t="shared" si="33"/>
        <v>0.44294505700801073</v>
      </c>
      <c r="U166" s="36">
        <f t="shared" si="34"/>
        <v>-0.41234842032106123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322321</v>
      </c>
      <c r="F167" s="31">
        <v>57393</v>
      </c>
      <c r="G167" s="36">
        <f t="shared" si="28"/>
        <v>0.17806162179938634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57393</v>
      </c>
      <c r="O167" s="36">
        <f t="shared" si="32"/>
        <v>0.17806162179938634</v>
      </c>
      <c r="P167" s="31">
        <v>4933</v>
      </c>
      <c r="Q167" s="31">
        <v>305265</v>
      </c>
      <c r="R167" s="31">
        <v>838170</v>
      </c>
      <c r="S167" s="31">
        <v>4933</v>
      </c>
      <c r="T167" s="36">
        <f t="shared" si="33"/>
        <v>1.6159730070594402E-2</v>
      </c>
      <c r="U167" s="36">
        <f t="shared" si="34"/>
        <v>10.634502331238597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21530000</v>
      </c>
      <c r="E168" s="31">
        <v>21530000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638000</v>
      </c>
      <c r="R168" s="31">
        <v>638000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62653176</v>
      </c>
      <c r="E169" s="32">
        <f>SUM(E164:E168)</f>
        <v>62653176</v>
      </c>
      <c r="F169" s="32">
        <f>SUM(F164:F168)</f>
        <v>10828140</v>
      </c>
      <c r="G169" s="37">
        <f t="shared" si="28"/>
        <v>0.17282667362305784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10828140</v>
      </c>
      <c r="O169" s="37">
        <f t="shared" si="32"/>
        <v>0.17282667362305784</v>
      </c>
      <c r="P169" s="32">
        <f>SUM(P164:P168)</f>
        <v>16156712</v>
      </c>
      <c r="Q169" s="32">
        <f>SUM(Q164:Q168)</f>
        <v>39035635</v>
      </c>
      <c r="R169" s="32">
        <f>SUM(R164:R168)</f>
        <v>40902650</v>
      </c>
      <c r="S169" s="32">
        <f>SUM(S164:S168)</f>
        <v>16156712</v>
      </c>
      <c r="T169" s="37">
        <f t="shared" si="33"/>
        <v>0.41389648202213181</v>
      </c>
      <c r="U169" s="37">
        <f t="shared" si="34"/>
        <v>-0.32980547032094154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713396158</v>
      </c>
      <c r="E170" s="32">
        <f>SUM(E105,E107:E111,E113:E120,E122:E125,E127:E131,E133:E136,E138:E143,E145:E149,E151:E156,E158:E162,E164:E168)</f>
        <v>713396158</v>
      </c>
      <c r="F170" s="32">
        <f>SUM(F105,F107:F111,F113:F120,F122:F125,F127:F131,F133:F136,F138:F143,F145:F149,F151:F156,F158:F162,F164:F168)</f>
        <v>183323999</v>
      </c>
      <c r="G170" s="37">
        <f t="shared" si="28"/>
        <v>0.25697362810860552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183323999</v>
      </c>
      <c r="O170" s="37">
        <f t="shared" si="32"/>
        <v>0.25697362810860552</v>
      </c>
      <c r="P170" s="32">
        <f>SUM(P105,P107:P111,P113:P120,P122:P125,P127:P131,P133:P136,P138:P143,P145:P149,P151:P156,P158:P162,P164:P168)</f>
        <v>292237635</v>
      </c>
      <c r="Q170" s="32">
        <f>SUM(Q105,Q107:Q111,Q113:Q120,Q122:Q125,Q127:Q131,Q133:Q136,Q138:Q143,Q145:Q149,Q151:Q156,Q158:Q162,Q164:Q168)</f>
        <v>707068224</v>
      </c>
      <c r="R170" s="32">
        <f>SUM(R105,R107:R111,R113:R120,R122:R125,R127:R131,R133:R136,R138:R143,R145:R149,R151:R156,R158:R162,R164:R168)</f>
        <v>821940906</v>
      </c>
      <c r="S170" s="32">
        <f>SUM(S105,S107:S111,S113:S120,S122:S125,S127:S131,S133:S136,S138:S143,S145:S149,S151:S156,S158:S162,S164:S168)</f>
        <v>292237635</v>
      </c>
      <c r="T170" s="37">
        <f t="shared" si="33"/>
        <v>0.41330896380375309</v>
      </c>
      <c r="U170" s="37">
        <f t="shared" si="34"/>
        <v>-0.3726886032320923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3230000</v>
      </c>
      <c r="E173" s="31">
        <v>3230000</v>
      </c>
      <c r="F173" s="31">
        <v>633864</v>
      </c>
      <c r="G173" s="36">
        <f t="shared" ref="G173:G205" si="35">IF(($D173     =0),0,($F173     /$D173     ))</f>
        <v>0.19624272445820434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633864</v>
      </c>
      <c r="O173" s="36">
        <f t="shared" ref="O173:O205" si="39">IF(($D173     =0),0,($N173     /$D173     ))</f>
        <v>0.19624272445820434</v>
      </c>
      <c r="P173" s="31">
        <v>546453</v>
      </c>
      <c r="Q173" s="31">
        <v>820000</v>
      </c>
      <c r="R173" s="31">
        <v>2321315</v>
      </c>
      <c r="S173" s="31">
        <v>546453</v>
      </c>
      <c r="T173" s="36">
        <f t="shared" ref="T173:T205" si="40">IF(($Q173     =0),0,($S173     /$Q173     ))</f>
        <v>0.66640609756097557</v>
      </c>
      <c r="U173" s="36">
        <f t="shared" ref="U173:U205" si="41">IF(($P173     =0),0,(($F173     /$P173     )-1))</f>
        <v>0.15996069195337936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3610200</v>
      </c>
      <c r="E174" s="31">
        <v>3610200</v>
      </c>
      <c r="F174" s="31">
        <v>1027002</v>
      </c>
      <c r="G174" s="36">
        <f t="shared" si="35"/>
        <v>0.28447232840285858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1027002</v>
      </c>
      <c r="O174" s="36">
        <f t="shared" si="39"/>
        <v>0.28447232840285858</v>
      </c>
      <c r="P174" s="31">
        <v>714653</v>
      </c>
      <c r="Q174" s="31">
        <v>45843</v>
      </c>
      <c r="R174" s="31">
        <v>3430250</v>
      </c>
      <c r="S174" s="31">
        <v>714653</v>
      </c>
      <c r="T174" s="36">
        <f t="shared" si="40"/>
        <v>15.58914119931069</v>
      </c>
      <c r="U174" s="36">
        <f t="shared" si="41"/>
        <v>0.43706386176228174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305000</v>
      </c>
      <c r="E175" s="31">
        <v>305000</v>
      </c>
      <c r="F175" s="31">
        <v>4177</v>
      </c>
      <c r="G175" s="36">
        <f t="shared" si="35"/>
        <v>1.3695081967213115E-2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4177</v>
      </c>
      <c r="O175" s="36">
        <f t="shared" si="39"/>
        <v>1.3695081967213115E-2</v>
      </c>
      <c r="P175" s="31">
        <v>35334</v>
      </c>
      <c r="Q175" s="31">
        <v>305100</v>
      </c>
      <c r="R175" s="31">
        <v>305100</v>
      </c>
      <c r="S175" s="31">
        <v>35334</v>
      </c>
      <c r="T175" s="36">
        <f t="shared" si="40"/>
        <v>0.11581120943952802</v>
      </c>
      <c r="U175" s="36">
        <f t="shared" si="41"/>
        <v>-0.8817852493349182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274956</v>
      </c>
      <c r="E176" s="31">
        <v>274956</v>
      </c>
      <c r="F176" s="31">
        <v>295742</v>
      </c>
      <c r="G176" s="36">
        <f t="shared" si="35"/>
        <v>1.0755975501534791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295742</v>
      </c>
      <c r="O176" s="36">
        <f t="shared" si="39"/>
        <v>1.0755975501534791</v>
      </c>
      <c r="P176" s="31">
        <v>98135</v>
      </c>
      <c r="Q176" s="31">
        <v>305622</v>
      </c>
      <c r="R176" s="31">
        <v>260622</v>
      </c>
      <c r="S176" s="31">
        <v>98135</v>
      </c>
      <c r="T176" s="36">
        <f t="shared" si="40"/>
        <v>0.32109926641406705</v>
      </c>
      <c r="U176" s="36">
        <f t="shared" si="41"/>
        <v>2.0136240892647881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3151836</v>
      </c>
      <c r="E177" s="31">
        <v>3151836</v>
      </c>
      <c r="F177" s="31">
        <v>337803</v>
      </c>
      <c r="G177" s="36">
        <f t="shared" si="35"/>
        <v>0.10717657898443955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337803</v>
      </c>
      <c r="O177" s="36">
        <f t="shared" si="39"/>
        <v>0.10717657898443955</v>
      </c>
      <c r="P177" s="31">
        <v>957016</v>
      </c>
      <c r="Q177" s="31">
        <v>2996823</v>
      </c>
      <c r="R177" s="31">
        <v>3004610</v>
      </c>
      <c r="S177" s="31">
        <v>957016</v>
      </c>
      <c r="T177" s="36">
        <f t="shared" si="40"/>
        <v>0.3193435181190214</v>
      </c>
      <c r="U177" s="36">
        <f t="shared" si="41"/>
        <v>-0.6470247101406873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12117064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12117064</v>
      </c>
      <c r="O178" s="36">
        <f t="shared" si="39"/>
        <v>0</v>
      </c>
      <c r="P178" s="31">
        <v>9458783</v>
      </c>
      <c r="Q178" s="31">
        <v>0</v>
      </c>
      <c r="R178" s="31">
        <v>0</v>
      </c>
      <c r="S178" s="31">
        <v>9458783</v>
      </c>
      <c r="T178" s="36">
        <f t="shared" si="40"/>
        <v>0</v>
      </c>
      <c r="U178" s="36">
        <f t="shared" si="41"/>
        <v>0.28103837459850811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10571992</v>
      </c>
      <c r="E179" s="32">
        <f>SUM(E173:E178)</f>
        <v>10571992</v>
      </c>
      <c r="F179" s="32">
        <f>SUM(F173:F178)</f>
        <v>14415652</v>
      </c>
      <c r="G179" s="37">
        <f t="shared" si="35"/>
        <v>1.3635700821567023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14415652</v>
      </c>
      <c r="O179" s="37">
        <f t="shared" si="39"/>
        <v>1.3635700821567023</v>
      </c>
      <c r="P179" s="32">
        <f>SUM(P173:P178)</f>
        <v>11810374</v>
      </c>
      <c r="Q179" s="32">
        <f>SUM(Q173:Q178)</f>
        <v>4473388</v>
      </c>
      <c r="R179" s="32">
        <f>SUM(R173:R178)</f>
        <v>9321897</v>
      </c>
      <c r="S179" s="32">
        <f>SUM(S173:S178)</f>
        <v>11810374</v>
      </c>
      <c r="T179" s="37">
        <f t="shared" si="40"/>
        <v>2.6401407613200556</v>
      </c>
      <c r="U179" s="37">
        <f t="shared" si="41"/>
        <v>0.22059233687265101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83660678</v>
      </c>
      <c r="E180" s="31">
        <v>83660678</v>
      </c>
      <c r="F180" s="31">
        <v>936949</v>
      </c>
      <c r="G180" s="36">
        <f t="shared" si="35"/>
        <v>1.1199395252331089E-2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936949</v>
      </c>
      <c r="O180" s="36">
        <f t="shared" si="39"/>
        <v>1.1199395252331089E-2</v>
      </c>
      <c r="P180" s="31">
        <v>768300</v>
      </c>
      <c r="Q180" s="31">
        <v>84437707</v>
      </c>
      <c r="R180" s="31">
        <v>84437707</v>
      </c>
      <c r="S180" s="31">
        <v>768300</v>
      </c>
      <c r="T180" s="36">
        <f t="shared" si="40"/>
        <v>9.0990154434203198E-3</v>
      </c>
      <c r="U180" s="36">
        <f t="shared" si="41"/>
        <v>0.2195093062605753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63531340</v>
      </c>
      <c r="E181" s="31">
        <v>63531340</v>
      </c>
      <c r="F181" s="31">
        <v>3472649</v>
      </c>
      <c r="G181" s="36">
        <f t="shared" si="35"/>
        <v>5.4660408547970184E-2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3472649</v>
      </c>
      <c r="O181" s="36">
        <f t="shared" si="39"/>
        <v>5.4660408547970184E-2</v>
      </c>
      <c r="P181" s="31">
        <v>2049514</v>
      </c>
      <c r="Q181" s="31">
        <v>37587342</v>
      </c>
      <c r="R181" s="31">
        <v>24981771</v>
      </c>
      <c r="S181" s="31">
        <v>2049514</v>
      </c>
      <c r="T181" s="36">
        <f t="shared" si="40"/>
        <v>5.4526707421876229E-2</v>
      </c>
      <c r="U181" s="36">
        <f t="shared" si="41"/>
        <v>0.69437681323474743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25884576</v>
      </c>
      <c r="E182" s="31">
        <v>25884576</v>
      </c>
      <c r="F182" s="31">
        <v>78028</v>
      </c>
      <c r="G182" s="36">
        <f t="shared" si="35"/>
        <v>3.0144592671713069E-3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78028</v>
      </c>
      <c r="O182" s="36">
        <f t="shared" si="39"/>
        <v>3.0144592671713069E-3</v>
      </c>
      <c r="P182" s="31">
        <v>1545625</v>
      </c>
      <c r="Q182" s="31">
        <v>61242743</v>
      </c>
      <c r="R182" s="31">
        <v>61242743</v>
      </c>
      <c r="S182" s="31">
        <v>1545625</v>
      </c>
      <c r="T182" s="36">
        <f t="shared" si="40"/>
        <v>2.5237684079565149E-2</v>
      </c>
      <c r="U182" s="36">
        <f t="shared" si="41"/>
        <v>-0.94951686211079656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14089874</v>
      </c>
      <c r="E183" s="31">
        <v>14089874</v>
      </c>
      <c r="F183" s="31">
        <v>4413687</v>
      </c>
      <c r="G183" s="36">
        <f t="shared" si="35"/>
        <v>0.31325241091581091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4413687</v>
      </c>
      <c r="O183" s="36">
        <f t="shared" si="39"/>
        <v>0.31325241091581091</v>
      </c>
      <c r="P183" s="31">
        <v>595403</v>
      </c>
      <c r="Q183" s="31">
        <v>88863394</v>
      </c>
      <c r="R183" s="31">
        <v>60191296</v>
      </c>
      <c r="S183" s="31">
        <v>595403</v>
      </c>
      <c r="T183" s="36">
        <f t="shared" si="40"/>
        <v>6.7002054861870341E-3</v>
      </c>
      <c r="U183" s="36">
        <f t="shared" si="41"/>
        <v>6.4129404789697064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50212460</v>
      </c>
      <c r="E184" s="31">
        <v>50212460</v>
      </c>
      <c r="F184" s="31">
        <v>20859105</v>
      </c>
      <c r="G184" s="36">
        <f t="shared" si="35"/>
        <v>0.41541691046405615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20859105</v>
      </c>
      <c r="O184" s="36">
        <f t="shared" si="39"/>
        <v>0.41541691046405615</v>
      </c>
      <c r="P184" s="31">
        <v>46073956</v>
      </c>
      <c r="Q184" s="31">
        <v>136904893</v>
      </c>
      <c r="R184" s="31">
        <v>136808068</v>
      </c>
      <c r="S184" s="31">
        <v>46073956</v>
      </c>
      <c r="T184" s="36">
        <f t="shared" si="40"/>
        <v>0.33653987808894459</v>
      </c>
      <c r="U184" s="36">
        <f t="shared" si="41"/>
        <v>-0.5472690688856845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237378928</v>
      </c>
      <c r="E185" s="32">
        <f>SUM(E180:E184)</f>
        <v>237378928</v>
      </c>
      <c r="F185" s="32">
        <f>SUM(F180:F184)</f>
        <v>29760418</v>
      </c>
      <c r="G185" s="37">
        <f t="shared" si="35"/>
        <v>0.125370934356903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29760418</v>
      </c>
      <c r="O185" s="37">
        <f t="shared" si="39"/>
        <v>0.125370934356903</v>
      </c>
      <c r="P185" s="32">
        <f>SUM(P180:P184)</f>
        <v>51032798</v>
      </c>
      <c r="Q185" s="32">
        <f>SUM(Q180:Q184)</f>
        <v>409036079</v>
      </c>
      <c r="R185" s="32">
        <f>SUM(R180:R184)</f>
        <v>367661585</v>
      </c>
      <c r="S185" s="32">
        <f>SUM(S180:S184)</f>
        <v>51032798</v>
      </c>
      <c r="T185" s="37">
        <f t="shared" si="40"/>
        <v>0.1247635615048031</v>
      </c>
      <c r="U185" s="37">
        <f t="shared" si="41"/>
        <v>-0.41683742286676106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2518555</v>
      </c>
      <c r="E186" s="31">
        <v>2518555</v>
      </c>
      <c r="F186" s="31">
        <v>54980</v>
      </c>
      <c r="G186" s="36">
        <f t="shared" si="35"/>
        <v>2.1829977903996538E-2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54980</v>
      </c>
      <c r="O186" s="36">
        <f t="shared" si="39"/>
        <v>2.1829977903996538E-2</v>
      </c>
      <c r="P186" s="31">
        <v>36679</v>
      </c>
      <c r="Q186" s="31">
        <v>9722374</v>
      </c>
      <c r="R186" s="31">
        <v>10012571</v>
      </c>
      <c r="S186" s="31">
        <v>36679</v>
      </c>
      <c r="T186" s="36">
        <f t="shared" si="40"/>
        <v>3.7726382465846304E-3</v>
      </c>
      <c r="U186" s="36">
        <f t="shared" si="41"/>
        <v>0.49895035306306057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4954708</v>
      </c>
      <c r="E187" s="31">
        <v>4954708</v>
      </c>
      <c r="F187" s="31">
        <v>9615</v>
      </c>
      <c r="G187" s="36">
        <f t="shared" si="35"/>
        <v>1.940578536616083E-3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9615</v>
      </c>
      <c r="O187" s="36">
        <f t="shared" si="39"/>
        <v>1.940578536616083E-3</v>
      </c>
      <c r="P187" s="31">
        <v>201688</v>
      </c>
      <c r="Q187" s="31">
        <v>2226786</v>
      </c>
      <c r="R187" s="31">
        <v>1658869</v>
      </c>
      <c r="S187" s="31">
        <v>201688</v>
      </c>
      <c r="T187" s="36">
        <f t="shared" si="40"/>
        <v>9.0573589020229162E-2</v>
      </c>
      <c r="U187" s="36">
        <f t="shared" si="41"/>
        <v>-0.95232735710602512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53948730</v>
      </c>
      <c r="E188" s="31">
        <v>53948730</v>
      </c>
      <c r="F188" s="31">
        <v>11992663</v>
      </c>
      <c r="G188" s="36">
        <f t="shared" si="35"/>
        <v>0.22229741089363919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11992663</v>
      </c>
      <c r="O188" s="36">
        <f t="shared" si="39"/>
        <v>0.22229741089363919</v>
      </c>
      <c r="P188" s="31">
        <v>3934183</v>
      </c>
      <c r="Q188" s="31">
        <v>29091796</v>
      </c>
      <c r="R188" s="31">
        <v>30225611</v>
      </c>
      <c r="S188" s="31">
        <v>3934183</v>
      </c>
      <c r="T188" s="36">
        <f t="shared" si="40"/>
        <v>0.135233417696178</v>
      </c>
      <c r="U188" s="36">
        <f t="shared" si="41"/>
        <v>2.0483236290736855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21376103</v>
      </c>
      <c r="E189" s="31">
        <v>21376103</v>
      </c>
      <c r="F189" s="31">
        <v>116492</v>
      </c>
      <c r="G189" s="36">
        <f t="shared" si="35"/>
        <v>5.4496369146424866E-3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116492</v>
      </c>
      <c r="O189" s="36">
        <f t="shared" si="39"/>
        <v>5.4496369146424866E-3</v>
      </c>
      <c r="P189" s="31">
        <v>351269</v>
      </c>
      <c r="Q189" s="31">
        <v>19604527</v>
      </c>
      <c r="R189" s="31">
        <v>1329448</v>
      </c>
      <c r="S189" s="31">
        <v>351269</v>
      </c>
      <c r="T189" s="36">
        <f t="shared" si="40"/>
        <v>1.7917749303515459E-2</v>
      </c>
      <c r="U189" s="36">
        <f t="shared" si="41"/>
        <v>-0.66836811674243957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19222000</v>
      </c>
      <c r="E190" s="31">
        <v>19222000</v>
      </c>
      <c r="F190" s="31">
        <v>6886149</v>
      </c>
      <c r="G190" s="36">
        <f t="shared" si="35"/>
        <v>0.35824310685672667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6886149</v>
      </c>
      <c r="O190" s="36">
        <f t="shared" si="39"/>
        <v>0.35824310685672667</v>
      </c>
      <c r="P190" s="31">
        <v>6829966</v>
      </c>
      <c r="Q190" s="31">
        <v>18099000</v>
      </c>
      <c r="R190" s="31">
        <v>16538000</v>
      </c>
      <c r="S190" s="31">
        <v>6829966</v>
      </c>
      <c r="T190" s="36">
        <f t="shared" si="40"/>
        <v>0.37736703685286482</v>
      </c>
      <c r="U190" s="36">
        <f t="shared" si="41"/>
        <v>8.2259560296493728E-3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102020096</v>
      </c>
      <c r="E191" s="32">
        <f>SUM(E186:E190)</f>
        <v>102020096</v>
      </c>
      <c r="F191" s="32">
        <f>SUM(F186:F190)</f>
        <v>19059899</v>
      </c>
      <c r="G191" s="37">
        <f t="shared" si="35"/>
        <v>0.18682494672422187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19059899</v>
      </c>
      <c r="O191" s="37">
        <f t="shared" si="39"/>
        <v>0.18682494672422187</v>
      </c>
      <c r="P191" s="32">
        <f>SUM(P186:P190)</f>
        <v>11353785</v>
      </c>
      <c r="Q191" s="32">
        <f>SUM(Q186:Q190)</f>
        <v>78744483</v>
      </c>
      <c r="R191" s="32">
        <f>SUM(R186:R190)</f>
        <v>59764499</v>
      </c>
      <c r="S191" s="32">
        <f>SUM(S186:S190)</f>
        <v>11353785</v>
      </c>
      <c r="T191" s="37">
        <f t="shared" si="40"/>
        <v>0.14418514881861627</v>
      </c>
      <c r="U191" s="37">
        <f t="shared" si="41"/>
        <v>0.67872643351974693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785964</v>
      </c>
      <c r="E192" s="31">
        <v>785964</v>
      </c>
      <c r="F192" s="31">
        <v>103716</v>
      </c>
      <c r="G192" s="36">
        <f t="shared" si="35"/>
        <v>0.13196024245385285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103716</v>
      </c>
      <c r="O192" s="36">
        <f t="shared" si="39"/>
        <v>0.13196024245385285</v>
      </c>
      <c r="P192" s="31">
        <v>204960</v>
      </c>
      <c r="Q192" s="31">
        <v>689209</v>
      </c>
      <c r="R192" s="31">
        <v>741463</v>
      </c>
      <c r="S192" s="31">
        <v>204960</v>
      </c>
      <c r="T192" s="36">
        <f t="shared" si="40"/>
        <v>0.29738439283294327</v>
      </c>
      <c r="U192" s="36">
        <f t="shared" si="41"/>
        <v>-0.49396955503512885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1290897</v>
      </c>
      <c r="E193" s="31">
        <v>1290897</v>
      </c>
      <c r="F193" s="31">
        <v>302657</v>
      </c>
      <c r="G193" s="36">
        <f t="shared" si="35"/>
        <v>0.23445480158370496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302657</v>
      </c>
      <c r="O193" s="36">
        <f t="shared" si="39"/>
        <v>0.23445480158370496</v>
      </c>
      <c r="P193" s="31">
        <v>415055</v>
      </c>
      <c r="Q193" s="31">
        <v>1030598</v>
      </c>
      <c r="R193" s="31">
        <v>1323489</v>
      </c>
      <c r="S193" s="31">
        <v>415055</v>
      </c>
      <c r="T193" s="36">
        <f t="shared" si="40"/>
        <v>0.40273220014011285</v>
      </c>
      <c r="U193" s="36">
        <f t="shared" si="41"/>
        <v>-0.27080266470708703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2763978</v>
      </c>
      <c r="E194" s="31">
        <v>2763978</v>
      </c>
      <c r="F194" s="31">
        <v>582850</v>
      </c>
      <c r="G194" s="36">
        <f t="shared" si="35"/>
        <v>0.21087360319076345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582850</v>
      </c>
      <c r="O194" s="36">
        <f t="shared" si="39"/>
        <v>0.21087360319076345</v>
      </c>
      <c r="P194" s="31">
        <v>507571</v>
      </c>
      <c r="Q194" s="31">
        <v>2516407</v>
      </c>
      <c r="R194" s="31">
        <v>2415157</v>
      </c>
      <c r="S194" s="31">
        <v>507571</v>
      </c>
      <c r="T194" s="36">
        <f t="shared" si="40"/>
        <v>0.20170465270522614</v>
      </c>
      <c r="U194" s="36">
        <f t="shared" si="41"/>
        <v>0.1483122558223382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10610040</v>
      </c>
      <c r="E195" s="31">
        <v>10610040</v>
      </c>
      <c r="F195" s="31">
        <v>2190441</v>
      </c>
      <c r="G195" s="36">
        <f t="shared" si="35"/>
        <v>0.20644983430788197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2190441</v>
      </c>
      <c r="O195" s="36">
        <f t="shared" si="39"/>
        <v>0.20644983430788197</v>
      </c>
      <c r="P195" s="31">
        <v>1832835</v>
      </c>
      <c r="Q195" s="31">
        <v>11209215</v>
      </c>
      <c r="R195" s="31">
        <v>11217215</v>
      </c>
      <c r="S195" s="31">
        <v>1832835</v>
      </c>
      <c r="T195" s="36">
        <f t="shared" si="40"/>
        <v>0.16351145017737639</v>
      </c>
      <c r="U195" s="36">
        <f t="shared" si="41"/>
        <v>0.19511085285909524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159924004</v>
      </c>
      <c r="E196" s="31">
        <v>159924004</v>
      </c>
      <c r="F196" s="31">
        <v>65648514</v>
      </c>
      <c r="G196" s="36">
        <f t="shared" si="35"/>
        <v>0.41049818887726197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65648514</v>
      </c>
      <c r="O196" s="36">
        <f t="shared" si="39"/>
        <v>0.41049818887726197</v>
      </c>
      <c r="P196" s="31">
        <v>61385588</v>
      </c>
      <c r="Q196" s="31">
        <v>151308700</v>
      </c>
      <c r="R196" s="31">
        <v>150308700</v>
      </c>
      <c r="S196" s="31">
        <v>61385588</v>
      </c>
      <c r="T196" s="36">
        <f t="shared" si="40"/>
        <v>0.40569767633982712</v>
      </c>
      <c r="U196" s="36">
        <f t="shared" si="41"/>
        <v>6.9445062577228933E-2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1200000</v>
      </c>
      <c r="E197" s="31">
        <v>1200000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176574883</v>
      </c>
      <c r="E198" s="32">
        <f>SUM(E192:E197)</f>
        <v>176574883</v>
      </c>
      <c r="F198" s="32">
        <f>SUM(F192:F197)</f>
        <v>68828178</v>
      </c>
      <c r="G198" s="37">
        <f t="shared" si="35"/>
        <v>0.38979597115179737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68828178</v>
      </c>
      <c r="O198" s="37">
        <f t="shared" si="39"/>
        <v>0.38979597115179737</v>
      </c>
      <c r="P198" s="32">
        <f>SUM(P192:P197)</f>
        <v>64346009</v>
      </c>
      <c r="Q198" s="32">
        <f>SUM(Q192:Q197)</f>
        <v>166754129</v>
      </c>
      <c r="R198" s="32">
        <f>SUM(R192:R197)</f>
        <v>166006024</v>
      </c>
      <c r="S198" s="32">
        <f>SUM(S192:S197)</f>
        <v>64346009</v>
      </c>
      <c r="T198" s="37">
        <f t="shared" si="40"/>
        <v>0.38587355758968944</v>
      </c>
      <c r="U198" s="37">
        <f t="shared" si="41"/>
        <v>6.9657296072550556E-2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21178</v>
      </c>
      <c r="E199" s="31">
        <v>21178</v>
      </c>
      <c r="F199" s="31">
        <v>5085</v>
      </c>
      <c r="G199" s="36">
        <f t="shared" si="35"/>
        <v>0.24010765889130228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5085</v>
      </c>
      <c r="O199" s="36">
        <f t="shared" si="39"/>
        <v>0.24010765889130228</v>
      </c>
      <c r="P199" s="31">
        <v>363</v>
      </c>
      <c r="Q199" s="31">
        <v>64776</v>
      </c>
      <c r="R199" s="31">
        <v>20188</v>
      </c>
      <c r="S199" s="31">
        <v>363</v>
      </c>
      <c r="T199" s="36">
        <f t="shared" si="40"/>
        <v>5.6039273805113003E-3</v>
      </c>
      <c r="U199" s="36">
        <f t="shared" si="41"/>
        <v>13.008264462809917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26909457</v>
      </c>
      <c r="E200" s="31">
        <v>26909457</v>
      </c>
      <c r="F200" s="31">
        <v>12345535</v>
      </c>
      <c r="G200" s="36">
        <f t="shared" si="35"/>
        <v>0.45878053206350466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12345535</v>
      </c>
      <c r="O200" s="36">
        <f t="shared" si="39"/>
        <v>0.45878053206350466</v>
      </c>
      <c r="P200" s="31">
        <v>10483785</v>
      </c>
      <c r="Q200" s="31">
        <v>22674344</v>
      </c>
      <c r="R200" s="31">
        <v>22488577</v>
      </c>
      <c r="S200" s="31">
        <v>10483785</v>
      </c>
      <c r="T200" s="36">
        <f t="shared" si="40"/>
        <v>0.46236332129388175</v>
      </c>
      <c r="U200" s="36">
        <f t="shared" si="41"/>
        <v>0.17758376387917152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2995900</v>
      </c>
      <c r="E202" s="31">
        <v>2995900</v>
      </c>
      <c r="F202" s="31">
        <v>1173692</v>
      </c>
      <c r="G202" s="36">
        <f t="shared" si="35"/>
        <v>0.39176608030975668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1173692</v>
      </c>
      <c r="O202" s="36">
        <f t="shared" si="39"/>
        <v>0.39176608030975668</v>
      </c>
      <c r="P202" s="31">
        <v>925767</v>
      </c>
      <c r="Q202" s="31">
        <v>2563000</v>
      </c>
      <c r="R202" s="31">
        <v>2743426</v>
      </c>
      <c r="S202" s="31">
        <v>925767</v>
      </c>
      <c r="T202" s="36">
        <f t="shared" si="40"/>
        <v>0.36120444791260242</v>
      </c>
      <c r="U202" s="36">
        <f t="shared" si="41"/>
        <v>0.26780496604437176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29926535</v>
      </c>
      <c r="E204" s="32">
        <f>SUM(E199:E203)</f>
        <v>29926535</v>
      </c>
      <c r="F204" s="32">
        <f>SUM(F199:F203)</f>
        <v>13524312</v>
      </c>
      <c r="G204" s="37">
        <f t="shared" si="35"/>
        <v>0.45191706958389938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13524312</v>
      </c>
      <c r="O204" s="37">
        <f t="shared" si="39"/>
        <v>0.45191706958389938</v>
      </c>
      <c r="P204" s="32">
        <f>SUM(P199:P203)</f>
        <v>11409915</v>
      </c>
      <c r="Q204" s="32">
        <f>SUM(Q199:Q203)</f>
        <v>25302120</v>
      </c>
      <c r="R204" s="32">
        <f>SUM(R199:R203)</f>
        <v>25252191</v>
      </c>
      <c r="S204" s="32">
        <f>SUM(S199:S203)</f>
        <v>11409915</v>
      </c>
      <c r="T204" s="37">
        <f t="shared" si="40"/>
        <v>0.45094699574581104</v>
      </c>
      <c r="U204" s="37">
        <f t="shared" si="41"/>
        <v>0.18531224816311087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556472434</v>
      </c>
      <c r="E205" s="32">
        <f>SUM(E173:E178,E180:E184,E186:E190,E192:E197,E199:E203)</f>
        <v>556472434</v>
      </c>
      <c r="F205" s="32">
        <f>SUM(F173:F178,F180:F184,F186:F190,F192:F197,F199:F203)</f>
        <v>145588459</v>
      </c>
      <c r="G205" s="37">
        <f t="shared" si="35"/>
        <v>0.26162744118965647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145588459</v>
      </c>
      <c r="O205" s="37">
        <f t="shared" si="39"/>
        <v>0.26162744118965647</v>
      </c>
      <c r="P205" s="32">
        <f>SUM(P173:P178,P180:P184,P186:P190,P192:P197,P199:P203)</f>
        <v>149952881</v>
      </c>
      <c r="Q205" s="32">
        <f>SUM(Q173:Q178,Q180:Q184,Q186:Q190,Q192:Q197,Q199:Q203)</f>
        <v>684310199</v>
      </c>
      <c r="R205" s="32">
        <f>SUM(R173:R178,R180:R184,R186:R190,R192:R197,R199:R203)</f>
        <v>628006196</v>
      </c>
      <c r="S205" s="32">
        <f>SUM(S173:S178,S180:S184,S186:S190,S192:S197,S199:S203)</f>
        <v>149952881</v>
      </c>
      <c r="T205" s="37">
        <f t="shared" si="40"/>
        <v>0.21912998113886067</v>
      </c>
      <c r="U205" s="37">
        <f t="shared" si="41"/>
        <v>-2.9105289414212754E-2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300000</v>
      </c>
      <c r="E208" s="31">
        <v>300000</v>
      </c>
      <c r="F208" s="31">
        <v>356326</v>
      </c>
      <c r="G208" s="36">
        <f t="shared" ref="G208:G231" si="42">IF(($D208     =0),0,($F208     /$D208     ))</f>
        <v>1.1877533333333334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356326</v>
      </c>
      <c r="O208" s="36">
        <f t="shared" ref="O208:O231" si="46">IF(($D208     =0),0,($N208     /$D208     ))</f>
        <v>1.1877533333333334</v>
      </c>
      <c r="P208" s="31">
        <v>5335</v>
      </c>
      <c r="Q208" s="31">
        <v>0</v>
      </c>
      <c r="R208" s="31">
        <v>0</v>
      </c>
      <c r="S208" s="31">
        <v>5335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65.790253045923151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5826587</v>
      </c>
      <c r="E209" s="31">
        <v>5826587</v>
      </c>
      <c r="F209" s="31">
        <v>393950</v>
      </c>
      <c r="G209" s="36">
        <f t="shared" si="42"/>
        <v>6.7612480513892612E-2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393950</v>
      </c>
      <c r="O209" s="36">
        <f t="shared" si="46"/>
        <v>6.7612480513892612E-2</v>
      </c>
      <c r="P209" s="31">
        <v>397563</v>
      </c>
      <c r="Q209" s="31">
        <v>5714088</v>
      </c>
      <c r="R209" s="31">
        <v>5788354</v>
      </c>
      <c r="S209" s="31">
        <v>397563</v>
      </c>
      <c r="T209" s="36">
        <f t="shared" si="47"/>
        <v>6.9575932327258519E-2</v>
      </c>
      <c r="U209" s="36">
        <f t="shared" si="48"/>
        <v>-9.0878678347834363E-3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6831842</v>
      </c>
      <c r="E210" s="31">
        <v>6831842</v>
      </c>
      <c r="F210" s="31">
        <v>332484</v>
      </c>
      <c r="G210" s="36">
        <f t="shared" si="42"/>
        <v>4.8666816357872442E-2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332484</v>
      </c>
      <c r="O210" s="36">
        <f t="shared" si="46"/>
        <v>4.8666816357872442E-2</v>
      </c>
      <c r="P210" s="31">
        <v>160609</v>
      </c>
      <c r="Q210" s="31">
        <v>5811054</v>
      </c>
      <c r="R210" s="31">
        <v>6883624</v>
      </c>
      <c r="S210" s="31">
        <v>160609</v>
      </c>
      <c r="T210" s="36">
        <f t="shared" si="47"/>
        <v>2.7638531667404913E-2</v>
      </c>
      <c r="U210" s="36">
        <f t="shared" si="48"/>
        <v>1.0701455086576717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20416459</v>
      </c>
      <c r="E211" s="31">
        <v>20416459</v>
      </c>
      <c r="F211" s="31">
        <v>37011</v>
      </c>
      <c r="G211" s="36">
        <f t="shared" si="42"/>
        <v>1.8128021122565867E-3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37011</v>
      </c>
      <c r="O211" s="36">
        <f t="shared" si="46"/>
        <v>1.8128021122565867E-3</v>
      </c>
      <c r="P211" s="31">
        <v>39926</v>
      </c>
      <c r="Q211" s="31">
        <v>19139856</v>
      </c>
      <c r="R211" s="31">
        <v>19259856</v>
      </c>
      <c r="S211" s="31">
        <v>39926</v>
      </c>
      <c r="T211" s="36">
        <f t="shared" si="47"/>
        <v>2.0860136042820804E-3</v>
      </c>
      <c r="U211" s="36">
        <f t="shared" si="48"/>
        <v>-7.3010068626959912E-2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2636550</v>
      </c>
      <c r="E212" s="31">
        <v>2636550</v>
      </c>
      <c r="F212" s="31">
        <v>259652</v>
      </c>
      <c r="G212" s="36">
        <f t="shared" si="42"/>
        <v>9.8481728015778189E-2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259652</v>
      </c>
      <c r="O212" s="36">
        <f t="shared" si="46"/>
        <v>9.8481728015778189E-2</v>
      </c>
      <c r="P212" s="31">
        <v>205756</v>
      </c>
      <c r="Q212" s="31">
        <v>1265000</v>
      </c>
      <c r="R212" s="31">
        <v>2563400</v>
      </c>
      <c r="S212" s="31">
        <v>205756</v>
      </c>
      <c r="T212" s="36">
        <f t="shared" si="47"/>
        <v>0.16265296442687746</v>
      </c>
      <c r="U212" s="36">
        <f t="shared" si="48"/>
        <v>0.26194132856393004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17412</v>
      </c>
      <c r="E213" s="31">
        <v>17412</v>
      </c>
      <c r="F213" s="31">
        <v>9441</v>
      </c>
      <c r="G213" s="36">
        <f t="shared" si="42"/>
        <v>0.54221226740179185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9441</v>
      </c>
      <c r="O213" s="36">
        <f t="shared" si="46"/>
        <v>0.54221226740179185</v>
      </c>
      <c r="P213" s="31">
        <v>8322</v>
      </c>
      <c r="Q213" s="31">
        <v>15825</v>
      </c>
      <c r="R213" s="31">
        <v>15825</v>
      </c>
      <c r="S213" s="31">
        <v>8322</v>
      </c>
      <c r="T213" s="36">
        <f t="shared" si="47"/>
        <v>0.52587677725118487</v>
      </c>
      <c r="U213" s="36">
        <f t="shared" si="48"/>
        <v>0.1344628695025234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3570983</v>
      </c>
      <c r="E214" s="31">
        <v>3570983</v>
      </c>
      <c r="F214" s="31">
        <v>919312</v>
      </c>
      <c r="G214" s="36">
        <f t="shared" si="42"/>
        <v>0.25743947814929391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919312</v>
      </c>
      <c r="O214" s="36">
        <f t="shared" si="46"/>
        <v>0.25743947814929391</v>
      </c>
      <c r="P214" s="31">
        <v>1104893</v>
      </c>
      <c r="Q214" s="31">
        <v>3404179</v>
      </c>
      <c r="R214" s="31">
        <v>3718080</v>
      </c>
      <c r="S214" s="31">
        <v>1104893</v>
      </c>
      <c r="T214" s="36">
        <f t="shared" si="47"/>
        <v>0.32456959519461226</v>
      </c>
      <c r="U214" s="36">
        <f t="shared" si="48"/>
        <v>-0.16796287061281046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238947970</v>
      </c>
      <c r="E215" s="31">
        <v>238947970</v>
      </c>
      <c r="F215" s="31">
        <v>84327630</v>
      </c>
      <c r="G215" s="36">
        <f t="shared" si="42"/>
        <v>0.35291210048781751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84327630</v>
      </c>
      <c r="O215" s="36">
        <f t="shared" si="46"/>
        <v>0.35291210048781751</v>
      </c>
      <c r="P215" s="31">
        <v>102440532</v>
      </c>
      <c r="Q215" s="31">
        <v>2506490</v>
      </c>
      <c r="R215" s="31">
        <v>450816305</v>
      </c>
      <c r="S215" s="31">
        <v>102440532</v>
      </c>
      <c r="T215" s="36">
        <f t="shared" si="47"/>
        <v>40.87011398409728</v>
      </c>
      <c r="U215" s="36">
        <f t="shared" si="48"/>
        <v>-0.17681382209143548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278547803</v>
      </c>
      <c r="E216" s="32">
        <f>SUM(E208:E215)</f>
        <v>278547803</v>
      </c>
      <c r="F216" s="32">
        <f>SUM(F208:F215)</f>
        <v>86635806</v>
      </c>
      <c r="G216" s="37">
        <f t="shared" si="42"/>
        <v>0.31102670732606713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86635806</v>
      </c>
      <c r="O216" s="37">
        <f t="shared" si="46"/>
        <v>0.31102670732606713</v>
      </c>
      <c r="P216" s="32">
        <f>SUM(P208:P215)</f>
        <v>104362936</v>
      </c>
      <c r="Q216" s="32">
        <f>SUM(Q208:Q215)</f>
        <v>37856492</v>
      </c>
      <c r="R216" s="32">
        <f>SUM(R208:R215)</f>
        <v>489045444</v>
      </c>
      <c r="S216" s="32">
        <f>SUM(S208:S215)</f>
        <v>104362936</v>
      </c>
      <c r="T216" s="37">
        <f t="shared" si="47"/>
        <v>2.7568041962261058</v>
      </c>
      <c r="U216" s="37">
        <f t="shared" si="48"/>
        <v>-0.16986039948128706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4772000</v>
      </c>
      <c r="E217" s="31">
        <v>4772000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1572000</v>
      </c>
      <c r="R217" s="31">
        <v>1572000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27524935</v>
      </c>
      <c r="E218" s="31">
        <v>27524935</v>
      </c>
      <c r="F218" s="31">
        <v>4993406</v>
      </c>
      <c r="G218" s="36">
        <f t="shared" si="42"/>
        <v>0.18141390706281413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4993406</v>
      </c>
      <c r="O218" s="36">
        <f t="shared" si="46"/>
        <v>0.18141390706281413</v>
      </c>
      <c r="P218" s="31">
        <v>4062429</v>
      </c>
      <c r="Q218" s="31">
        <v>31910449</v>
      </c>
      <c r="R218" s="31">
        <v>29130075</v>
      </c>
      <c r="S218" s="31">
        <v>4062429</v>
      </c>
      <c r="T218" s="36">
        <f t="shared" si="47"/>
        <v>0.12730717139078801</v>
      </c>
      <c r="U218" s="36">
        <f t="shared" si="48"/>
        <v>0.22916757437483826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6108643</v>
      </c>
      <c r="E219" s="31">
        <v>6108643</v>
      </c>
      <c r="F219" s="31">
        <v>1713448</v>
      </c>
      <c r="G219" s="36">
        <f t="shared" si="42"/>
        <v>0.28049568455711033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1713448</v>
      </c>
      <c r="O219" s="36">
        <f t="shared" si="46"/>
        <v>0.28049568455711033</v>
      </c>
      <c r="P219" s="31">
        <v>1239972</v>
      </c>
      <c r="Q219" s="31">
        <v>5805664</v>
      </c>
      <c r="R219" s="31">
        <v>5805664</v>
      </c>
      <c r="S219" s="31">
        <v>1239972</v>
      </c>
      <c r="T219" s="36">
        <f t="shared" si="47"/>
        <v>0.21357970423365871</v>
      </c>
      <c r="U219" s="36">
        <f t="shared" si="48"/>
        <v>0.38184410615723574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5042400</v>
      </c>
      <c r="E220" s="31">
        <v>5042400</v>
      </c>
      <c r="F220" s="31">
        <v>619248</v>
      </c>
      <c r="G220" s="36">
        <f t="shared" si="42"/>
        <v>0.12280818657782008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619248</v>
      </c>
      <c r="O220" s="36">
        <f t="shared" si="46"/>
        <v>0.12280818657782008</v>
      </c>
      <c r="P220" s="31">
        <v>753537</v>
      </c>
      <c r="Q220" s="31">
        <v>4426487</v>
      </c>
      <c r="R220" s="31">
        <v>6316854</v>
      </c>
      <c r="S220" s="31">
        <v>753537</v>
      </c>
      <c r="T220" s="36">
        <f t="shared" si="47"/>
        <v>0.17023364125998788</v>
      </c>
      <c r="U220" s="36">
        <f t="shared" si="48"/>
        <v>-0.17821155430987468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8433750</v>
      </c>
      <c r="E221" s="31">
        <v>8433750</v>
      </c>
      <c r="F221" s="31">
        <v>1510031</v>
      </c>
      <c r="G221" s="36">
        <f t="shared" si="42"/>
        <v>0.17904621313176228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1510031</v>
      </c>
      <c r="O221" s="36">
        <f t="shared" si="46"/>
        <v>0.17904621313176228</v>
      </c>
      <c r="P221" s="31">
        <v>708018</v>
      </c>
      <c r="Q221" s="31">
        <v>8671824</v>
      </c>
      <c r="R221" s="31">
        <v>7376835</v>
      </c>
      <c r="S221" s="31">
        <v>708018</v>
      </c>
      <c r="T221" s="36">
        <f t="shared" si="47"/>
        <v>8.1645799084483259E-2</v>
      </c>
      <c r="U221" s="36">
        <f t="shared" si="48"/>
        <v>1.1327579242335646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69504</v>
      </c>
      <c r="E222" s="31">
        <v>69504</v>
      </c>
      <c r="F222" s="31">
        <v>14119</v>
      </c>
      <c r="G222" s="36">
        <f t="shared" si="42"/>
        <v>0.20313938766114181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14119</v>
      </c>
      <c r="O222" s="36">
        <f t="shared" si="46"/>
        <v>0.20313938766114181</v>
      </c>
      <c r="P222" s="31">
        <v>6385</v>
      </c>
      <c r="Q222" s="31">
        <v>51257</v>
      </c>
      <c r="R222" s="31">
        <v>66257</v>
      </c>
      <c r="S222" s="31">
        <v>6385</v>
      </c>
      <c r="T222" s="36">
        <f t="shared" si="47"/>
        <v>0.12456835163977603</v>
      </c>
      <c r="U222" s="36">
        <f t="shared" si="48"/>
        <v>1.2112764291307752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134206000</v>
      </c>
      <c r="E223" s="31">
        <v>134206000</v>
      </c>
      <c r="F223" s="31">
        <v>155935379</v>
      </c>
      <c r="G223" s="36">
        <f t="shared" si="42"/>
        <v>1.1619106373783585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155935379</v>
      </c>
      <c r="O223" s="36">
        <f t="shared" si="46"/>
        <v>1.1619106373783585</v>
      </c>
      <c r="P223" s="31">
        <v>89724603</v>
      </c>
      <c r="Q223" s="31">
        <v>472094000</v>
      </c>
      <c r="R223" s="31">
        <v>442094000</v>
      </c>
      <c r="S223" s="31">
        <v>89724603</v>
      </c>
      <c r="T223" s="36">
        <f t="shared" si="47"/>
        <v>0.19005664761678817</v>
      </c>
      <c r="U223" s="36">
        <f t="shared" si="48"/>
        <v>0.73793334031246705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186157232</v>
      </c>
      <c r="E224" s="32">
        <f>SUM(E217:E223)</f>
        <v>186157232</v>
      </c>
      <c r="F224" s="32">
        <f>SUM(F217:F223)</f>
        <v>164785631</v>
      </c>
      <c r="G224" s="37">
        <f t="shared" si="42"/>
        <v>0.8851959670307088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164785631</v>
      </c>
      <c r="O224" s="37">
        <f t="shared" si="46"/>
        <v>0.8851959670307088</v>
      </c>
      <c r="P224" s="32">
        <f>SUM(P217:P223)</f>
        <v>96494944</v>
      </c>
      <c r="Q224" s="32">
        <f>SUM(Q217:Q223)</f>
        <v>524531681</v>
      </c>
      <c r="R224" s="32">
        <f>SUM(R217:R223)</f>
        <v>492361685</v>
      </c>
      <c r="S224" s="32">
        <f>SUM(S217:S223)</f>
        <v>96494944</v>
      </c>
      <c r="T224" s="37">
        <f t="shared" si="47"/>
        <v>0.1839639958753988</v>
      </c>
      <c r="U224" s="37">
        <f t="shared" si="48"/>
        <v>0.70771259269293951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4406450</v>
      </c>
      <c r="E225" s="31">
        <v>4406450</v>
      </c>
      <c r="F225" s="31">
        <v>997639</v>
      </c>
      <c r="G225" s="36">
        <f t="shared" si="42"/>
        <v>0.22640424831780684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997639</v>
      </c>
      <c r="O225" s="36">
        <f t="shared" si="46"/>
        <v>0.22640424831780684</v>
      </c>
      <c r="P225" s="31">
        <v>233894</v>
      </c>
      <c r="Q225" s="31">
        <v>37660000</v>
      </c>
      <c r="R225" s="31">
        <v>37660000</v>
      </c>
      <c r="S225" s="31">
        <v>233894</v>
      </c>
      <c r="T225" s="36">
        <f t="shared" si="47"/>
        <v>6.2106744556558683E-3</v>
      </c>
      <c r="U225" s="36">
        <f t="shared" si="48"/>
        <v>3.2653466955116421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18183743</v>
      </c>
      <c r="E226" s="31">
        <v>18183743</v>
      </c>
      <c r="F226" s="31">
        <v>5039110</v>
      </c>
      <c r="G226" s="36">
        <f t="shared" si="42"/>
        <v>0.27712171250990514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5039110</v>
      </c>
      <c r="O226" s="36">
        <f t="shared" si="46"/>
        <v>0.27712171250990514</v>
      </c>
      <c r="P226" s="31">
        <v>2749834</v>
      </c>
      <c r="Q226" s="31">
        <v>15324992</v>
      </c>
      <c r="R226" s="31">
        <v>17620457</v>
      </c>
      <c r="S226" s="31">
        <v>2749834</v>
      </c>
      <c r="T226" s="36">
        <f t="shared" si="47"/>
        <v>0.17943461242916148</v>
      </c>
      <c r="U226" s="36">
        <f t="shared" si="48"/>
        <v>0.83251425358767106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37697</v>
      </c>
      <c r="G227" s="36">
        <f t="shared" si="42"/>
        <v>8.4855565234812011E-2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37697</v>
      </c>
      <c r="O227" s="36">
        <f t="shared" si="46"/>
        <v>8.4855565234812011E-2</v>
      </c>
      <c r="P227" s="31">
        <v>13345</v>
      </c>
      <c r="Q227" s="31">
        <v>341956</v>
      </c>
      <c r="R227" s="31">
        <v>444249</v>
      </c>
      <c r="S227" s="31">
        <v>13345</v>
      </c>
      <c r="T227" s="36">
        <f t="shared" si="47"/>
        <v>3.9025488659359682E-2</v>
      </c>
      <c r="U227" s="36">
        <f t="shared" si="48"/>
        <v>1.8248032971150243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16216913</v>
      </c>
      <c r="E228" s="31">
        <v>16216913</v>
      </c>
      <c r="F228" s="31">
        <v>6251198</v>
      </c>
      <c r="G228" s="36">
        <f t="shared" si="42"/>
        <v>0.38547398015886253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6251198</v>
      </c>
      <c r="O228" s="36">
        <f t="shared" si="46"/>
        <v>0.38547398015886253</v>
      </c>
      <c r="P228" s="31">
        <v>7476627</v>
      </c>
      <c r="Q228" s="31">
        <v>15854062</v>
      </c>
      <c r="R228" s="31">
        <v>13645512</v>
      </c>
      <c r="S228" s="31">
        <v>7476627</v>
      </c>
      <c r="T228" s="36">
        <f t="shared" si="47"/>
        <v>0.47159062453521378</v>
      </c>
      <c r="U228" s="36">
        <f t="shared" si="48"/>
        <v>-0.16390131539262287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39251355</v>
      </c>
      <c r="E230" s="32">
        <f>SUM(E225:E229)</f>
        <v>39251355</v>
      </c>
      <c r="F230" s="32">
        <f>SUM(F225:F229)</f>
        <v>12325644</v>
      </c>
      <c r="G230" s="37">
        <f t="shared" si="42"/>
        <v>0.31401830586485485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12325644</v>
      </c>
      <c r="O230" s="37">
        <f t="shared" si="46"/>
        <v>0.31401830586485485</v>
      </c>
      <c r="P230" s="32">
        <f>SUM(P225:P229)</f>
        <v>10473700</v>
      </c>
      <c r="Q230" s="32">
        <f>SUM(Q225:Q229)</f>
        <v>69181010</v>
      </c>
      <c r="R230" s="32">
        <f>SUM(R225:R229)</f>
        <v>69370218</v>
      </c>
      <c r="S230" s="32">
        <f>SUM(S225:S229)</f>
        <v>10473700</v>
      </c>
      <c r="T230" s="37">
        <f t="shared" si="47"/>
        <v>0.15139559251881404</v>
      </c>
      <c r="U230" s="37">
        <f t="shared" si="48"/>
        <v>0.1768185073087829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503956390</v>
      </c>
      <c r="E231" s="32">
        <f>SUM(E208:E215,E217:E223,E225:E229)</f>
        <v>503956390</v>
      </c>
      <c r="F231" s="32">
        <f>SUM(F208:F215,F217:F223,F225:F229)</f>
        <v>263747081</v>
      </c>
      <c r="G231" s="37">
        <f t="shared" si="42"/>
        <v>0.52335298496760796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263747081</v>
      </c>
      <c r="O231" s="37">
        <f t="shared" si="46"/>
        <v>0.52335298496760796</v>
      </c>
      <c r="P231" s="32">
        <f>SUM(P208:P215,P217:P223,P225:P229)</f>
        <v>211331580</v>
      </c>
      <c r="Q231" s="32">
        <f>SUM(Q208:Q215,Q217:Q223,Q225:Q229)</f>
        <v>631569183</v>
      </c>
      <c r="R231" s="32">
        <f>SUM(R208:R215,R217:R223,R225:R229)</f>
        <v>1050777347</v>
      </c>
      <c r="S231" s="32">
        <f>SUM(S208:S215,S217:S223,S225:S229)</f>
        <v>211331580</v>
      </c>
      <c r="T231" s="37">
        <f t="shared" si="47"/>
        <v>0.33461350820849028</v>
      </c>
      <c r="U231" s="37">
        <f t="shared" si="48"/>
        <v>0.24802493314061258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6680800</v>
      </c>
      <c r="E234" s="31">
        <v>6680800</v>
      </c>
      <c r="F234" s="31">
        <v>1314982</v>
      </c>
      <c r="G234" s="36">
        <f t="shared" ref="G234:G260" si="49">IF(($D234     =0),0,($F234     /$D234     ))</f>
        <v>0.19683002035684349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1314982</v>
      </c>
      <c r="O234" s="36">
        <f t="shared" ref="O234:O260" si="53">IF(($D234     =0),0,($N234     /$D234     ))</f>
        <v>0.19683002035684349</v>
      </c>
      <c r="P234" s="31">
        <v>1190504</v>
      </c>
      <c r="Q234" s="31">
        <v>5943865</v>
      </c>
      <c r="R234" s="31">
        <v>5943865</v>
      </c>
      <c r="S234" s="31">
        <v>1190504</v>
      </c>
      <c r="T234" s="36">
        <f t="shared" ref="T234:T260" si="54">IF(($Q234     =0),0,($S234     /$Q234     ))</f>
        <v>0.20029122464928123</v>
      </c>
      <c r="U234" s="36">
        <f t="shared" ref="U234:U260" si="55">IF(($P234     =0),0,(($F234     /$P234     )-1))</f>
        <v>0.10455907749994964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13183110</v>
      </c>
      <c r="E235" s="31">
        <v>13183110</v>
      </c>
      <c r="F235" s="31">
        <v>1223088</v>
      </c>
      <c r="G235" s="36">
        <f t="shared" si="49"/>
        <v>9.2776894071277566E-2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1223088</v>
      </c>
      <c r="O235" s="36">
        <f t="shared" si="53"/>
        <v>9.2776894071277566E-2</v>
      </c>
      <c r="P235" s="31">
        <v>1312009</v>
      </c>
      <c r="Q235" s="31">
        <v>13433928</v>
      </c>
      <c r="R235" s="31">
        <v>13433928</v>
      </c>
      <c r="S235" s="31">
        <v>1312009</v>
      </c>
      <c r="T235" s="36">
        <f t="shared" si="54"/>
        <v>9.7663840389795156E-2</v>
      </c>
      <c r="U235" s="36">
        <f t="shared" si="55"/>
        <v>-6.7774687521198418E-2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21975231</v>
      </c>
      <c r="E236" s="31">
        <v>21975231</v>
      </c>
      <c r="F236" s="31">
        <v>22482691</v>
      </c>
      <c r="G236" s="36">
        <f t="shared" si="49"/>
        <v>1.0230923624875661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22482691</v>
      </c>
      <c r="O236" s="36">
        <f t="shared" si="53"/>
        <v>1.0230923624875661</v>
      </c>
      <c r="P236" s="31">
        <v>2705071</v>
      </c>
      <c r="Q236" s="31">
        <v>27427065</v>
      </c>
      <c r="R236" s="31">
        <v>25609065</v>
      </c>
      <c r="S236" s="31">
        <v>2705071</v>
      </c>
      <c r="T236" s="36">
        <f t="shared" si="54"/>
        <v>9.8627797031873438E-2</v>
      </c>
      <c r="U236" s="36">
        <f t="shared" si="55"/>
        <v>7.3113127160063449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320665</v>
      </c>
      <c r="E237" s="31">
        <v>320665</v>
      </c>
      <c r="F237" s="31">
        <v>5790</v>
      </c>
      <c r="G237" s="36">
        <f t="shared" si="49"/>
        <v>1.8056226903466234E-2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5790</v>
      </c>
      <c r="O237" s="36">
        <f t="shared" si="53"/>
        <v>1.8056226903466234E-2</v>
      </c>
      <c r="P237" s="31">
        <v>18398</v>
      </c>
      <c r="Q237" s="31">
        <v>432628</v>
      </c>
      <c r="R237" s="31">
        <v>306184</v>
      </c>
      <c r="S237" s="31">
        <v>18398</v>
      </c>
      <c r="T237" s="36">
        <f t="shared" si="54"/>
        <v>4.2526142552030841E-2</v>
      </c>
      <c r="U237" s="36">
        <f t="shared" si="55"/>
        <v>-0.68529187955212523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7098990</v>
      </c>
      <c r="E238" s="31">
        <v>7098990</v>
      </c>
      <c r="F238" s="31">
        <v>1486394</v>
      </c>
      <c r="G238" s="36">
        <f t="shared" si="49"/>
        <v>0.20938105279765148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1486394</v>
      </c>
      <c r="O238" s="36">
        <f t="shared" si="53"/>
        <v>0.20938105279765148</v>
      </c>
      <c r="P238" s="31">
        <v>1581396</v>
      </c>
      <c r="Q238" s="31">
        <v>8097210</v>
      </c>
      <c r="R238" s="31">
        <v>5400000</v>
      </c>
      <c r="S238" s="31">
        <v>1581396</v>
      </c>
      <c r="T238" s="36">
        <f t="shared" si="54"/>
        <v>0.19530134453719245</v>
      </c>
      <c r="U238" s="36">
        <f t="shared" si="55"/>
        <v>-6.0074769380977333E-2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49258796</v>
      </c>
      <c r="E240" s="32">
        <f>SUM(E234:E239)</f>
        <v>49258796</v>
      </c>
      <c r="F240" s="32">
        <f>SUM(F234:F239)</f>
        <v>26512945</v>
      </c>
      <c r="G240" s="37">
        <f t="shared" si="49"/>
        <v>0.53823777990838428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26512945</v>
      </c>
      <c r="O240" s="37">
        <f t="shared" si="53"/>
        <v>0.53823777990838428</v>
      </c>
      <c r="P240" s="32">
        <f>SUM(P234:P239)</f>
        <v>6807378</v>
      </c>
      <c r="Q240" s="32">
        <f>SUM(Q234:Q239)</f>
        <v>55334696</v>
      </c>
      <c r="R240" s="32">
        <f>SUM(R234:R239)</f>
        <v>50693042</v>
      </c>
      <c r="S240" s="32">
        <f>SUM(S234:S239)</f>
        <v>6807378</v>
      </c>
      <c r="T240" s="37">
        <f t="shared" si="54"/>
        <v>0.1230218740155363</v>
      </c>
      <c r="U240" s="37">
        <f t="shared" si="55"/>
        <v>2.8947367106689241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44535168</v>
      </c>
      <c r="E241" s="31">
        <v>44535168</v>
      </c>
      <c r="F241" s="31">
        <v>8599827</v>
      </c>
      <c r="G241" s="36">
        <f t="shared" si="49"/>
        <v>0.19310193238745613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8599827</v>
      </c>
      <c r="O241" s="36">
        <f t="shared" si="53"/>
        <v>0.19310193238745613</v>
      </c>
      <c r="P241" s="31">
        <v>10828837</v>
      </c>
      <c r="Q241" s="31">
        <v>6450684</v>
      </c>
      <c r="R241" s="31">
        <v>10130688</v>
      </c>
      <c r="S241" s="31">
        <v>10828837</v>
      </c>
      <c r="T241" s="36">
        <f t="shared" si="54"/>
        <v>1.678711435872537</v>
      </c>
      <c r="U241" s="36">
        <f t="shared" si="55"/>
        <v>-0.20584020241508849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18574008</v>
      </c>
      <c r="E243" s="31">
        <v>18574008</v>
      </c>
      <c r="F243" s="31">
        <v>4289476</v>
      </c>
      <c r="G243" s="36">
        <f t="shared" si="49"/>
        <v>0.2309397088662824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4289476</v>
      </c>
      <c r="O243" s="36">
        <f t="shared" si="53"/>
        <v>0.2309397088662824</v>
      </c>
      <c r="P243" s="31">
        <v>379658</v>
      </c>
      <c r="Q243" s="31">
        <v>19623560</v>
      </c>
      <c r="R243" s="31">
        <v>19623560</v>
      </c>
      <c r="S243" s="31">
        <v>379658</v>
      </c>
      <c r="T243" s="36">
        <f t="shared" si="54"/>
        <v>1.9347050178458954E-2</v>
      </c>
      <c r="U243" s="36">
        <f t="shared" si="55"/>
        <v>10.298263173698434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13000000</v>
      </c>
      <c r="E244" s="31">
        <v>13000000</v>
      </c>
      <c r="F244" s="31">
        <v>89430</v>
      </c>
      <c r="G244" s="36">
        <f t="shared" si="49"/>
        <v>6.8792307692307694E-3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89430</v>
      </c>
      <c r="O244" s="36">
        <f t="shared" si="53"/>
        <v>6.8792307692307694E-3</v>
      </c>
      <c r="P244" s="31">
        <v>0</v>
      </c>
      <c r="Q244" s="31">
        <v>9280000</v>
      </c>
      <c r="R244" s="31">
        <v>9280000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27459311</v>
      </c>
      <c r="E245" s="31">
        <v>27459311</v>
      </c>
      <c r="F245" s="31">
        <v>-20011</v>
      </c>
      <c r="G245" s="36">
        <f t="shared" si="49"/>
        <v>-7.2875098723343792E-4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-20011</v>
      </c>
      <c r="O245" s="36">
        <f t="shared" si="53"/>
        <v>-7.2875098723343792E-4</v>
      </c>
      <c r="P245" s="31">
        <v>1254162</v>
      </c>
      <c r="Q245" s="31">
        <v>18391644</v>
      </c>
      <c r="R245" s="31">
        <v>5515596</v>
      </c>
      <c r="S245" s="31">
        <v>1254162</v>
      </c>
      <c r="T245" s="36">
        <f t="shared" si="54"/>
        <v>6.8191946299091047E-2</v>
      </c>
      <c r="U245" s="36">
        <f t="shared" si="55"/>
        <v>-1.0159556739878899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32914510</v>
      </c>
      <c r="E246" s="31">
        <v>32914510</v>
      </c>
      <c r="F246" s="31">
        <v>1185758</v>
      </c>
      <c r="G246" s="36">
        <f t="shared" si="49"/>
        <v>3.6025388195054402E-2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1185758</v>
      </c>
      <c r="O246" s="36">
        <f t="shared" si="53"/>
        <v>3.6025388195054402E-2</v>
      </c>
      <c r="P246" s="31">
        <v>1125846</v>
      </c>
      <c r="Q246" s="31">
        <v>11929824</v>
      </c>
      <c r="R246" s="31">
        <v>11929824</v>
      </c>
      <c r="S246" s="31">
        <v>1125846</v>
      </c>
      <c r="T246" s="36">
        <f t="shared" si="54"/>
        <v>9.4372389735171286E-2</v>
      </c>
      <c r="U246" s="36">
        <f t="shared" si="55"/>
        <v>5.3215093360903687E-2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136482997</v>
      </c>
      <c r="E247" s="32">
        <f>SUM(E241:E246)</f>
        <v>136482997</v>
      </c>
      <c r="F247" s="32">
        <f>SUM(F241:F246)</f>
        <v>14144480</v>
      </c>
      <c r="G247" s="37">
        <f t="shared" si="49"/>
        <v>0.10363547336229728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14144480</v>
      </c>
      <c r="O247" s="37">
        <f t="shared" si="53"/>
        <v>0.10363547336229728</v>
      </c>
      <c r="P247" s="32">
        <f>SUM(P241:P246)</f>
        <v>13588503</v>
      </c>
      <c r="Q247" s="32">
        <f>SUM(Q241:Q246)</f>
        <v>65675712</v>
      </c>
      <c r="R247" s="32">
        <f>SUM(R241:R246)</f>
        <v>56479668</v>
      </c>
      <c r="S247" s="32">
        <f>SUM(S241:S246)</f>
        <v>13588503</v>
      </c>
      <c r="T247" s="37">
        <f t="shared" si="54"/>
        <v>0.20690301766351615</v>
      </c>
      <c r="U247" s="37">
        <f t="shared" si="55"/>
        <v>4.0915250193490849E-2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4568185</v>
      </c>
      <c r="E248" s="31">
        <v>4568185</v>
      </c>
      <c r="F248" s="31">
        <v>408897</v>
      </c>
      <c r="G248" s="36">
        <f t="shared" si="49"/>
        <v>8.9509728699691454E-2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408897</v>
      </c>
      <c r="O248" s="36">
        <f t="shared" si="53"/>
        <v>8.9509728699691454E-2</v>
      </c>
      <c r="P248" s="31">
        <v>193858</v>
      </c>
      <c r="Q248" s="31">
        <v>1921207</v>
      </c>
      <c r="R248" s="31">
        <v>1921207</v>
      </c>
      <c r="S248" s="31">
        <v>193858</v>
      </c>
      <c r="T248" s="36">
        <f t="shared" si="54"/>
        <v>0.10090427528111234</v>
      </c>
      <c r="U248" s="36">
        <f t="shared" si="55"/>
        <v>1.109260386468446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334050</v>
      </c>
      <c r="E249" s="31">
        <v>334050</v>
      </c>
      <c r="F249" s="31">
        <v>4335</v>
      </c>
      <c r="G249" s="36">
        <f t="shared" si="49"/>
        <v>1.2977099236641221E-2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4335</v>
      </c>
      <c r="O249" s="36">
        <f t="shared" si="53"/>
        <v>1.2977099236641221E-2</v>
      </c>
      <c r="P249" s="31">
        <v>9519</v>
      </c>
      <c r="Q249" s="31">
        <v>14772</v>
      </c>
      <c r="R249" s="31">
        <v>21959</v>
      </c>
      <c r="S249" s="31">
        <v>9519</v>
      </c>
      <c r="T249" s="36">
        <f t="shared" si="54"/>
        <v>0.64439480097481727</v>
      </c>
      <c r="U249" s="36">
        <f t="shared" si="55"/>
        <v>-0.54459502048534514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2963800</v>
      </c>
      <c r="E250" s="31">
        <v>2963800</v>
      </c>
      <c r="F250" s="31">
        <v>1013493</v>
      </c>
      <c r="G250" s="36">
        <f t="shared" si="49"/>
        <v>0.34195728456710978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1013493</v>
      </c>
      <c r="O250" s="36">
        <f t="shared" si="53"/>
        <v>0.34195728456710978</v>
      </c>
      <c r="P250" s="31">
        <v>15421</v>
      </c>
      <c r="Q250" s="31">
        <v>2899210</v>
      </c>
      <c r="R250" s="31">
        <v>2599210</v>
      </c>
      <c r="S250" s="31">
        <v>15421</v>
      </c>
      <c r="T250" s="36">
        <f t="shared" si="54"/>
        <v>5.3190351854470698E-3</v>
      </c>
      <c r="U250" s="36">
        <f t="shared" si="55"/>
        <v>64.721613384346028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832900</v>
      </c>
      <c r="E251" s="31">
        <v>832900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23015664</v>
      </c>
      <c r="E252" s="31">
        <v>23015664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20993076</v>
      </c>
      <c r="R252" s="31">
        <v>21728088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42388245</v>
      </c>
      <c r="E253" s="31">
        <v>42388245</v>
      </c>
      <c r="F253" s="31">
        <v>16783950</v>
      </c>
      <c r="G253" s="36">
        <f t="shared" si="49"/>
        <v>0.39595765288230261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16783950</v>
      </c>
      <c r="O253" s="36">
        <f t="shared" si="53"/>
        <v>0.39595765288230261</v>
      </c>
      <c r="P253" s="31">
        <v>15573845</v>
      </c>
      <c r="Q253" s="31">
        <v>39971696</v>
      </c>
      <c r="R253" s="31">
        <v>39971696</v>
      </c>
      <c r="S253" s="31">
        <v>15573845</v>
      </c>
      <c r="T253" s="36">
        <f t="shared" si="54"/>
        <v>0.38962182140082324</v>
      </c>
      <c r="U253" s="36">
        <f t="shared" si="55"/>
        <v>7.7701107208913323E-2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74102844</v>
      </c>
      <c r="E254" s="32">
        <f>SUM(E248:E253)</f>
        <v>74102844</v>
      </c>
      <c r="F254" s="32">
        <f>SUM(F248:F253)</f>
        <v>18210675</v>
      </c>
      <c r="G254" s="37">
        <f t="shared" si="49"/>
        <v>0.24574866519293107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18210675</v>
      </c>
      <c r="O254" s="37">
        <f t="shared" si="53"/>
        <v>0.24574866519293107</v>
      </c>
      <c r="P254" s="32">
        <f>SUM(P248:P253)</f>
        <v>15792643</v>
      </c>
      <c r="Q254" s="32">
        <f>SUM(Q248:Q253)</f>
        <v>65799961</v>
      </c>
      <c r="R254" s="32">
        <f>SUM(R248:R253)</f>
        <v>66242160</v>
      </c>
      <c r="S254" s="32">
        <f>SUM(S248:S253)</f>
        <v>15792643</v>
      </c>
      <c r="T254" s="37">
        <f t="shared" si="54"/>
        <v>0.24000991429159055</v>
      </c>
      <c r="U254" s="37">
        <f t="shared" si="55"/>
        <v>0.15311129365743281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11553969</v>
      </c>
      <c r="E255" s="31">
        <v>11553969</v>
      </c>
      <c r="F255" s="31">
        <v>1434907</v>
      </c>
      <c r="G255" s="36">
        <f t="shared" si="49"/>
        <v>0.12419169551173281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1434907</v>
      </c>
      <c r="O255" s="36">
        <f t="shared" si="53"/>
        <v>0.12419169551173281</v>
      </c>
      <c r="P255" s="31">
        <v>2116923</v>
      </c>
      <c r="Q255" s="31">
        <v>11845622</v>
      </c>
      <c r="R255" s="31">
        <v>11845622</v>
      </c>
      <c r="S255" s="31">
        <v>2116923</v>
      </c>
      <c r="T255" s="36">
        <f t="shared" si="54"/>
        <v>0.17870931555979078</v>
      </c>
      <c r="U255" s="36">
        <f t="shared" si="55"/>
        <v>-0.32217326752083097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1341832</v>
      </c>
      <c r="E256" s="31">
        <v>1341832</v>
      </c>
      <c r="F256" s="31">
        <v>12896912</v>
      </c>
      <c r="G256" s="36">
        <f t="shared" si="49"/>
        <v>9.6114208037965998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12896912</v>
      </c>
      <c r="O256" s="36">
        <f t="shared" si="53"/>
        <v>9.6114208037965998</v>
      </c>
      <c r="P256" s="31">
        <v>17453952</v>
      </c>
      <c r="Q256" s="31">
        <v>1274294</v>
      </c>
      <c r="R256" s="31">
        <v>720000</v>
      </c>
      <c r="S256" s="31">
        <v>17453952</v>
      </c>
      <c r="T256" s="36">
        <f t="shared" si="54"/>
        <v>13.696958472691545</v>
      </c>
      <c r="U256" s="36">
        <f t="shared" si="55"/>
        <v>-0.26108929370265255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9665877</v>
      </c>
      <c r="E257" s="31">
        <v>9665877</v>
      </c>
      <c r="F257" s="31">
        <v>1046603</v>
      </c>
      <c r="G257" s="36">
        <f t="shared" si="49"/>
        <v>0.10827812106444144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1046603</v>
      </c>
      <c r="O257" s="36">
        <f t="shared" si="53"/>
        <v>0.10827812106444144</v>
      </c>
      <c r="P257" s="31">
        <v>496607</v>
      </c>
      <c r="Q257" s="31">
        <v>9831267</v>
      </c>
      <c r="R257" s="31">
        <v>5767504</v>
      </c>
      <c r="S257" s="31">
        <v>496607</v>
      </c>
      <c r="T257" s="36">
        <f t="shared" si="54"/>
        <v>5.0513021363370561E-2</v>
      </c>
      <c r="U257" s="36">
        <f t="shared" si="55"/>
        <v>1.1075075462085713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8213000</v>
      </c>
      <c r="E258" s="31">
        <v>8213000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4947000</v>
      </c>
      <c r="R258" s="31">
        <v>4818000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30774678</v>
      </c>
      <c r="E259" s="32">
        <f>SUM(E255:E258)</f>
        <v>30774678</v>
      </c>
      <c r="F259" s="32">
        <f>SUM(F255:F258)</f>
        <v>15378422</v>
      </c>
      <c r="G259" s="37">
        <f t="shared" si="49"/>
        <v>0.49971024879610437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15378422</v>
      </c>
      <c r="O259" s="37">
        <f t="shared" si="53"/>
        <v>0.49971024879610437</v>
      </c>
      <c r="P259" s="32">
        <f>SUM(P255:P258)</f>
        <v>20067482</v>
      </c>
      <c r="Q259" s="32">
        <f>SUM(Q255:Q258)</f>
        <v>27898183</v>
      </c>
      <c r="R259" s="32">
        <f>SUM(R255:R258)</f>
        <v>23151126</v>
      </c>
      <c r="S259" s="32">
        <f>SUM(S255:S258)</f>
        <v>20067482</v>
      </c>
      <c r="T259" s="37">
        <f t="shared" si="54"/>
        <v>0.71931143329298541</v>
      </c>
      <c r="U259" s="37">
        <f t="shared" si="55"/>
        <v>-0.23366459229912351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290619315</v>
      </c>
      <c r="E260" s="32">
        <f>SUM(E234:E239,E241:E246,E248:E253,E255:E258)</f>
        <v>290619315</v>
      </c>
      <c r="F260" s="32">
        <f>SUM(F234:F239,F241:F246,F248:F253,F255:F258)</f>
        <v>74246522</v>
      </c>
      <c r="G260" s="37">
        <f t="shared" si="49"/>
        <v>0.25547690111374738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74246522</v>
      </c>
      <c r="O260" s="37">
        <f t="shared" si="53"/>
        <v>0.25547690111374738</v>
      </c>
      <c r="P260" s="32">
        <f>SUM(P234:P239,P241:P246,P248:P253,P255:P258)</f>
        <v>56256006</v>
      </c>
      <c r="Q260" s="32">
        <f>SUM(Q234:Q239,Q241:Q246,Q248:Q253,Q255:Q258)</f>
        <v>214708552</v>
      </c>
      <c r="R260" s="32">
        <f>SUM(R234:R239,R241:R246,R248:R253,R255:R258)</f>
        <v>196565996</v>
      </c>
      <c r="S260" s="32">
        <f>SUM(S234:S239,S241:S246,S248:S253,S255:S258)</f>
        <v>56256006</v>
      </c>
      <c r="T260" s="37">
        <f t="shared" si="54"/>
        <v>0.2620110166827449</v>
      </c>
      <c r="U260" s="37">
        <f t="shared" si="55"/>
        <v>0.31979724973721035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3716800</v>
      </c>
      <c r="E263" s="31">
        <v>3716800</v>
      </c>
      <c r="F263" s="31">
        <v>757622</v>
      </c>
      <c r="G263" s="36">
        <f t="shared" ref="G263:G299" si="56">IF(($D263     =0),0,($F263     /$D263     ))</f>
        <v>0.20383717176065433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757622</v>
      </c>
      <c r="O263" s="36">
        <f t="shared" ref="O263:O299" si="60">IF(($D263     =0),0,($N263     /$D263     ))</f>
        <v>0.20383717176065433</v>
      </c>
      <c r="P263" s="31">
        <v>94527</v>
      </c>
      <c r="Q263" s="31">
        <v>3666350</v>
      </c>
      <c r="R263" s="31">
        <v>3716350</v>
      </c>
      <c r="S263" s="31">
        <v>94527</v>
      </c>
      <c r="T263" s="36">
        <f t="shared" ref="T263:T299" si="61">IF(($Q263     =0),0,($S263     /$Q263     ))</f>
        <v>2.5782317563789601E-2</v>
      </c>
      <c r="U263" s="36">
        <f t="shared" ref="U263:U299" si="62">IF(($P263     =0),0,(($F263     /$P263     )-1))</f>
        <v>7.0148740571476935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36205224</v>
      </c>
      <c r="E264" s="31">
        <v>36205224</v>
      </c>
      <c r="F264" s="31">
        <v>14509715</v>
      </c>
      <c r="G264" s="36">
        <f t="shared" si="56"/>
        <v>0.40076302248537393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14509715</v>
      </c>
      <c r="O264" s="36">
        <f t="shared" si="60"/>
        <v>0.40076302248537393</v>
      </c>
      <c r="P264" s="31">
        <v>5207157</v>
      </c>
      <c r="Q264" s="31">
        <v>35481505</v>
      </c>
      <c r="R264" s="31">
        <v>35739145</v>
      </c>
      <c r="S264" s="31">
        <v>5207157</v>
      </c>
      <c r="T264" s="36">
        <f t="shared" si="61"/>
        <v>0.14675693717050617</v>
      </c>
      <c r="U264" s="36">
        <f t="shared" si="62"/>
        <v>1.7864946265303696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4353649</v>
      </c>
      <c r="E265" s="31">
        <v>4353649</v>
      </c>
      <c r="F265" s="31">
        <v>588554</v>
      </c>
      <c r="G265" s="36">
        <f t="shared" si="56"/>
        <v>0.13518636895165412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588554</v>
      </c>
      <c r="O265" s="36">
        <f t="shared" si="60"/>
        <v>0.13518636895165412</v>
      </c>
      <c r="P265" s="31">
        <v>828123</v>
      </c>
      <c r="Q265" s="31">
        <v>4063958</v>
      </c>
      <c r="R265" s="31">
        <v>4063958</v>
      </c>
      <c r="S265" s="31">
        <v>828123</v>
      </c>
      <c r="T265" s="36">
        <f t="shared" si="61"/>
        <v>0.20377252914523231</v>
      </c>
      <c r="U265" s="36">
        <f t="shared" si="62"/>
        <v>-0.28929156659095323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23463465</v>
      </c>
      <c r="E266" s="31">
        <v>23463465</v>
      </c>
      <c r="F266" s="31">
        <v>8201441</v>
      </c>
      <c r="G266" s="36">
        <f t="shared" si="56"/>
        <v>0.34954091392724818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8201441</v>
      </c>
      <c r="O266" s="36">
        <f t="shared" si="60"/>
        <v>0.34954091392724818</v>
      </c>
      <c r="P266" s="31">
        <v>7936774</v>
      </c>
      <c r="Q266" s="31">
        <v>24781796</v>
      </c>
      <c r="R266" s="31">
        <v>26133540</v>
      </c>
      <c r="S266" s="31">
        <v>7936774</v>
      </c>
      <c r="T266" s="36">
        <f t="shared" si="61"/>
        <v>0.32026629546946478</v>
      </c>
      <c r="U266" s="36">
        <f t="shared" si="62"/>
        <v>3.3346924077717111E-2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67739138</v>
      </c>
      <c r="E267" s="32">
        <f>SUM(E263:E266)</f>
        <v>67739138</v>
      </c>
      <c r="F267" s="32">
        <f>SUM(F263:F266)</f>
        <v>24057332</v>
      </c>
      <c r="G267" s="37">
        <f t="shared" si="56"/>
        <v>0.35514671001570763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24057332</v>
      </c>
      <c r="O267" s="37">
        <f t="shared" si="60"/>
        <v>0.35514671001570763</v>
      </c>
      <c r="P267" s="32">
        <f>SUM(P263:P266)</f>
        <v>14066581</v>
      </c>
      <c r="Q267" s="32">
        <f>SUM(Q263:Q266)</f>
        <v>67993609</v>
      </c>
      <c r="R267" s="32">
        <f>SUM(R263:R266)</f>
        <v>69652993</v>
      </c>
      <c r="S267" s="32">
        <f>SUM(S263:S266)</f>
        <v>14066581</v>
      </c>
      <c r="T267" s="37">
        <f t="shared" si="61"/>
        <v>0.20688092905908259</v>
      </c>
      <c r="U267" s="37">
        <f t="shared" si="62"/>
        <v>0.71024728752495014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105385</v>
      </c>
      <c r="E268" s="31">
        <v>105385</v>
      </c>
      <c r="F268" s="31">
        <v>9328</v>
      </c>
      <c r="G268" s="36">
        <f t="shared" si="56"/>
        <v>8.8513545571001565E-2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9328</v>
      </c>
      <c r="O268" s="36">
        <f t="shared" si="60"/>
        <v>8.8513545571001565E-2</v>
      </c>
      <c r="P268" s="31">
        <v>0</v>
      </c>
      <c r="Q268" s="31">
        <v>100462</v>
      </c>
      <c r="R268" s="31">
        <v>100462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1200000</v>
      </c>
      <c r="E270" s="31">
        <v>1200000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4158000</v>
      </c>
      <c r="E274" s="31">
        <v>4158000</v>
      </c>
      <c r="F274" s="31">
        <v>605259</v>
      </c>
      <c r="G274" s="36">
        <f t="shared" si="56"/>
        <v>0.14556493506493506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605259</v>
      </c>
      <c r="O274" s="36">
        <f t="shared" si="60"/>
        <v>0.14556493506493506</v>
      </c>
      <c r="P274" s="31">
        <v>185032</v>
      </c>
      <c r="Q274" s="31">
        <v>3118000</v>
      </c>
      <c r="R274" s="31">
        <v>3767000</v>
      </c>
      <c r="S274" s="31">
        <v>185032</v>
      </c>
      <c r="T274" s="36">
        <f t="shared" si="61"/>
        <v>5.934316869788326E-2</v>
      </c>
      <c r="U274" s="36">
        <f t="shared" si="62"/>
        <v>2.2711044576073327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5463385</v>
      </c>
      <c r="E275" s="32">
        <f>SUM(E268:E274)</f>
        <v>5463385</v>
      </c>
      <c r="F275" s="32">
        <f>SUM(F268:F274)</f>
        <v>614587</v>
      </c>
      <c r="G275" s="37">
        <f t="shared" si="56"/>
        <v>0.11249198070427034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614587</v>
      </c>
      <c r="O275" s="37">
        <f t="shared" si="60"/>
        <v>0.11249198070427034</v>
      </c>
      <c r="P275" s="32">
        <f>SUM(P268:P274)</f>
        <v>185032</v>
      </c>
      <c r="Q275" s="32">
        <f>SUM(Q268:Q274)</f>
        <v>3218462</v>
      </c>
      <c r="R275" s="32">
        <f>SUM(R268:R274)</f>
        <v>3867462</v>
      </c>
      <c r="S275" s="32">
        <f>SUM(S268:S274)</f>
        <v>185032</v>
      </c>
      <c r="T275" s="37">
        <f t="shared" si="61"/>
        <v>5.7490813935351728E-2</v>
      </c>
      <c r="U275" s="37">
        <f t="shared" si="62"/>
        <v>2.3215173591594969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8736</v>
      </c>
      <c r="E276" s="31">
        <v>8736</v>
      </c>
      <c r="F276" s="31">
        <v>29120</v>
      </c>
      <c r="G276" s="36">
        <f t="shared" si="56"/>
        <v>3.3333333333333335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29120</v>
      </c>
      <c r="O276" s="36">
        <f t="shared" si="60"/>
        <v>3.3333333333333335</v>
      </c>
      <c r="P276" s="31">
        <v>1400</v>
      </c>
      <c r="Q276" s="31">
        <v>0</v>
      </c>
      <c r="R276" s="31">
        <v>8251</v>
      </c>
      <c r="S276" s="31">
        <v>1400</v>
      </c>
      <c r="T276" s="36">
        <f t="shared" si="61"/>
        <v>0</v>
      </c>
      <c r="U276" s="36">
        <f t="shared" si="62"/>
        <v>19.8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2083553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1632701</v>
      </c>
      <c r="R278" s="31">
        <v>1632701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3641736</v>
      </c>
      <c r="E281" s="31">
        <v>3641736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3511098</v>
      </c>
      <c r="R281" s="31">
        <v>519000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20469</v>
      </c>
      <c r="E283" s="31">
        <v>20469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363513</v>
      </c>
      <c r="R283" s="31">
        <v>369513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4578000</v>
      </c>
      <c r="E284" s="31">
        <v>4578000</v>
      </c>
      <c r="F284" s="31">
        <v>2665000</v>
      </c>
      <c r="G284" s="36">
        <f t="shared" si="56"/>
        <v>0.5821319353429445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2665000</v>
      </c>
      <c r="O284" s="36">
        <f t="shared" si="60"/>
        <v>0.5821319353429445</v>
      </c>
      <c r="P284" s="31">
        <v>2765000</v>
      </c>
      <c r="Q284" s="31">
        <v>4182000</v>
      </c>
      <c r="R284" s="31">
        <v>5226224</v>
      </c>
      <c r="S284" s="31">
        <v>2765000</v>
      </c>
      <c r="T284" s="36">
        <f t="shared" si="61"/>
        <v>0.66116690578670489</v>
      </c>
      <c r="U284" s="36">
        <f t="shared" si="62"/>
        <v>-3.6166365280289381E-2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8248941</v>
      </c>
      <c r="E285" s="32">
        <f>SUM(E276:E284)</f>
        <v>10332494</v>
      </c>
      <c r="F285" s="32">
        <f>SUM(F276:F284)</f>
        <v>2694120</v>
      </c>
      <c r="G285" s="37">
        <f t="shared" si="56"/>
        <v>0.32660192381058367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2694120</v>
      </c>
      <c r="O285" s="37">
        <f t="shared" si="60"/>
        <v>0.32660192381058367</v>
      </c>
      <c r="P285" s="32">
        <f>SUM(P276:P284)</f>
        <v>2766400</v>
      </c>
      <c r="Q285" s="32">
        <f>SUM(Q276:Q284)</f>
        <v>9689312</v>
      </c>
      <c r="R285" s="32">
        <f>SUM(R276:R284)</f>
        <v>7755689</v>
      </c>
      <c r="S285" s="32">
        <f>SUM(S276:S284)</f>
        <v>2766400</v>
      </c>
      <c r="T285" s="37">
        <f t="shared" si="61"/>
        <v>0.28551046761627658</v>
      </c>
      <c r="U285" s="37">
        <f t="shared" si="62"/>
        <v>-2.6127819548872222E-2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60523</v>
      </c>
      <c r="E286" s="31">
        <v>60523</v>
      </c>
      <c r="F286" s="31">
        <v>21591</v>
      </c>
      <c r="G286" s="36">
        <f t="shared" si="56"/>
        <v>0.35674041273565421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21591</v>
      </c>
      <c r="O286" s="36">
        <f t="shared" si="60"/>
        <v>0.35674041273565421</v>
      </c>
      <c r="P286" s="31">
        <v>23464</v>
      </c>
      <c r="Q286" s="31">
        <v>56824</v>
      </c>
      <c r="R286" s="31">
        <v>56824</v>
      </c>
      <c r="S286" s="31">
        <v>23464</v>
      </c>
      <c r="T286" s="36">
        <f t="shared" si="61"/>
        <v>0.41292411657046318</v>
      </c>
      <c r="U286" s="36">
        <f t="shared" si="62"/>
        <v>-7.9824411864984679E-2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1200000</v>
      </c>
      <c r="E287" s="31">
        <v>1200000</v>
      </c>
      <c r="F287" s="31">
        <v>300000</v>
      </c>
      <c r="G287" s="36">
        <f t="shared" si="56"/>
        <v>0.25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300000</v>
      </c>
      <c r="O287" s="36">
        <f t="shared" si="60"/>
        <v>0.25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960</v>
      </c>
      <c r="E288" s="31">
        <v>960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12438994</v>
      </c>
      <c r="E290" s="31">
        <v>12438994</v>
      </c>
      <c r="F290" s="31">
        <v>3841858</v>
      </c>
      <c r="G290" s="36">
        <f t="shared" si="56"/>
        <v>0.30885600555800574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3841858</v>
      </c>
      <c r="O290" s="36">
        <f t="shared" si="60"/>
        <v>0.30885600555800574</v>
      </c>
      <c r="P290" s="31">
        <v>2562819</v>
      </c>
      <c r="Q290" s="31">
        <v>12630413</v>
      </c>
      <c r="R290" s="31">
        <v>11930926</v>
      </c>
      <c r="S290" s="31">
        <v>2562819</v>
      </c>
      <c r="T290" s="36">
        <f t="shared" si="61"/>
        <v>0.20290856680616856</v>
      </c>
      <c r="U290" s="36">
        <f t="shared" si="62"/>
        <v>0.49907504197526231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4072565</v>
      </c>
      <c r="E291" s="31">
        <v>4072565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132556</v>
      </c>
      <c r="Q291" s="31">
        <v>3278000</v>
      </c>
      <c r="R291" s="31">
        <v>3722000</v>
      </c>
      <c r="S291" s="31">
        <v>132556</v>
      </c>
      <c r="T291" s="36">
        <f t="shared" si="61"/>
        <v>4.0438071995118972E-2</v>
      </c>
      <c r="U291" s="36">
        <f t="shared" si="62"/>
        <v>-1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17773042</v>
      </c>
      <c r="E292" s="32">
        <f>SUM(E286:E291)</f>
        <v>17773042</v>
      </c>
      <c r="F292" s="32">
        <f>SUM(F286:F291)</f>
        <v>4163449</v>
      </c>
      <c r="G292" s="37">
        <f t="shared" si="56"/>
        <v>0.23425640922921354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4163449</v>
      </c>
      <c r="O292" s="37">
        <f t="shared" si="60"/>
        <v>0.23425640922921354</v>
      </c>
      <c r="P292" s="32">
        <f>SUM(P286:P291)</f>
        <v>2718839</v>
      </c>
      <c r="Q292" s="32">
        <f>SUM(Q286:Q291)</f>
        <v>15965237</v>
      </c>
      <c r="R292" s="32">
        <f>SUM(R286:R291)</f>
        <v>15709750</v>
      </c>
      <c r="S292" s="32">
        <f>SUM(S286:S291)</f>
        <v>2718839</v>
      </c>
      <c r="T292" s="37">
        <f t="shared" si="61"/>
        <v>0.17029744062051819</v>
      </c>
      <c r="U292" s="37">
        <f t="shared" si="62"/>
        <v>0.53133341106258958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5956000</v>
      </c>
      <c r="E293" s="31">
        <v>5956000</v>
      </c>
      <c r="F293" s="31">
        <v>4407096</v>
      </c>
      <c r="G293" s="36">
        <f t="shared" si="56"/>
        <v>0.73994224311618539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4407096</v>
      </c>
      <c r="O293" s="36">
        <f t="shared" si="60"/>
        <v>0.73994224311618539</v>
      </c>
      <c r="P293" s="31">
        <v>3611385</v>
      </c>
      <c r="Q293" s="31">
        <v>5595000</v>
      </c>
      <c r="R293" s="31">
        <v>6645000</v>
      </c>
      <c r="S293" s="31">
        <v>3611385</v>
      </c>
      <c r="T293" s="36">
        <f t="shared" si="61"/>
        <v>0.64546648793565686</v>
      </c>
      <c r="U293" s="36">
        <f t="shared" si="62"/>
        <v>0.22033402697303117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43237</v>
      </c>
      <c r="E294" s="31">
        <v>43237</v>
      </c>
      <c r="F294" s="31">
        <v>30382</v>
      </c>
      <c r="G294" s="36">
        <f t="shared" si="56"/>
        <v>0.7026852001757754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30382</v>
      </c>
      <c r="O294" s="36">
        <f t="shared" si="60"/>
        <v>0.7026852001757754</v>
      </c>
      <c r="P294" s="31">
        <v>28695</v>
      </c>
      <c r="Q294" s="31">
        <v>41178</v>
      </c>
      <c r="R294" s="31">
        <v>68715</v>
      </c>
      <c r="S294" s="31">
        <v>28695</v>
      </c>
      <c r="T294" s="36">
        <f t="shared" si="61"/>
        <v>0.69685268832871927</v>
      </c>
      <c r="U294" s="36">
        <f t="shared" si="62"/>
        <v>5.8790730092350474E-2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10506000</v>
      </c>
      <c r="E297" s="31">
        <v>10506000</v>
      </c>
      <c r="F297" s="31">
        <v>178271</v>
      </c>
      <c r="G297" s="36">
        <f t="shared" si="56"/>
        <v>1.6968494193794023E-2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178271</v>
      </c>
      <c r="O297" s="36">
        <f t="shared" si="60"/>
        <v>1.6968494193794023E-2</v>
      </c>
      <c r="P297" s="31">
        <v>2103825</v>
      </c>
      <c r="Q297" s="31">
        <v>6866000</v>
      </c>
      <c r="R297" s="31">
        <v>7366000</v>
      </c>
      <c r="S297" s="31">
        <v>2103825</v>
      </c>
      <c r="T297" s="36">
        <f t="shared" si="61"/>
        <v>0.30641203029420333</v>
      </c>
      <c r="U297" s="36">
        <f t="shared" si="62"/>
        <v>-0.91526338930281748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16505237</v>
      </c>
      <c r="E298" s="32">
        <f>SUM(E293:E297)</f>
        <v>16505237</v>
      </c>
      <c r="F298" s="32">
        <f>SUM(F293:F297)</f>
        <v>4615749</v>
      </c>
      <c r="G298" s="37">
        <f t="shared" si="56"/>
        <v>0.27965360327755368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4615749</v>
      </c>
      <c r="O298" s="37">
        <f t="shared" si="60"/>
        <v>0.27965360327755368</v>
      </c>
      <c r="P298" s="32">
        <f>SUM(P293:P297)</f>
        <v>5743905</v>
      </c>
      <c r="Q298" s="32">
        <f>SUM(Q293:Q297)</f>
        <v>12502178</v>
      </c>
      <c r="R298" s="32">
        <f>SUM(R293:R297)</f>
        <v>14079715</v>
      </c>
      <c r="S298" s="32">
        <f>SUM(S293:S297)</f>
        <v>5743905</v>
      </c>
      <c r="T298" s="37">
        <f t="shared" si="61"/>
        <v>0.45943234850759601</v>
      </c>
      <c r="U298" s="37">
        <f t="shared" si="62"/>
        <v>-0.19640923726976678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115729743</v>
      </c>
      <c r="E299" s="32">
        <f>SUM(E263:E266,E268:E274,E276:E284,E286:E291,E293:E297)</f>
        <v>117813296</v>
      </c>
      <c r="F299" s="32">
        <f>SUM(F263:F266,F268:F274,F276:F284,F286:F291,F293:F297)</f>
        <v>36145237</v>
      </c>
      <c r="G299" s="37">
        <f t="shared" si="56"/>
        <v>0.31232452490627238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36145237</v>
      </c>
      <c r="O299" s="37">
        <f t="shared" si="60"/>
        <v>0.31232452490627238</v>
      </c>
      <c r="P299" s="32">
        <f>SUM(P263:P266,P268:P274,P276:P284,P286:P291,P293:P297)</f>
        <v>25480757</v>
      </c>
      <c r="Q299" s="32">
        <f>SUM(Q263:Q266,Q268:Q274,Q276:Q284,Q286:Q291,Q293:Q297)</f>
        <v>109368798</v>
      </c>
      <c r="R299" s="32">
        <f>SUM(R263:R266,R268:R274,R276:R284,R286:R291,R293:R297)</f>
        <v>111065609</v>
      </c>
      <c r="S299" s="32">
        <f>SUM(S263:S266,S268:S274,S276:S284,S286:S291,S293:S297)</f>
        <v>25480757</v>
      </c>
      <c r="T299" s="37">
        <f t="shared" si="61"/>
        <v>0.23298013204826482</v>
      </c>
      <c r="U299" s="37">
        <f t="shared" si="62"/>
        <v>0.41853073674381025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620778898</v>
      </c>
      <c r="E302" s="31">
        <v>622275772</v>
      </c>
      <c r="F302" s="31">
        <v>154276498</v>
      </c>
      <c r="G302" s="36">
        <f t="shared" ref="G302:G339" si="63">IF(($D302     =0),0,($F302     /$D302     ))</f>
        <v>0.24852084775600733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154276498</v>
      </c>
      <c r="O302" s="36">
        <f t="shared" ref="O302:O339" si="67">IF(($D302     =0),0,($N302     /$D302     ))</f>
        <v>0.24852084775600733</v>
      </c>
      <c r="P302" s="31">
        <v>153946396</v>
      </c>
      <c r="Q302" s="31">
        <v>708335204</v>
      </c>
      <c r="R302" s="31">
        <v>623047540</v>
      </c>
      <c r="S302" s="31">
        <v>153946396</v>
      </c>
      <c r="T302" s="36">
        <f t="shared" ref="T302:T339" si="68">IF(($Q302     =0),0,($S302     /$Q302     ))</f>
        <v>0.21733551450027888</v>
      </c>
      <c r="U302" s="36">
        <f t="shared" ref="U302:U339" si="69">IF(($P302     =0),0,(($F302     /$P302     )-1))</f>
        <v>2.1442658521215741E-3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620778898</v>
      </c>
      <c r="E303" s="32">
        <f>E302</f>
        <v>622275772</v>
      </c>
      <c r="F303" s="32">
        <f>F302</f>
        <v>154276498</v>
      </c>
      <c r="G303" s="37">
        <f t="shared" si="63"/>
        <v>0.24852084775600733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154276498</v>
      </c>
      <c r="O303" s="37">
        <f t="shared" si="67"/>
        <v>0.24852084775600733</v>
      </c>
      <c r="P303" s="32">
        <f>P302</f>
        <v>153946396</v>
      </c>
      <c r="Q303" s="32">
        <f>Q302</f>
        <v>708335204</v>
      </c>
      <c r="R303" s="32">
        <f>R302</f>
        <v>623047540</v>
      </c>
      <c r="S303" s="32">
        <f>S302</f>
        <v>153946396</v>
      </c>
      <c r="T303" s="37">
        <f t="shared" si="68"/>
        <v>0.21733551450027888</v>
      </c>
      <c r="U303" s="37">
        <f t="shared" si="69"/>
        <v>2.1442658521215741E-3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1778747</v>
      </c>
      <c r="E304" s="31">
        <v>1778747</v>
      </c>
      <c r="F304" s="31">
        <v>635262</v>
      </c>
      <c r="G304" s="36">
        <f t="shared" si="63"/>
        <v>0.35714016664539699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635262</v>
      </c>
      <c r="O304" s="36">
        <f t="shared" si="67"/>
        <v>0.35714016664539699</v>
      </c>
      <c r="P304" s="31">
        <v>458134</v>
      </c>
      <c r="Q304" s="31">
        <v>1684647</v>
      </c>
      <c r="R304" s="31">
        <v>1799585</v>
      </c>
      <c r="S304" s="31">
        <v>458134</v>
      </c>
      <c r="T304" s="36">
        <f t="shared" si="68"/>
        <v>0.27194658584261272</v>
      </c>
      <c r="U304" s="36">
        <f t="shared" si="69"/>
        <v>0.38662923948015204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2095022</v>
      </c>
      <c r="E305" s="31">
        <v>2095022</v>
      </c>
      <c r="F305" s="31">
        <v>796547</v>
      </c>
      <c r="G305" s="36">
        <f t="shared" si="63"/>
        <v>0.38020937250300951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796547</v>
      </c>
      <c r="O305" s="36">
        <f t="shared" si="67"/>
        <v>0.38020937250300951</v>
      </c>
      <c r="P305" s="31">
        <v>485846</v>
      </c>
      <c r="Q305" s="31">
        <v>2418551</v>
      </c>
      <c r="R305" s="31">
        <v>2262905</v>
      </c>
      <c r="S305" s="31">
        <v>485846</v>
      </c>
      <c r="T305" s="36">
        <f t="shared" si="68"/>
        <v>0.2008830907431764</v>
      </c>
      <c r="U305" s="36">
        <f t="shared" si="69"/>
        <v>0.63950511067292926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5318435</v>
      </c>
      <c r="E306" s="31">
        <v>5376500</v>
      </c>
      <c r="F306" s="31">
        <v>1011610</v>
      </c>
      <c r="G306" s="36">
        <f t="shared" si="63"/>
        <v>0.1902082097459121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1011610</v>
      </c>
      <c r="O306" s="36">
        <f t="shared" si="67"/>
        <v>0.1902082097459121</v>
      </c>
      <c r="P306" s="31">
        <v>2256162</v>
      </c>
      <c r="Q306" s="31">
        <v>5017043</v>
      </c>
      <c r="R306" s="31">
        <v>5202245</v>
      </c>
      <c r="S306" s="31">
        <v>2256162</v>
      </c>
      <c r="T306" s="36">
        <f t="shared" si="68"/>
        <v>0.44969955409989509</v>
      </c>
      <c r="U306" s="36">
        <f t="shared" si="69"/>
        <v>-0.55162350930473969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10066517</v>
      </c>
      <c r="E307" s="31">
        <v>10066517</v>
      </c>
      <c r="F307" s="31">
        <v>2372899</v>
      </c>
      <c r="G307" s="36">
        <f t="shared" si="63"/>
        <v>0.23572194831638391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2372899</v>
      </c>
      <c r="O307" s="36">
        <f t="shared" si="67"/>
        <v>0.23572194831638391</v>
      </c>
      <c r="P307" s="31">
        <v>2555073</v>
      </c>
      <c r="Q307" s="31">
        <v>10655203</v>
      </c>
      <c r="R307" s="31">
        <v>9704878</v>
      </c>
      <c r="S307" s="31">
        <v>2555073</v>
      </c>
      <c r="T307" s="36">
        <f t="shared" si="68"/>
        <v>0.23979580679973905</v>
      </c>
      <c r="U307" s="36">
        <f t="shared" si="69"/>
        <v>-7.1298941360970924E-2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5107177</v>
      </c>
      <c r="E308" s="31">
        <v>5107177</v>
      </c>
      <c r="F308" s="31">
        <v>1430976</v>
      </c>
      <c r="G308" s="36">
        <f t="shared" si="63"/>
        <v>0.28018923174191929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1430976</v>
      </c>
      <c r="O308" s="36">
        <f t="shared" si="67"/>
        <v>0.28018923174191929</v>
      </c>
      <c r="P308" s="31">
        <v>1541844</v>
      </c>
      <c r="Q308" s="31">
        <v>4788841</v>
      </c>
      <c r="R308" s="31">
        <v>4992042</v>
      </c>
      <c r="S308" s="31">
        <v>1541844</v>
      </c>
      <c r="T308" s="36">
        <f t="shared" si="68"/>
        <v>0.32196600388277663</v>
      </c>
      <c r="U308" s="36">
        <f t="shared" si="69"/>
        <v>-7.190610723263835E-2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361000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361000</v>
      </c>
      <c r="R309" s="31">
        <v>376594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24726898</v>
      </c>
      <c r="E310" s="32">
        <f>SUM(E304:E309)</f>
        <v>24784963</v>
      </c>
      <c r="F310" s="32">
        <f>SUM(F304:F309)</f>
        <v>6247294</v>
      </c>
      <c r="G310" s="37">
        <f t="shared" si="63"/>
        <v>0.25265174790626788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6247294</v>
      </c>
      <c r="O310" s="37">
        <f t="shared" si="67"/>
        <v>0.25265174790626788</v>
      </c>
      <c r="P310" s="32">
        <f>SUM(P304:P309)</f>
        <v>7297059</v>
      </c>
      <c r="Q310" s="32">
        <f>SUM(Q304:Q309)</f>
        <v>24925285</v>
      </c>
      <c r="R310" s="32">
        <f>SUM(R304:R309)</f>
        <v>24338249</v>
      </c>
      <c r="S310" s="32">
        <f>SUM(S304:S309)</f>
        <v>7297059</v>
      </c>
      <c r="T310" s="37">
        <f t="shared" si="68"/>
        <v>0.29275729445019383</v>
      </c>
      <c r="U310" s="37">
        <f t="shared" si="69"/>
        <v>-0.14386138305857199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3116125</v>
      </c>
      <c r="E311" s="31">
        <v>3116125</v>
      </c>
      <c r="F311" s="31">
        <v>354047</v>
      </c>
      <c r="G311" s="36">
        <f t="shared" si="63"/>
        <v>0.11361771430863653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354047</v>
      </c>
      <c r="O311" s="36">
        <f t="shared" si="67"/>
        <v>0.11361771430863653</v>
      </c>
      <c r="P311" s="31">
        <v>285599</v>
      </c>
      <c r="Q311" s="31">
        <v>2997117</v>
      </c>
      <c r="R311" s="31">
        <v>3024976</v>
      </c>
      <c r="S311" s="31">
        <v>285599</v>
      </c>
      <c r="T311" s="36">
        <f t="shared" si="68"/>
        <v>9.5291241549796027E-2</v>
      </c>
      <c r="U311" s="36">
        <f t="shared" si="69"/>
        <v>0.23966470470834977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9953813</v>
      </c>
      <c r="E312" s="31">
        <v>9953813</v>
      </c>
      <c r="F312" s="31">
        <v>3231736</v>
      </c>
      <c r="G312" s="36">
        <f t="shared" si="63"/>
        <v>0.32467316796086082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3231736</v>
      </c>
      <c r="O312" s="36">
        <f t="shared" si="67"/>
        <v>0.32467316796086082</v>
      </c>
      <c r="P312" s="31">
        <v>4202683</v>
      </c>
      <c r="Q312" s="31">
        <v>11799132</v>
      </c>
      <c r="R312" s="31">
        <v>14417191</v>
      </c>
      <c r="S312" s="31">
        <v>4202683</v>
      </c>
      <c r="T312" s="36">
        <f t="shared" si="68"/>
        <v>0.35618577705546478</v>
      </c>
      <c r="U312" s="36">
        <f t="shared" si="69"/>
        <v>-0.23103027280430144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26935841</v>
      </c>
      <c r="E313" s="31">
        <v>26495441</v>
      </c>
      <c r="F313" s="31">
        <v>2895241</v>
      </c>
      <c r="G313" s="36">
        <f t="shared" si="63"/>
        <v>0.1074865640913161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2895241</v>
      </c>
      <c r="O313" s="36">
        <f t="shared" si="67"/>
        <v>0.1074865640913161</v>
      </c>
      <c r="P313" s="31">
        <v>2596221</v>
      </c>
      <c r="Q313" s="31">
        <v>30585284</v>
      </c>
      <c r="R313" s="31">
        <v>17208354</v>
      </c>
      <c r="S313" s="31">
        <v>2596221</v>
      </c>
      <c r="T313" s="36">
        <f t="shared" si="68"/>
        <v>8.4884645831635894E-2</v>
      </c>
      <c r="U313" s="36">
        <f t="shared" si="69"/>
        <v>0.11517509487828659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2605900</v>
      </c>
      <c r="E314" s="31">
        <v>2605900</v>
      </c>
      <c r="F314" s="31">
        <v>381525</v>
      </c>
      <c r="G314" s="36">
        <f t="shared" si="63"/>
        <v>0.14640815073487087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381525</v>
      </c>
      <c r="O314" s="36">
        <f t="shared" si="67"/>
        <v>0.14640815073487087</v>
      </c>
      <c r="P314" s="31">
        <v>406923</v>
      </c>
      <c r="Q314" s="31">
        <v>1859060</v>
      </c>
      <c r="R314" s="31">
        <v>1859060</v>
      </c>
      <c r="S314" s="31">
        <v>406923</v>
      </c>
      <c r="T314" s="36">
        <f t="shared" si="68"/>
        <v>0.21888642647359419</v>
      </c>
      <c r="U314" s="36">
        <f t="shared" si="69"/>
        <v>-6.2414756600143062E-2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2766066</v>
      </c>
      <c r="E315" s="31">
        <v>2766066</v>
      </c>
      <c r="F315" s="31">
        <v>445231</v>
      </c>
      <c r="G315" s="36">
        <f t="shared" si="63"/>
        <v>0.16096181363712941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445231</v>
      </c>
      <c r="O315" s="36">
        <f t="shared" si="67"/>
        <v>0.16096181363712941</v>
      </c>
      <c r="P315" s="31">
        <v>419709</v>
      </c>
      <c r="Q315" s="31">
        <v>1933343</v>
      </c>
      <c r="R315" s="31">
        <v>3605546</v>
      </c>
      <c r="S315" s="31">
        <v>419709</v>
      </c>
      <c r="T315" s="36">
        <f t="shared" si="68"/>
        <v>0.21708977662008241</v>
      </c>
      <c r="U315" s="36">
        <f t="shared" si="69"/>
        <v>6.0808798477040016E-2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5211400</v>
      </c>
      <c r="E316" s="31">
        <v>5211400</v>
      </c>
      <c r="F316" s="31">
        <v>524132</v>
      </c>
      <c r="G316" s="36">
        <f t="shared" si="63"/>
        <v>0.10057412595463791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524132</v>
      </c>
      <c r="O316" s="36">
        <f t="shared" si="67"/>
        <v>0.10057412595463791</v>
      </c>
      <c r="P316" s="31">
        <v>644626</v>
      </c>
      <c r="Q316" s="31">
        <v>6709288</v>
      </c>
      <c r="R316" s="31">
        <v>6668400</v>
      </c>
      <c r="S316" s="31">
        <v>644626</v>
      </c>
      <c r="T316" s="36">
        <f t="shared" si="68"/>
        <v>9.607964362239331E-2</v>
      </c>
      <c r="U316" s="36">
        <f t="shared" si="69"/>
        <v>-0.18692078817795121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50589145</v>
      </c>
      <c r="E317" s="32">
        <f>SUM(E311:E316)</f>
        <v>50148745</v>
      </c>
      <c r="F317" s="32">
        <f>SUM(F311:F316)</f>
        <v>7831912</v>
      </c>
      <c r="G317" s="37">
        <f t="shared" si="63"/>
        <v>0.15481408116306375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7831912</v>
      </c>
      <c r="O317" s="37">
        <f t="shared" si="67"/>
        <v>0.15481408116306375</v>
      </c>
      <c r="P317" s="32">
        <f>SUM(P311:P316)</f>
        <v>8555761</v>
      </c>
      <c r="Q317" s="32">
        <f>SUM(Q311:Q316)</f>
        <v>55883224</v>
      </c>
      <c r="R317" s="32">
        <f>SUM(R311:R316)</f>
        <v>46783527</v>
      </c>
      <c r="S317" s="32">
        <f>SUM(S311:S316)</f>
        <v>8555761</v>
      </c>
      <c r="T317" s="37">
        <f t="shared" si="68"/>
        <v>0.15310070514185081</v>
      </c>
      <c r="U317" s="37">
        <f t="shared" si="69"/>
        <v>-8.4603695685281477E-2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3972634</v>
      </c>
      <c r="E318" s="31">
        <v>3972634</v>
      </c>
      <c r="F318" s="31">
        <v>1011402</v>
      </c>
      <c r="G318" s="36">
        <f t="shared" si="63"/>
        <v>0.25459229317374821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1011402</v>
      </c>
      <c r="O318" s="36">
        <f t="shared" si="67"/>
        <v>0.25459229317374821</v>
      </c>
      <c r="P318" s="31">
        <v>379089</v>
      </c>
      <c r="Q318" s="31">
        <v>2285940</v>
      </c>
      <c r="R318" s="31">
        <v>2535940</v>
      </c>
      <c r="S318" s="31">
        <v>379089</v>
      </c>
      <c r="T318" s="36">
        <f t="shared" si="68"/>
        <v>0.16583506128769784</v>
      </c>
      <c r="U318" s="36">
        <f t="shared" si="69"/>
        <v>1.6679803423470476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12358000</v>
      </c>
      <c r="E319" s="31">
        <v>12358000</v>
      </c>
      <c r="F319" s="31">
        <v>3751216</v>
      </c>
      <c r="G319" s="36">
        <f t="shared" si="63"/>
        <v>0.30354555753358148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3751216</v>
      </c>
      <c r="O319" s="36">
        <f t="shared" si="67"/>
        <v>0.30354555753358148</v>
      </c>
      <c r="P319" s="31">
        <v>4288655</v>
      </c>
      <c r="Q319" s="31">
        <v>15360210</v>
      </c>
      <c r="R319" s="31">
        <v>15340535</v>
      </c>
      <c r="S319" s="31">
        <v>4288655</v>
      </c>
      <c r="T319" s="36">
        <f t="shared" si="68"/>
        <v>0.27920549263323874</v>
      </c>
      <c r="U319" s="36">
        <f t="shared" si="69"/>
        <v>-0.12531644536573816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3191598</v>
      </c>
      <c r="E320" s="31">
        <v>3191598</v>
      </c>
      <c r="F320" s="31">
        <v>872501</v>
      </c>
      <c r="G320" s="36">
        <f t="shared" si="63"/>
        <v>0.27337434100409891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872501</v>
      </c>
      <c r="O320" s="36">
        <f t="shared" si="67"/>
        <v>0.27337434100409891</v>
      </c>
      <c r="P320" s="31">
        <v>801678</v>
      </c>
      <c r="Q320" s="31">
        <v>3044260</v>
      </c>
      <c r="R320" s="31">
        <v>3044260</v>
      </c>
      <c r="S320" s="31">
        <v>801678</v>
      </c>
      <c r="T320" s="36">
        <f t="shared" si="68"/>
        <v>0.2633408447373089</v>
      </c>
      <c r="U320" s="36">
        <f t="shared" si="69"/>
        <v>8.8343449614433744E-2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2226034</v>
      </c>
      <c r="E321" s="31">
        <v>2342164</v>
      </c>
      <c r="F321" s="31">
        <v>644392</v>
      </c>
      <c r="G321" s="36">
        <f t="shared" si="63"/>
        <v>0.28947985520436798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644392</v>
      </c>
      <c r="O321" s="36">
        <f t="shared" si="67"/>
        <v>0.28947985520436798</v>
      </c>
      <c r="P321" s="31">
        <v>610501</v>
      </c>
      <c r="Q321" s="31">
        <v>2223891</v>
      </c>
      <c r="R321" s="31">
        <v>2446572</v>
      </c>
      <c r="S321" s="31">
        <v>610501</v>
      </c>
      <c r="T321" s="36">
        <f t="shared" si="68"/>
        <v>0.27451929973186634</v>
      </c>
      <c r="U321" s="36">
        <f t="shared" si="69"/>
        <v>5.55134225824363E-2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21748266</v>
      </c>
      <c r="E323" s="32">
        <f>SUM(E318:E322)</f>
        <v>21864396</v>
      </c>
      <c r="F323" s="32">
        <f>SUM(F318:F322)</f>
        <v>6279511</v>
      </c>
      <c r="G323" s="37">
        <f t="shared" si="63"/>
        <v>0.28873616866742385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6279511</v>
      </c>
      <c r="O323" s="37">
        <f t="shared" si="67"/>
        <v>0.28873616866742385</v>
      </c>
      <c r="P323" s="32">
        <f>SUM(P318:P322)</f>
        <v>6079923</v>
      </c>
      <c r="Q323" s="32">
        <f>SUM(Q318:Q322)</f>
        <v>22914301</v>
      </c>
      <c r="R323" s="32">
        <f>SUM(R318:R322)</f>
        <v>23367307</v>
      </c>
      <c r="S323" s="32">
        <f>SUM(S318:S322)</f>
        <v>6079923</v>
      </c>
      <c r="T323" s="37">
        <f t="shared" si="68"/>
        <v>0.2653331210059604</v>
      </c>
      <c r="U323" s="37">
        <f t="shared" si="69"/>
        <v>3.2827389425819975E-2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23707625</v>
      </c>
      <c r="E325" s="31">
        <v>23707625</v>
      </c>
      <c r="F325" s="31">
        <v>1218909</v>
      </c>
      <c r="G325" s="36">
        <f t="shared" si="63"/>
        <v>5.1414217999483286E-2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1218909</v>
      </c>
      <c r="O325" s="36">
        <f t="shared" si="67"/>
        <v>5.1414217999483286E-2</v>
      </c>
      <c r="P325" s="31">
        <v>1935580</v>
      </c>
      <c r="Q325" s="31">
        <v>6803990</v>
      </c>
      <c r="R325" s="31">
        <v>7053990</v>
      </c>
      <c r="S325" s="31">
        <v>1935580</v>
      </c>
      <c r="T325" s="36">
        <f t="shared" si="68"/>
        <v>0.28447719646854275</v>
      </c>
      <c r="U325" s="36">
        <f t="shared" si="69"/>
        <v>-0.37026162700585874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22155951</v>
      </c>
      <c r="E326" s="31">
        <v>22451357</v>
      </c>
      <c r="F326" s="31">
        <v>6961066</v>
      </c>
      <c r="G326" s="36">
        <f t="shared" si="63"/>
        <v>0.31418493388074381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6961066</v>
      </c>
      <c r="O326" s="36">
        <f t="shared" si="67"/>
        <v>0.31418493388074381</v>
      </c>
      <c r="P326" s="31">
        <v>8166081</v>
      </c>
      <c r="Q326" s="31">
        <v>30609861</v>
      </c>
      <c r="R326" s="31">
        <v>20426055</v>
      </c>
      <c r="S326" s="31">
        <v>8166081</v>
      </c>
      <c r="T326" s="36">
        <f t="shared" si="68"/>
        <v>0.26677942118064502</v>
      </c>
      <c r="U326" s="36">
        <f t="shared" si="69"/>
        <v>-0.147563439549522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20047113</v>
      </c>
      <c r="E327" s="31">
        <v>20047113</v>
      </c>
      <c r="F327" s="31">
        <v>4898256</v>
      </c>
      <c r="G327" s="36">
        <f t="shared" si="63"/>
        <v>0.24433722701119109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4898256</v>
      </c>
      <c r="O327" s="36">
        <f t="shared" si="67"/>
        <v>0.24433722701119109</v>
      </c>
      <c r="P327" s="31">
        <v>5094650</v>
      </c>
      <c r="Q327" s="31">
        <v>23505480</v>
      </c>
      <c r="R327" s="31">
        <v>24291820</v>
      </c>
      <c r="S327" s="31">
        <v>5094650</v>
      </c>
      <c r="T327" s="36">
        <f t="shared" si="68"/>
        <v>0.21674307438095286</v>
      </c>
      <c r="U327" s="36">
        <f t="shared" si="69"/>
        <v>-3.8549066177264391E-2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120000</v>
      </c>
      <c r="R328" s="31">
        <v>270000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11841828</v>
      </c>
      <c r="E329" s="31">
        <v>11841828</v>
      </c>
      <c r="F329" s="31">
        <v>2464687</v>
      </c>
      <c r="G329" s="36">
        <f t="shared" si="63"/>
        <v>0.2081339975551072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2464687</v>
      </c>
      <c r="O329" s="36">
        <f t="shared" si="67"/>
        <v>0.2081339975551072</v>
      </c>
      <c r="P329" s="31">
        <v>4357751</v>
      </c>
      <c r="Q329" s="31">
        <v>12726408</v>
      </c>
      <c r="R329" s="31">
        <v>21223191</v>
      </c>
      <c r="S329" s="31">
        <v>4357751</v>
      </c>
      <c r="T329" s="36">
        <f t="shared" si="68"/>
        <v>0.34241798628489672</v>
      </c>
      <c r="U329" s="36">
        <f t="shared" si="69"/>
        <v>-0.43441307224758829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7743072</v>
      </c>
      <c r="E330" s="31">
        <v>7743072</v>
      </c>
      <c r="F330" s="31">
        <v>3776620</v>
      </c>
      <c r="G330" s="36">
        <f t="shared" si="63"/>
        <v>0.48774181616805318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3776620</v>
      </c>
      <c r="O330" s="36">
        <f t="shared" si="67"/>
        <v>0.48774181616805318</v>
      </c>
      <c r="P330" s="31">
        <v>2299389</v>
      </c>
      <c r="Q330" s="31">
        <v>10193264</v>
      </c>
      <c r="R330" s="31">
        <v>5910021</v>
      </c>
      <c r="S330" s="31">
        <v>2299389</v>
      </c>
      <c r="T330" s="36">
        <f t="shared" si="68"/>
        <v>0.22557926489493454</v>
      </c>
      <c r="U330" s="36">
        <f t="shared" si="69"/>
        <v>0.64244501474087246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5119300</v>
      </c>
      <c r="E331" s="31">
        <v>5119300</v>
      </c>
      <c r="F331" s="31">
        <v>1267773</v>
      </c>
      <c r="G331" s="36">
        <f t="shared" si="63"/>
        <v>0.24764577188287462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1267773</v>
      </c>
      <c r="O331" s="36">
        <f t="shared" si="67"/>
        <v>0.24764577188287462</v>
      </c>
      <c r="P331" s="31">
        <v>1142378</v>
      </c>
      <c r="Q331" s="31">
        <v>0</v>
      </c>
      <c r="R331" s="31">
        <v>4605457</v>
      </c>
      <c r="S331" s="31">
        <v>1142378</v>
      </c>
      <c r="T331" s="36">
        <f t="shared" si="68"/>
        <v>0</v>
      </c>
      <c r="U331" s="36">
        <f t="shared" si="69"/>
        <v>0.10976664466577613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90614889</v>
      </c>
      <c r="E332" s="32">
        <f>SUM(E324:E331)</f>
        <v>90910295</v>
      </c>
      <c r="F332" s="32">
        <f>SUM(F324:F331)</f>
        <v>20587311</v>
      </c>
      <c r="G332" s="37">
        <f t="shared" si="63"/>
        <v>0.22719567641913682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20587311</v>
      </c>
      <c r="O332" s="37">
        <f t="shared" si="67"/>
        <v>0.22719567641913682</v>
      </c>
      <c r="P332" s="32">
        <f>SUM(P324:P331)</f>
        <v>22995829</v>
      </c>
      <c r="Q332" s="32">
        <f>SUM(Q324:Q331)</f>
        <v>83959003</v>
      </c>
      <c r="R332" s="32">
        <f>SUM(R324:R331)</f>
        <v>83780534</v>
      </c>
      <c r="S332" s="32">
        <f>SUM(S324:S331)</f>
        <v>22995829</v>
      </c>
      <c r="T332" s="37">
        <f t="shared" si="68"/>
        <v>0.27389354540096195</v>
      </c>
      <c r="U332" s="37">
        <f t="shared" si="69"/>
        <v>-0.10473716777072917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411400</v>
      </c>
      <c r="E334" s="31">
        <v>411400</v>
      </c>
      <c r="F334" s="31">
        <v>160406</v>
      </c>
      <c r="G334" s="36">
        <f t="shared" si="63"/>
        <v>0.3899027710257657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160406</v>
      </c>
      <c r="O334" s="36">
        <f t="shared" si="67"/>
        <v>0.3899027710257657</v>
      </c>
      <c r="P334" s="31">
        <v>181625</v>
      </c>
      <c r="Q334" s="31">
        <v>763594</v>
      </c>
      <c r="R334" s="31">
        <v>389443</v>
      </c>
      <c r="S334" s="31">
        <v>181625</v>
      </c>
      <c r="T334" s="36">
        <f t="shared" si="68"/>
        <v>0.2378554572194124</v>
      </c>
      <c r="U334" s="36">
        <f t="shared" si="69"/>
        <v>-0.11682863041982106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1410848</v>
      </c>
      <c r="E335" s="31">
        <v>1410848</v>
      </c>
      <c r="F335" s="31">
        <v>302350</v>
      </c>
      <c r="G335" s="36">
        <f t="shared" si="63"/>
        <v>0.21430373789380572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302350</v>
      </c>
      <c r="O335" s="36">
        <f t="shared" si="67"/>
        <v>0.21430373789380572</v>
      </c>
      <c r="P335" s="31">
        <v>302550</v>
      </c>
      <c r="Q335" s="31">
        <v>1465700</v>
      </c>
      <c r="R335" s="31">
        <v>1968445</v>
      </c>
      <c r="S335" s="31">
        <v>302550</v>
      </c>
      <c r="T335" s="36">
        <f t="shared" si="68"/>
        <v>0.20642014054717883</v>
      </c>
      <c r="U335" s="36">
        <f t="shared" si="69"/>
        <v>-6.6104776070075033E-4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2531000</v>
      </c>
      <c r="E336" s="31">
        <v>2531000</v>
      </c>
      <c r="F336" s="31">
        <v>95220</v>
      </c>
      <c r="G336" s="36">
        <f t="shared" si="63"/>
        <v>3.7621493480837612E-2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95220</v>
      </c>
      <c r="O336" s="36">
        <f t="shared" si="67"/>
        <v>3.7621493480837612E-2</v>
      </c>
      <c r="P336" s="31">
        <v>0</v>
      </c>
      <c r="Q336" s="31">
        <v>540000</v>
      </c>
      <c r="R336" s="31">
        <v>2306000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4353248</v>
      </c>
      <c r="E337" s="32">
        <f>SUM(E333:E336)</f>
        <v>4353248</v>
      </c>
      <c r="F337" s="32">
        <f>SUM(F333:F336)</f>
        <v>557976</v>
      </c>
      <c r="G337" s="37">
        <f t="shared" si="63"/>
        <v>0.12817464109556817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557976</v>
      </c>
      <c r="O337" s="37">
        <f t="shared" si="67"/>
        <v>0.12817464109556817</v>
      </c>
      <c r="P337" s="32">
        <f>SUM(P333:P336)</f>
        <v>484175</v>
      </c>
      <c r="Q337" s="32">
        <f>SUM(Q333:Q336)</f>
        <v>2769294</v>
      </c>
      <c r="R337" s="32">
        <f>SUM(R333:R336)</f>
        <v>4663888</v>
      </c>
      <c r="S337" s="32">
        <f>SUM(S333:S336)</f>
        <v>484175</v>
      </c>
      <c r="T337" s="37">
        <f t="shared" si="68"/>
        <v>0.17483698011117635</v>
      </c>
      <c r="U337" s="37">
        <f t="shared" si="69"/>
        <v>0.15242629214643455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812811344</v>
      </c>
      <c r="E338" s="32">
        <f>SUM(E302,E304:E309,E311:E316,E318:E322,E324:E331,E333:E336)</f>
        <v>814337419</v>
      </c>
      <c r="F338" s="32">
        <f>SUM(F302,F304:F309,F311:F316,F318:F322,F324:F331,F333:F336)</f>
        <v>195780502</v>
      </c>
      <c r="G338" s="37">
        <f t="shared" si="63"/>
        <v>0.24086831888507698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195780502</v>
      </c>
      <c r="O338" s="37">
        <f t="shared" si="67"/>
        <v>0.24086831888507698</v>
      </c>
      <c r="P338" s="32">
        <f>SUM(P302,P304:P309,P311:P316,P318:P322,P324:P331,P333:P336)</f>
        <v>199359143</v>
      </c>
      <c r="Q338" s="32">
        <f>SUM(Q302,Q304:Q309,Q311:Q316,Q318:Q322,Q324:Q331,Q333:Q336)</f>
        <v>898786311</v>
      </c>
      <c r="R338" s="32">
        <f>SUM(R302,R304:R309,R311:R316,R318:R322,R324:R331,R333:R336)</f>
        <v>805981045</v>
      </c>
      <c r="S338" s="32">
        <f>SUM(S302,S304:S309,S311:S316,S318:S322,S324:S331,S333:S336)</f>
        <v>199359143</v>
      </c>
      <c r="T338" s="37">
        <f t="shared" si="68"/>
        <v>0.22180927831242858</v>
      </c>
      <c r="U338" s="37">
        <f t="shared" si="69"/>
        <v>-1.7950724236409865E-2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5322174054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5354045373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1739331200</v>
      </c>
      <c r="G339" s="39">
        <f t="shared" si="63"/>
        <v>0.32680840242208281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1739331200</v>
      </c>
      <c r="O339" s="39">
        <f t="shared" si="67"/>
        <v>0.32680840242208281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1677607086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5392038124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5624005380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1677607086</v>
      </c>
      <c r="T339" s="39">
        <f t="shared" si="68"/>
        <v>0.31112671079474735</v>
      </c>
      <c r="U339" s="39">
        <f t="shared" si="69"/>
        <v>3.6792950217664933E-2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300EB75-11CB-4952-A810-18F086AB8200}"/>
</file>

<file path=customXml/itemProps2.xml><?xml version="1.0" encoding="utf-8"?>
<ds:datastoreItem xmlns:ds="http://schemas.openxmlformats.org/officeDocument/2006/customXml" ds:itemID="{DB7B9DF0-1000-4173-A9B3-2E099278E217}"/>
</file>

<file path=customXml/itemProps3.xml><?xml version="1.0" encoding="utf-8"?>
<ds:datastoreItem xmlns:ds="http://schemas.openxmlformats.org/officeDocument/2006/customXml" ds:itemID="{BD7D16EB-7FD1-48C8-9DFE-20F414DA00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2024-11-25T12:03:14Z</dcterms:created>
  <dcterms:modified xsi:type="dcterms:W3CDTF">2024-11-25T15:14:30Z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