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4-25\01. National publication\Final\"/>
    </mc:Choice>
  </mc:AlternateContent>
  <xr:revisionPtr revIDLastSave="0" documentId="8_{24D20B47-3C4F-4A80-947D-8CAFC41B4713}" xr6:coauthVersionLast="47" xr6:coauthVersionMax="47" xr10:uidLastSave="{00000000-0000-0000-0000-000000000000}"/>
  <workbookProtection workbookAlgorithmName="SHA-512" workbookHashValue="Cg5kUJsa3ltxCOP6YJAQzFwkcZEX507ljXH4f9RAEy88NEg3sC+9AD7nzSVZfa3H6dlntuzUyqJabWU/uhBGWw==" workbookSaltValue="HH4Ttby5WsiycW+Qwr2cbQ==" workbookSpinCount="100000" lockStructure="1"/>
  <bookViews>
    <workbookView xWindow="9240" yWindow="0" windowWidth="13545" windowHeight="15675" xr2:uid="{00000000-000D-0000-FFFF-FFFF00000000}"/>
  </bookViews>
  <sheets>
    <sheet name="Summary" sheetId="1" r:id="rId1"/>
    <sheet name="BUF" sheetId="2" r:id="rId2"/>
    <sheet name="CPT" sheetId="3" r:id="rId3"/>
    <sheet name="EKU" sheetId="4" r:id="rId4"/>
    <sheet name="ETH" sheetId="5" r:id="rId5"/>
    <sheet name="JHB" sheetId="6" r:id="rId6"/>
    <sheet name="MAN" sheetId="7" r:id="rId7"/>
    <sheet name="NMA" sheetId="8" r:id="rId8"/>
    <sheet name="TSH" sheetId="9" r:id="rId9"/>
  </sheets>
  <definedNames>
    <definedName name="_xlnm.Print_Area" localSheetId="1">BUF!$A$1:$X$76</definedName>
    <definedName name="_xlnm.Print_Area" localSheetId="2">CPT!$A$1:$X$76</definedName>
    <definedName name="_xlnm.Print_Area" localSheetId="3">EKU!$A$1:$X$76</definedName>
    <definedName name="_xlnm.Print_Area" localSheetId="4">ETH!$A$1:$X$76</definedName>
    <definedName name="_xlnm.Print_Area" localSheetId="5">JHB!$A$1:$X$76</definedName>
    <definedName name="_xlnm.Print_Area" localSheetId="6">MAN!$A$1:$X$76</definedName>
    <definedName name="_xlnm.Print_Area" localSheetId="7">NMA!$A$1:$X$76</definedName>
    <definedName name="_xlnm.Print_Area" localSheetId="0">Summary!$A$1:$X$76</definedName>
    <definedName name="_xlnm.Print_Area" localSheetId="8">TSH!$A$1:$X$76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60" i="2" l="1"/>
  <c r="V60" i="2"/>
  <c r="W60" i="3"/>
  <c r="V60" i="3"/>
  <c r="W60" i="4"/>
  <c r="V60" i="4"/>
  <c r="W60" i="5"/>
  <c r="V60" i="5"/>
  <c r="W60" i="6"/>
  <c r="V60" i="6"/>
  <c r="W60" i="7"/>
  <c r="V60" i="7"/>
  <c r="W60" i="8"/>
  <c r="V60" i="8"/>
  <c r="W60" i="9"/>
  <c r="V60" i="9"/>
  <c r="W60" i="1"/>
  <c r="V60" i="1"/>
  <c r="O60" i="2"/>
  <c r="N60" i="2"/>
  <c r="M60" i="2"/>
  <c r="L60" i="2"/>
  <c r="K60" i="2"/>
  <c r="J60" i="2"/>
  <c r="I60" i="2"/>
  <c r="H60" i="2"/>
  <c r="G60" i="2"/>
  <c r="F60" i="2"/>
  <c r="D60" i="2"/>
  <c r="C60" i="2"/>
  <c r="B60" i="2"/>
  <c r="O60" i="3"/>
  <c r="N60" i="3"/>
  <c r="M60" i="3"/>
  <c r="L60" i="3"/>
  <c r="K60" i="3"/>
  <c r="J60" i="3"/>
  <c r="I60" i="3"/>
  <c r="H60" i="3"/>
  <c r="G60" i="3"/>
  <c r="F60" i="3"/>
  <c r="D60" i="3"/>
  <c r="C60" i="3"/>
  <c r="B60" i="3"/>
  <c r="O60" i="4"/>
  <c r="N60" i="4"/>
  <c r="M60" i="4"/>
  <c r="L60" i="4"/>
  <c r="K60" i="4"/>
  <c r="J60" i="4"/>
  <c r="I60" i="4"/>
  <c r="S60" i="4" s="1"/>
  <c r="H60" i="4"/>
  <c r="R60" i="4" s="1"/>
  <c r="G60" i="4"/>
  <c r="F60" i="4"/>
  <c r="D60" i="4"/>
  <c r="C60" i="4"/>
  <c r="B60" i="4"/>
  <c r="O60" i="5"/>
  <c r="N60" i="5"/>
  <c r="M60" i="5"/>
  <c r="L60" i="5"/>
  <c r="K60" i="5"/>
  <c r="J60" i="5"/>
  <c r="I60" i="5"/>
  <c r="H60" i="5"/>
  <c r="G60" i="5"/>
  <c r="F60" i="5"/>
  <c r="D60" i="5"/>
  <c r="C60" i="5"/>
  <c r="B60" i="5"/>
  <c r="O60" i="6"/>
  <c r="N60" i="6"/>
  <c r="M60" i="6"/>
  <c r="L60" i="6"/>
  <c r="K60" i="6"/>
  <c r="J60" i="6"/>
  <c r="I60" i="6"/>
  <c r="S60" i="6" s="1"/>
  <c r="H60" i="6"/>
  <c r="R60" i="6" s="1"/>
  <c r="G60" i="6"/>
  <c r="F60" i="6"/>
  <c r="D60" i="6"/>
  <c r="C60" i="6"/>
  <c r="B60" i="6"/>
  <c r="O60" i="7"/>
  <c r="N60" i="7"/>
  <c r="M60" i="7"/>
  <c r="L60" i="7"/>
  <c r="K60" i="7"/>
  <c r="J60" i="7"/>
  <c r="I60" i="7"/>
  <c r="H60" i="7"/>
  <c r="R60" i="7" s="1"/>
  <c r="G60" i="7"/>
  <c r="F60" i="7"/>
  <c r="D60" i="7"/>
  <c r="C60" i="7"/>
  <c r="B60" i="7"/>
  <c r="O60" i="8"/>
  <c r="N60" i="8"/>
  <c r="M60" i="8"/>
  <c r="L60" i="8"/>
  <c r="K60" i="8"/>
  <c r="J60" i="8"/>
  <c r="I60" i="8"/>
  <c r="H60" i="8"/>
  <c r="G60" i="8"/>
  <c r="F60" i="8"/>
  <c r="D60" i="8"/>
  <c r="C60" i="8"/>
  <c r="B60" i="8"/>
  <c r="Q60" i="9"/>
  <c r="O60" i="9"/>
  <c r="N60" i="9"/>
  <c r="M60" i="9"/>
  <c r="L60" i="9"/>
  <c r="K60" i="9"/>
  <c r="J60" i="9"/>
  <c r="I60" i="9"/>
  <c r="S60" i="9" s="1"/>
  <c r="H60" i="9"/>
  <c r="R60" i="9" s="1"/>
  <c r="G60" i="9"/>
  <c r="F60" i="9"/>
  <c r="D60" i="9"/>
  <c r="C60" i="9"/>
  <c r="B60" i="9"/>
  <c r="O60" i="1"/>
  <c r="N60" i="1"/>
  <c r="M60" i="1"/>
  <c r="L60" i="1"/>
  <c r="K60" i="1"/>
  <c r="J60" i="1"/>
  <c r="I60" i="1"/>
  <c r="H60" i="1"/>
  <c r="G60" i="1"/>
  <c r="F60" i="1"/>
  <c r="D60" i="1"/>
  <c r="C60" i="1"/>
  <c r="B60" i="1"/>
  <c r="W54" i="2"/>
  <c r="V54" i="2"/>
  <c r="W54" i="3"/>
  <c r="V54" i="3"/>
  <c r="W54" i="4"/>
  <c r="V54" i="4"/>
  <c r="W54" i="5"/>
  <c r="V54" i="5"/>
  <c r="W54" i="6"/>
  <c r="V54" i="6"/>
  <c r="W54" i="7"/>
  <c r="V54" i="7"/>
  <c r="W54" i="8"/>
  <c r="V54" i="8"/>
  <c r="W54" i="9"/>
  <c r="V54" i="9"/>
  <c r="W54" i="1"/>
  <c r="V54" i="1"/>
  <c r="O54" i="2"/>
  <c r="N54" i="2"/>
  <c r="M54" i="2"/>
  <c r="L54" i="2"/>
  <c r="K54" i="2"/>
  <c r="J54" i="2"/>
  <c r="I54" i="2"/>
  <c r="H54" i="2"/>
  <c r="G54" i="2"/>
  <c r="F54" i="2"/>
  <c r="D54" i="2"/>
  <c r="C54" i="2"/>
  <c r="C42" i="2" s="1"/>
  <c r="B54" i="2"/>
  <c r="O54" i="3"/>
  <c r="N54" i="3"/>
  <c r="M54" i="3"/>
  <c r="L54" i="3"/>
  <c r="K54" i="3"/>
  <c r="J54" i="3"/>
  <c r="I54" i="3"/>
  <c r="S54" i="3" s="1"/>
  <c r="H54" i="3"/>
  <c r="G54" i="3"/>
  <c r="F54" i="3"/>
  <c r="D54" i="3"/>
  <c r="C54" i="3"/>
  <c r="B54" i="3"/>
  <c r="O54" i="4"/>
  <c r="N54" i="4"/>
  <c r="M54" i="4"/>
  <c r="L54" i="4"/>
  <c r="K54" i="4"/>
  <c r="J54" i="4"/>
  <c r="J42" i="4" s="1"/>
  <c r="I54" i="4"/>
  <c r="S54" i="4" s="1"/>
  <c r="H54" i="4"/>
  <c r="R54" i="4" s="1"/>
  <c r="G54" i="4"/>
  <c r="F54" i="4"/>
  <c r="D54" i="4"/>
  <c r="C54" i="4"/>
  <c r="B54" i="4"/>
  <c r="O54" i="5"/>
  <c r="N54" i="5"/>
  <c r="N42" i="5" s="1"/>
  <c r="M54" i="5"/>
  <c r="L54" i="5"/>
  <c r="K54" i="5"/>
  <c r="J54" i="5"/>
  <c r="I54" i="5"/>
  <c r="H54" i="5"/>
  <c r="G54" i="5"/>
  <c r="F54" i="5"/>
  <c r="D54" i="5"/>
  <c r="C54" i="5"/>
  <c r="B54" i="5"/>
  <c r="B42" i="5" s="1"/>
  <c r="O54" i="6"/>
  <c r="N54" i="6"/>
  <c r="M54" i="6"/>
  <c r="L54" i="6"/>
  <c r="K54" i="6"/>
  <c r="K42" i="6" s="1"/>
  <c r="J54" i="6"/>
  <c r="J42" i="6" s="1"/>
  <c r="I54" i="6"/>
  <c r="I42" i="6" s="1"/>
  <c r="S42" i="6" s="1"/>
  <c r="H54" i="6"/>
  <c r="H42" i="6" s="1"/>
  <c r="R42" i="6" s="1"/>
  <c r="G54" i="6"/>
  <c r="F54" i="6"/>
  <c r="D54" i="6"/>
  <c r="C54" i="6"/>
  <c r="B54" i="6"/>
  <c r="B42" i="6" s="1"/>
  <c r="O54" i="7"/>
  <c r="O42" i="7" s="1"/>
  <c r="N54" i="7"/>
  <c r="M54" i="7"/>
  <c r="L54" i="7"/>
  <c r="K54" i="7"/>
  <c r="J54" i="7"/>
  <c r="J42" i="7" s="1"/>
  <c r="I54" i="7"/>
  <c r="H54" i="7"/>
  <c r="G54" i="7"/>
  <c r="G42" i="7" s="1"/>
  <c r="F54" i="7"/>
  <c r="D54" i="7"/>
  <c r="C54" i="7"/>
  <c r="B54" i="7"/>
  <c r="O54" i="8"/>
  <c r="N54" i="8"/>
  <c r="M54" i="8"/>
  <c r="L54" i="8"/>
  <c r="K54" i="8"/>
  <c r="J54" i="8"/>
  <c r="J42" i="8" s="1"/>
  <c r="I54" i="8"/>
  <c r="H54" i="8"/>
  <c r="G54" i="8"/>
  <c r="F54" i="8"/>
  <c r="D54" i="8"/>
  <c r="C54" i="8"/>
  <c r="B54" i="8"/>
  <c r="O54" i="9"/>
  <c r="N54" i="9"/>
  <c r="M54" i="9"/>
  <c r="L54" i="9"/>
  <c r="K54" i="9"/>
  <c r="J54" i="9"/>
  <c r="J42" i="9" s="1"/>
  <c r="I54" i="9"/>
  <c r="I42" i="9" s="1"/>
  <c r="S42" i="9" s="1"/>
  <c r="H54" i="9"/>
  <c r="G54" i="9"/>
  <c r="G42" i="9" s="1"/>
  <c r="F54" i="9"/>
  <c r="D54" i="9"/>
  <c r="C54" i="9"/>
  <c r="C42" i="9" s="1"/>
  <c r="B54" i="9"/>
  <c r="B42" i="9" s="1"/>
  <c r="O54" i="1"/>
  <c r="N54" i="1"/>
  <c r="N42" i="1" s="1"/>
  <c r="M54" i="1"/>
  <c r="L54" i="1"/>
  <c r="K54" i="1"/>
  <c r="J54" i="1"/>
  <c r="I54" i="1"/>
  <c r="H54" i="1"/>
  <c r="G54" i="1"/>
  <c r="F54" i="1"/>
  <c r="D54" i="1"/>
  <c r="C54" i="1"/>
  <c r="B54" i="1"/>
  <c r="W43" i="2"/>
  <c r="V43" i="2"/>
  <c r="W43" i="3"/>
  <c r="V43" i="3"/>
  <c r="W42" i="3"/>
  <c r="W43" i="4"/>
  <c r="V43" i="4"/>
  <c r="W43" i="5"/>
  <c r="V43" i="5"/>
  <c r="W42" i="5"/>
  <c r="V42" i="5"/>
  <c r="W43" i="6"/>
  <c r="V43" i="6"/>
  <c r="W43" i="7"/>
  <c r="V43" i="7"/>
  <c r="W43" i="8"/>
  <c r="V43" i="8"/>
  <c r="W43" i="9"/>
  <c r="V43" i="9"/>
  <c r="W42" i="9"/>
  <c r="W43" i="1"/>
  <c r="V43" i="1"/>
  <c r="O43" i="2"/>
  <c r="N43" i="2"/>
  <c r="M43" i="2"/>
  <c r="L43" i="2"/>
  <c r="K43" i="2"/>
  <c r="J43" i="2"/>
  <c r="I43" i="2"/>
  <c r="I42" i="2" s="1"/>
  <c r="S42" i="2" s="1"/>
  <c r="H43" i="2"/>
  <c r="H42" i="2" s="1"/>
  <c r="G43" i="2"/>
  <c r="F43" i="2"/>
  <c r="D43" i="2"/>
  <c r="C43" i="2"/>
  <c r="B43" i="2"/>
  <c r="O42" i="2"/>
  <c r="N42" i="2"/>
  <c r="K42" i="2"/>
  <c r="O43" i="3"/>
  <c r="N43" i="3"/>
  <c r="M43" i="3"/>
  <c r="L43" i="3"/>
  <c r="K43" i="3"/>
  <c r="J43" i="3"/>
  <c r="I43" i="3"/>
  <c r="H43" i="3"/>
  <c r="H42" i="3" s="1"/>
  <c r="R42" i="3" s="1"/>
  <c r="G43" i="3"/>
  <c r="F43" i="3"/>
  <c r="D43" i="3"/>
  <c r="C43" i="3"/>
  <c r="B43" i="3"/>
  <c r="O42" i="3"/>
  <c r="N42" i="3"/>
  <c r="G42" i="3"/>
  <c r="F42" i="3"/>
  <c r="O43" i="4"/>
  <c r="N43" i="4"/>
  <c r="M43" i="4"/>
  <c r="L43" i="4"/>
  <c r="K43" i="4"/>
  <c r="J43" i="4"/>
  <c r="I43" i="4"/>
  <c r="H43" i="4"/>
  <c r="H42" i="4" s="1"/>
  <c r="R42" i="4" s="1"/>
  <c r="G43" i="4"/>
  <c r="F43" i="4"/>
  <c r="D43" i="4"/>
  <c r="C43" i="4"/>
  <c r="B43" i="4"/>
  <c r="I42" i="4"/>
  <c r="S42" i="4" s="1"/>
  <c r="G42" i="4"/>
  <c r="O43" i="5"/>
  <c r="N43" i="5"/>
  <c r="M43" i="5"/>
  <c r="L43" i="5"/>
  <c r="K43" i="5"/>
  <c r="J43" i="5"/>
  <c r="I43" i="5"/>
  <c r="S43" i="5" s="1"/>
  <c r="H43" i="5"/>
  <c r="H42" i="5" s="1"/>
  <c r="R42" i="5" s="1"/>
  <c r="G43" i="5"/>
  <c r="G42" i="5" s="1"/>
  <c r="F43" i="5"/>
  <c r="D43" i="5"/>
  <c r="C43" i="5"/>
  <c r="B43" i="5"/>
  <c r="O42" i="5"/>
  <c r="I42" i="5"/>
  <c r="O43" i="6"/>
  <c r="N43" i="6"/>
  <c r="M43" i="6"/>
  <c r="L43" i="6"/>
  <c r="K43" i="6"/>
  <c r="J43" i="6"/>
  <c r="I43" i="6"/>
  <c r="H43" i="6"/>
  <c r="G43" i="6"/>
  <c r="G42" i="6" s="1"/>
  <c r="F43" i="6"/>
  <c r="F42" i="6" s="1"/>
  <c r="D43" i="6"/>
  <c r="C43" i="6"/>
  <c r="B43" i="6"/>
  <c r="O42" i="6"/>
  <c r="N42" i="6"/>
  <c r="O43" i="7"/>
  <c r="N43" i="7"/>
  <c r="N42" i="7" s="1"/>
  <c r="M43" i="7"/>
  <c r="L43" i="7"/>
  <c r="K43" i="7"/>
  <c r="J43" i="7"/>
  <c r="I43" i="7"/>
  <c r="H43" i="7"/>
  <c r="G43" i="7"/>
  <c r="F43" i="7"/>
  <c r="F42" i="7" s="1"/>
  <c r="D43" i="7"/>
  <c r="C43" i="7"/>
  <c r="B43" i="7"/>
  <c r="O43" i="8"/>
  <c r="O42" i="8" s="1"/>
  <c r="N43" i="8"/>
  <c r="N42" i="8" s="1"/>
  <c r="M43" i="8"/>
  <c r="L43" i="8"/>
  <c r="K43" i="8"/>
  <c r="J43" i="8"/>
  <c r="I43" i="8"/>
  <c r="H43" i="8"/>
  <c r="H42" i="8" s="1"/>
  <c r="R42" i="8" s="1"/>
  <c r="G43" i="8"/>
  <c r="F43" i="8"/>
  <c r="F42" i="8" s="1"/>
  <c r="D43" i="8"/>
  <c r="C43" i="8"/>
  <c r="B43" i="8"/>
  <c r="I42" i="8"/>
  <c r="G42" i="8"/>
  <c r="O43" i="9"/>
  <c r="O42" i="9" s="1"/>
  <c r="N43" i="9"/>
  <c r="N42" i="9" s="1"/>
  <c r="M43" i="9"/>
  <c r="L43" i="9"/>
  <c r="K43" i="9"/>
  <c r="J43" i="9"/>
  <c r="I43" i="9"/>
  <c r="H43" i="9"/>
  <c r="G43" i="9"/>
  <c r="F43" i="9"/>
  <c r="F42" i="9" s="1"/>
  <c r="D43" i="9"/>
  <c r="C43" i="9"/>
  <c r="B43" i="9"/>
  <c r="H42" i="9"/>
  <c r="R42" i="9" s="1"/>
  <c r="O43" i="1"/>
  <c r="O42" i="1" s="1"/>
  <c r="N43" i="1"/>
  <c r="M43" i="1"/>
  <c r="L43" i="1"/>
  <c r="K43" i="1"/>
  <c r="J43" i="1"/>
  <c r="I43" i="1"/>
  <c r="H43" i="1"/>
  <c r="G43" i="1"/>
  <c r="G42" i="1" s="1"/>
  <c r="F43" i="1"/>
  <c r="D43" i="1"/>
  <c r="C43" i="1"/>
  <c r="B43" i="1"/>
  <c r="I42" i="1"/>
  <c r="H42" i="1"/>
  <c r="R42" i="1" s="1"/>
  <c r="W27" i="2"/>
  <c r="V27" i="2"/>
  <c r="W27" i="3"/>
  <c r="V27" i="3"/>
  <c r="W27" i="4"/>
  <c r="V27" i="4"/>
  <c r="W27" i="5"/>
  <c r="W8" i="5" s="1"/>
  <c r="W59" i="5" s="1"/>
  <c r="W63" i="5" s="1"/>
  <c r="V27" i="5"/>
  <c r="W27" i="6"/>
  <c r="V27" i="6"/>
  <c r="W27" i="7"/>
  <c r="V27" i="7"/>
  <c r="W27" i="8"/>
  <c r="V27" i="8"/>
  <c r="W27" i="9"/>
  <c r="W8" i="9" s="1"/>
  <c r="W59" i="9" s="1"/>
  <c r="W63" i="9" s="1"/>
  <c r="V27" i="9"/>
  <c r="W27" i="1"/>
  <c r="V27" i="1"/>
  <c r="V8" i="1" s="1"/>
  <c r="O27" i="2"/>
  <c r="N27" i="2"/>
  <c r="N8" i="2" s="1"/>
  <c r="M27" i="2"/>
  <c r="M8" i="2" s="1"/>
  <c r="L27" i="2"/>
  <c r="K27" i="2"/>
  <c r="J27" i="2"/>
  <c r="I27" i="2"/>
  <c r="H27" i="2"/>
  <c r="H8" i="2" s="1"/>
  <c r="G27" i="2"/>
  <c r="F27" i="2"/>
  <c r="F8" i="2" s="1"/>
  <c r="D27" i="2"/>
  <c r="C27" i="2"/>
  <c r="B27" i="2"/>
  <c r="O27" i="3"/>
  <c r="N27" i="3"/>
  <c r="M27" i="3"/>
  <c r="M8" i="3" s="1"/>
  <c r="L27" i="3"/>
  <c r="K27" i="3"/>
  <c r="J27" i="3"/>
  <c r="I27" i="3"/>
  <c r="S27" i="3" s="1"/>
  <c r="H27" i="3"/>
  <c r="R27" i="3" s="1"/>
  <c r="G27" i="3"/>
  <c r="F27" i="3"/>
  <c r="D27" i="3"/>
  <c r="C27" i="3"/>
  <c r="B27" i="3"/>
  <c r="O27" i="4"/>
  <c r="N27" i="4"/>
  <c r="N8" i="4" s="1"/>
  <c r="M27" i="4"/>
  <c r="L27" i="4"/>
  <c r="K27" i="4"/>
  <c r="J27" i="4"/>
  <c r="I27" i="4"/>
  <c r="H27" i="4"/>
  <c r="G27" i="4"/>
  <c r="F27" i="4"/>
  <c r="D27" i="4"/>
  <c r="C27" i="4"/>
  <c r="B27" i="4"/>
  <c r="O27" i="5"/>
  <c r="N27" i="5"/>
  <c r="M27" i="5"/>
  <c r="L27" i="5"/>
  <c r="K27" i="5"/>
  <c r="J27" i="5"/>
  <c r="I27" i="5"/>
  <c r="H27" i="5"/>
  <c r="G27" i="5"/>
  <c r="F27" i="5"/>
  <c r="D27" i="5"/>
  <c r="C27" i="5"/>
  <c r="B27" i="5"/>
  <c r="O27" i="6"/>
  <c r="O8" i="6" s="1"/>
  <c r="O59" i="6" s="1"/>
  <c r="O63" i="6" s="1"/>
  <c r="N27" i="6"/>
  <c r="M27" i="6"/>
  <c r="L27" i="6"/>
  <c r="L8" i="6" s="1"/>
  <c r="K27" i="6"/>
  <c r="J27" i="6"/>
  <c r="I27" i="6"/>
  <c r="H27" i="6"/>
  <c r="R27" i="6" s="1"/>
  <c r="G27" i="6"/>
  <c r="F27" i="6"/>
  <c r="D27" i="6"/>
  <c r="C27" i="6"/>
  <c r="B27" i="6"/>
  <c r="O27" i="7"/>
  <c r="N27" i="7"/>
  <c r="M27" i="7"/>
  <c r="L27" i="7"/>
  <c r="K27" i="7"/>
  <c r="J27" i="7"/>
  <c r="I27" i="7"/>
  <c r="S27" i="7" s="1"/>
  <c r="H27" i="7"/>
  <c r="G27" i="7"/>
  <c r="F27" i="7"/>
  <c r="D27" i="7"/>
  <c r="C27" i="7"/>
  <c r="B27" i="7"/>
  <c r="O27" i="8"/>
  <c r="N27" i="8"/>
  <c r="M27" i="8"/>
  <c r="L27" i="8"/>
  <c r="K27" i="8"/>
  <c r="J27" i="8"/>
  <c r="I27" i="8"/>
  <c r="H27" i="8"/>
  <c r="G27" i="8"/>
  <c r="F27" i="8"/>
  <c r="D27" i="8"/>
  <c r="C27" i="8"/>
  <c r="C8" i="8" s="1"/>
  <c r="B27" i="8"/>
  <c r="O27" i="9"/>
  <c r="N27" i="9"/>
  <c r="M27" i="9"/>
  <c r="L27" i="9"/>
  <c r="K27" i="9"/>
  <c r="J27" i="9"/>
  <c r="I27" i="9"/>
  <c r="S27" i="9" s="1"/>
  <c r="H27" i="9"/>
  <c r="G27" i="9"/>
  <c r="F27" i="9"/>
  <c r="D27" i="9"/>
  <c r="C27" i="9"/>
  <c r="B27" i="9"/>
  <c r="O27" i="1"/>
  <c r="N27" i="1"/>
  <c r="M27" i="1"/>
  <c r="L27" i="1"/>
  <c r="K27" i="1"/>
  <c r="J27" i="1"/>
  <c r="I27" i="1"/>
  <c r="H27" i="1"/>
  <c r="R27" i="1" s="1"/>
  <c r="G27" i="1"/>
  <c r="F27" i="1"/>
  <c r="D27" i="1"/>
  <c r="C27" i="1"/>
  <c r="B27" i="1"/>
  <c r="W9" i="2"/>
  <c r="W8" i="2" s="1"/>
  <c r="V9" i="2"/>
  <c r="V8" i="2"/>
  <c r="W9" i="3"/>
  <c r="V9" i="3"/>
  <c r="W9" i="4"/>
  <c r="V9" i="4"/>
  <c r="V8" i="4" s="1"/>
  <c r="W8" i="4"/>
  <c r="W9" i="5"/>
  <c r="V9" i="5"/>
  <c r="W9" i="6"/>
  <c r="W8" i="6" s="1"/>
  <c r="V9" i="6"/>
  <c r="V8" i="6" s="1"/>
  <c r="W9" i="7"/>
  <c r="V9" i="7"/>
  <c r="W9" i="8"/>
  <c r="W8" i="8" s="1"/>
  <c r="V9" i="8"/>
  <c r="W9" i="9"/>
  <c r="V9" i="9"/>
  <c r="W9" i="1"/>
  <c r="W8" i="1" s="1"/>
  <c r="V9" i="1"/>
  <c r="O9" i="2"/>
  <c r="O8" i="2" s="1"/>
  <c r="O59" i="2" s="1"/>
  <c r="O63" i="2" s="1"/>
  <c r="N9" i="2"/>
  <c r="M9" i="2"/>
  <c r="L9" i="2"/>
  <c r="K9" i="2"/>
  <c r="J9" i="2"/>
  <c r="I9" i="2"/>
  <c r="H9" i="2"/>
  <c r="G9" i="2"/>
  <c r="F9" i="2"/>
  <c r="D9" i="2"/>
  <c r="C9" i="2"/>
  <c r="C8" i="2" s="1"/>
  <c r="B9" i="2"/>
  <c r="I8" i="2"/>
  <c r="G8" i="2"/>
  <c r="O9" i="3"/>
  <c r="O8" i="3" s="1"/>
  <c r="N9" i="3"/>
  <c r="M9" i="3"/>
  <c r="L9" i="3"/>
  <c r="K9" i="3"/>
  <c r="J9" i="3"/>
  <c r="I9" i="3"/>
  <c r="H9" i="3"/>
  <c r="G9" i="3"/>
  <c r="G8" i="3" s="1"/>
  <c r="G59" i="3" s="1"/>
  <c r="G63" i="3" s="1"/>
  <c r="F9" i="3"/>
  <c r="D9" i="3"/>
  <c r="C9" i="3"/>
  <c r="C8" i="3" s="1"/>
  <c r="B9" i="3"/>
  <c r="K8" i="3"/>
  <c r="I8" i="3"/>
  <c r="O9" i="4"/>
  <c r="N9" i="4"/>
  <c r="M9" i="4"/>
  <c r="L9" i="4"/>
  <c r="L8" i="4" s="1"/>
  <c r="K9" i="4"/>
  <c r="K8" i="4" s="1"/>
  <c r="J9" i="4"/>
  <c r="I9" i="4"/>
  <c r="H9" i="4"/>
  <c r="H8" i="4" s="1"/>
  <c r="G9" i="4"/>
  <c r="F9" i="4"/>
  <c r="D9" i="4"/>
  <c r="D8" i="4" s="1"/>
  <c r="C9" i="4"/>
  <c r="C8" i="4" s="1"/>
  <c r="B9" i="4"/>
  <c r="I8" i="4"/>
  <c r="F8" i="4"/>
  <c r="O9" i="5"/>
  <c r="N9" i="5"/>
  <c r="M9" i="5"/>
  <c r="L9" i="5"/>
  <c r="L8" i="5" s="1"/>
  <c r="K9" i="5"/>
  <c r="K8" i="5" s="1"/>
  <c r="J9" i="5"/>
  <c r="I9" i="5"/>
  <c r="H9" i="5"/>
  <c r="G9" i="5"/>
  <c r="F9" i="5"/>
  <c r="D9" i="5"/>
  <c r="D8" i="5" s="1"/>
  <c r="C9" i="5"/>
  <c r="C8" i="5" s="1"/>
  <c r="B9" i="5"/>
  <c r="I8" i="5"/>
  <c r="H8" i="5"/>
  <c r="O9" i="6"/>
  <c r="N9" i="6"/>
  <c r="M9" i="6"/>
  <c r="L9" i="6"/>
  <c r="K9" i="6"/>
  <c r="K8" i="6" s="1"/>
  <c r="J9" i="6"/>
  <c r="I9" i="6"/>
  <c r="I8" i="6" s="1"/>
  <c r="H9" i="6"/>
  <c r="R9" i="6" s="1"/>
  <c r="G9" i="6"/>
  <c r="F9" i="6"/>
  <c r="F8" i="6" s="1"/>
  <c r="F59" i="6" s="1"/>
  <c r="F63" i="6" s="1"/>
  <c r="D9" i="6"/>
  <c r="D8" i="6" s="1"/>
  <c r="C9" i="6"/>
  <c r="C8" i="6" s="1"/>
  <c r="B9" i="6"/>
  <c r="N8" i="6"/>
  <c r="N59" i="6" s="1"/>
  <c r="N63" i="6" s="1"/>
  <c r="O9" i="7"/>
  <c r="O8" i="7" s="1"/>
  <c r="N9" i="7"/>
  <c r="M9" i="7"/>
  <c r="L9" i="7"/>
  <c r="L8" i="7" s="1"/>
  <c r="K9" i="7"/>
  <c r="K8" i="7" s="1"/>
  <c r="J9" i="7"/>
  <c r="I9" i="7"/>
  <c r="H9" i="7"/>
  <c r="H8" i="7" s="1"/>
  <c r="R8" i="7" s="1"/>
  <c r="G9" i="7"/>
  <c r="G8" i="7" s="1"/>
  <c r="G59" i="7" s="1"/>
  <c r="G63" i="7" s="1"/>
  <c r="F9" i="7"/>
  <c r="F8" i="7" s="1"/>
  <c r="F59" i="7" s="1"/>
  <c r="F63" i="7" s="1"/>
  <c r="D9" i="7"/>
  <c r="D8" i="7" s="1"/>
  <c r="C9" i="7"/>
  <c r="C8" i="7" s="1"/>
  <c r="B9" i="7"/>
  <c r="O9" i="8"/>
  <c r="O8" i="8" s="1"/>
  <c r="O59" i="8" s="1"/>
  <c r="O63" i="8" s="1"/>
  <c r="N9" i="8"/>
  <c r="N8" i="8" s="1"/>
  <c r="N59" i="8" s="1"/>
  <c r="N63" i="8" s="1"/>
  <c r="M9" i="8"/>
  <c r="L9" i="8"/>
  <c r="K9" i="8"/>
  <c r="J9" i="8"/>
  <c r="I9" i="8"/>
  <c r="H9" i="8"/>
  <c r="H8" i="8" s="1"/>
  <c r="G9" i="8"/>
  <c r="G8" i="8" s="1"/>
  <c r="G59" i="8" s="1"/>
  <c r="G63" i="8" s="1"/>
  <c r="F9" i="8"/>
  <c r="D9" i="8"/>
  <c r="C9" i="8"/>
  <c r="B9" i="8"/>
  <c r="L8" i="8"/>
  <c r="K8" i="8"/>
  <c r="D8" i="8"/>
  <c r="O9" i="9"/>
  <c r="N9" i="9"/>
  <c r="M9" i="9"/>
  <c r="L9" i="9"/>
  <c r="L8" i="9" s="1"/>
  <c r="K9" i="9"/>
  <c r="J9" i="9"/>
  <c r="I9" i="9"/>
  <c r="H9" i="9"/>
  <c r="R9" i="9" s="1"/>
  <c r="G9" i="9"/>
  <c r="F9" i="9"/>
  <c r="D9" i="9"/>
  <c r="D8" i="9" s="1"/>
  <c r="C9" i="9"/>
  <c r="C8" i="9" s="1"/>
  <c r="C59" i="9" s="1"/>
  <c r="C63" i="9" s="1"/>
  <c r="B9" i="9"/>
  <c r="O8" i="9"/>
  <c r="N8" i="9"/>
  <c r="G8" i="9"/>
  <c r="F8" i="9"/>
  <c r="F59" i="9" s="1"/>
  <c r="F63" i="9" s="1"/>
  <c r="O9" i="1"/>
  <c r="O8" i="1" s="1"/>
  <c r="N9" i="1"/>
  <c r="M9" i="1"/>
  <c r="L9" i="1"/>
  <c r="K9" i="1"/>
  <c r="J9" i="1"/>
  <c r="I9" i="1"/>
  <c r="I8" i="1" s="1"/>
  <c r="H9" i="1"/>
  <c r="G9" i="1"/>
  <c r="G8" i="1" s="1"/>
  <c r="F9" i="1"/>
  <c r="F8" i="1" s="1"/>
  <c r="D9" i="1"/>
  <c r="D8" i="1" s="1"/>
  <c r="C9" i="1"/>
  <c r="C8" i="1" s="1"/>
  <c r="B9" i="1"/>
  <c r="N8" i="1"/>
  <c r="L8" i="1"/>
  <c r="K8" i="1"/>
  <c r="S62" i="9"/>
  <c r="R62" i="9"/>
  <c r="Q62" i="9"/>
  <c r="P62" i="9"/>
  <c r="E62" i="9"/>
  <c r="U62" i="9" s="1"/>
  <c r="S61" i="9"/>
  <c r="R61" i="9"/>
  <c r="Q61" i="9"/>
  <c r="P61" i="9"/>
  <c r="E61" i="9"/>
  <c r="T58" i="9"/>
  <c r="S58" i="9"/>
  <c r="R58" i="9"/>
  <c r="Q58" i="9"/>
  <c r="P58" i="9"/>
  <c r="E58" i="9"/>
  <c r="U58" i="9" s="1"/>
  <c r="S57" i="9"/>
  <c r="R57" i="9"/>
  <c r="Q57" i="9"/>
  <c r="P57" i="9"/>
  <c r="E57" i="9"/>
  <c r="U56" i="9"/>
  <c r="S56" i="9"/>
  <c r="R56" i="9"/>
  <c r="Q56" i="9"/>
  <c r="P56" i="9"/>
  <c r="E56" i="9"/>
  <c r="T56" i="9" s="1"/>
  <c r="T55" i="9"/>
  <c r="S55" i="9"/>
  <c r="R55" i="9"/>
  <c r="Q55" i="9"/>
  <c r="P55" i="9"/>
  <c r="E55" i="9"/>
  <c r="U55" i="9" s="1"/>
  <c r="R54" i="9"/>
  <c r="T53" i="9"/>
  <c r="S53" i="9"/>
  <c r="R53" i="9"/>
  <c r="Q53" i="9"/>
  <c r="P53" i="9"/>
  <c r="E53" i="9"/>
  <c r="U53" i="9" s="1"/>
  <c r="U52" i="9"/>
  <c r="T52" i="9"/>
  <c r="S52" i="9"/>
  <c r="R52" i="9"/>
  <c r="Q52" i="9"/>
  <c r="P52" i="9"/>
  <c r="E52" i="9"/>
  <c r="U51" i="9"/>
  <c r="T51" i="9"/>
  <c r="S51" i="9"/>
  <c r="R51" i="9"/>
  <c r="Q51" i="9"/>
  <c r="P51" i="9"/>
  <c r="E51" i="9"/>
  <c r="S50" i="9"/>
  <c r="R50" i="9"/>
  <c r="Q50" i="9"/>
  <c r="P50" i="9"/>
  <c r="E50" i="9"/>
  <c r="U50" i="9" s="1"/>
  <c r="S49" i="9"/>
  <c r="R49" i="9"/>
  <c r="Q49" i="9"/>
  <c r="P49" i="9"/>
  <c r="E49" i="9"/>
  <c r="U49" i="9" s="1"/>
  <c r="S48" i="9"/>
  <c r="R48" i="9"/>
  <c r="Q48" i="9"/>
  <c r="P48" i="9"/>
  <c r="E48" i="9"/>
  <c r="S47" i="9"/>
  <c r="R47" i="9"/>
  <c r="Q47" i="9"/>
  <c r="P47" i="9"/>
  <c r="E47" i="9"/>
  <c r="U47" i="9" s="1"/>
  <c r="U46" i="9"/>
  <c r="S46" i="9"/>
  <c r="R46" i="9"/>
  <c r="Q46" i="9"/>
  <c r="P46" i="9"/>
  <c r="E46" i="9"/>
  <c r="T45" i="9"/>
  <c r="S45" i="9"/>
  <c r="R45" i="9"/>
  <c r="Q45" i="9"/>
  <c r="P45" i="9"/>
  <c r="E45" i="9"/>
  <c r="U45" i="9" s="1"/>
  <c r="U44" i="9"/>
  <c r="T44" i="9"/>
  <c r="S44" i="9"/>
  <c r="R44" i="9"/>
  <c r="Q44" i="9"/>
  <c r="P44" i="9"/>
  <c r="E44" i="9"/>
  <c r="S43" i="9"/>
  <c r="R43" i="9"/>
  <c r="U41" i="9"/>
  <c r="S41" i="9"/>
  <c r="R41" i="9"/>
  <c r="Q41" i="9"/>
  <c r="P41" i="9"/>
  <c r="E41" i="9"/>
  <c r="T41" i="9" s="1"/>
  <c r="S40" i="9"/>
  <c r="R40" i="9"/>
  <c r="Q40" i="9"/>
  <c r="P40" i="9"/>
  <c r="E40" i="9"/>
  <c r="U40" i="9" s="1"/>
  <c r="S39" i="9"/>
  <c r="R39" i="9"/>
  <c r="Q39" i="9"/>
  <c r="P39" i="9"/>
  <c r="E39" i="9"/>
  <c r="U38" i="9"/>
  <c r="S38" i="9"/>
  <c r="R38" i="9"/>
  <c r="Q38" i="9"/>
  <c r="P38" i="9"/>
  <c r="E38" i="9"/>
  <c r="T38" i="9" s="1"/>
  <c r="S37" i="9"/>
  <c r="R37" i="9"/>
  <c r="Q37" i="9"/>
  <c r="P37" i="9"/>
  <c r="E37" i="9"/>
  <c r="S36" i="9"/>
  <c r="R36" i="9"/>
  <c r="Q36" i="9"/>
  <c r="P36" i="9"/>
  <c r="E36" i="9"/>
  <c r="U36" i="9" s="1"/>
  <c r="S35" i="9"/>
  <c r="R35" i="9"/>
  <c r="Q35" i="9"/>
  <c r="P35" i="9"/>
  <c r="E35" i="9"/>
  <c r="S34" i="9"/>
  <c r="R34" i="9"/>
  <c r="Q34" i="9"/>
  <c r="P34" i="9"/>
  <c r="E34" i="9"/>
  <c r="S33" i="9"/>
  <c r="R33" i="9"/>
  <c r="Q33" i="9"/>
  <c r="P33" i="9"/>
  <c r="E33" i="9"/>
  <c r="U33" i="9" s="1"/>
  <c r="T32" i="9"/>
  <c r="S32" i="9"/>
  <c r="R32" i="9"/>
  <c r="Q32" i="9"/>
  <c r="P32" i="9"/>
  <c r="E32" i="9"/>
  <c r="T31" i="9"/>
  <c r="S31" i="9"/>
  <c r="R31" i="9"/>
  <c r="Q31" i="9"/>
  <c r="P31" i="9"/>
  <c r="E31" i="9"/>
  <c r="U31" i="9" s="1"/>
  <c r="S30" i="9"/>
  <c r="R30" i="9"/>
  <c r="Q30" i="9"/>
  <c r="P30" i="9"/>
  <c r="E30" i="9"/>
  <c r="T30" i="9" s="1"/>
  <c r="S29" i="9"/>
  <c r="R29" i="9"/>
  <c r="Q29" i="9"/>
  <c r="P29" i="9"/>
  <c r="E29" i="9"/>
  <c r="U29" i="9" s="1"/>
  <c r="S28" i="9"/>
  <c r="R28" i="9"/>
  <c r="Q28" i="9"/>
  <c r="P28" i="9"/>
  <c r="E28" i="9"/>
  <c r="U28" i="9" s="1"/>
  <c r="S26" i="9"/>
  <c r="R26" i="9"/>
  <c r="Q26" i="9"/>
  <c r="P26" i="9"/>
  <c r="T26" i="9" s="1"/>
  <c r="E26" i="9"/>
  <c r="S25" i="9"/>
  <c r="R25" i="9"/>
  <c r="Q25" i="9"/>
  <c r="P25" i="9"/>
  <c r="E25" i="9"/>
  <c r="U25" i="9" s="1"/>
  <c r="S24" i="9"/>
  <c r="R24" i="9"/>
  <c r="Q24" i="9"/>
  <c r="P24" i="9"/>
  <c r="E24" i="9"/>
  <c r="S23" i="9"/>
  <c r="R23" i="9"/>
  <c r="Q23" i="9"/>
  <c r="P23" i="9"/>
  <c r="E23" i="9"/>
  <c r="U22" i="9"/>
  <c r="S22" i="9"/>
  <c r="R22" i="9"/>
  <c r="Q22" i="9"/>
  <c r="P22" i="9"/>
  <c r="E22" i="9"/>
  <c r="T22" i="9" s="1"/>
  <c r="T21" i="9"/>
  <c r="S21" i="9"/>
  <c r="R21" i="9"/>
  <c r="Q21" i="9"/>
  <c r="P21" i="9"/>
  <c r="E21" i="9"/>
  <c r="U21" i="9" s="1"/>
  <c r="U20" i="9"/>
  <c r="T20" i="9"/>
  <c r="S20" i="9"/>
  <c r="R20" i="9"/>
  <c r="Q20" i="9"/>
  <c r="P20" i="9"/>
  <c r="E20" i="9"/>
  <c r="U19" i="9"/>
  <c r="T19" i="9"/>
  <c r="S19" i="9"/>
  <c r="R19" i="9"/>
  <c r="Q19" i="9"/>
  <c r="P19" i="9"/>
  <c r="E19" i="9"/>
  <c r="S18" i="9"/>
  <c r="R18" i="9"/>
  <c r="Q18" i="9"/>
  <c r="P18" i="9"/>
  <c r="E18" i="9"/>
  <c r="S17" i="9"/>
  <c r="R17" i="9"/>
  <c r="Q17" i="9"/>
  <c r="P17" i="9"/>
  <c r="E17" i="9"/>
  <c r="U17" i="9" s="1"/>
  <c r="S16" i="9"/>
  <c r="R16" i="9"/>
  <c r="Q16" i="9"/>
  <c r="P16" i="9"/>
  <c r="E16" i="9"/>
  <c r="S15" i="9"/>
  <c r="R15" i="9"/>
  <c r="Q15" i="9"/>
  <c r="P15" i="9"/>
  <c r="E15" i="9"/>
  <c r="S14" i="9"/>
  <c r="R14" i="9"/>
  <c r="Q14" i="9"/>
  <c r="P14" i="9"/>
  <c r="E14" i="9"/>
  <c r="T13" i="9"/>
  <c r="S13" i="9"/>
  <c r="R13" i="9"/>
  <c r="Q13" i="9"/>
  <c r="P13" i="9"/>
  <c r="E13" i="9"/>
  <c r="U13" i="9" s="1"/>
  <c r="S12" i="9"/>
  <c r="R12" i="9"/>
  <c r="Q12" i="9"/>
  <c r="P12" i="9"/>
  <c r="E12" i="9"/>
  <c r="S11" i="9"/>
  <c r="R11" i="9"/>
  <c r="Q11" i="9"/>
  <c r="P11" i="9"/>
  <c r="E11" i="9"/>
  <c r="U11" i="9" s="1"/>
  <c r="T10" i="9"/>
  <c r="S10" i="9"/>
  <c r="R10" i="9"/>
  <c r="Q10" i="9"/>
  <c r="P10" i="9"/>
  <c r="E10" i="9"/>
  <c r="S62" i="8"/>
  <c r="R62" i="8"/>
  <c r="Q62" i="8"/>
  <c r="P62" i="8"/>
  <c r="E62" i="8"/>
  <c r="S61" i="8"/>
  <c r="R61" i="8"/>
  <c r="Q61" i="8"/>
  <c r="P61" i="8"/>
  <c r="P60" i="8" s="1"/>
  <c r="E61" i="8"/>
  <c r="S60" i="8"/>
  <c r="R60" i="8"/>
  <c r="S58" i="8"/>
  <c r="R58" i="8"/>
  <c r="Q58" i="8"/>
  <c r="P58" i="8"/>
  <c r="E58" i="8"/>
  <c r="S57" i="8"/>
  <c r="R57" i="8"/>
  <c r="Q57" i="8"/>
  <c r="P57" i="8"/>
  <c r="E57" i="8"/>
  <c r="U57" i="8" s="1"/>
  <c r="U56" i="8"/>
  <c r="S56" i="8"/>
  <c r="R56" i="8"/>
  <c r="Q56" i="8"/>
  <c r="P56" i="8"/>
  <c r="E56" i="8"/>
  <c r="T56" i="8" s="1"/>
  <c r="T55" i="8"/>
  <c r="S55" i="8"/>
  <c r="R55" i="8"/>
  <c r="Q55" i="8"/>
  <c r="P55" i="8"/>
  <c r="E55" i="8"/>
  <c r="U55" i="8" s="1"/>
  <c r="S54" i="8"/>
  <c r="R54" i="8"/>
  <c r="T53" i="8"/>
  <c r="S53" i="8"/>
  <c r="R53" i="8"/>
  <c r="Q53" i="8"/>
  <c r="P53" i="8"/>
  <c r="E53" i="8"/>
  <c r="U53" i="8" s="1"/>
  <c r="T52" i="8"/>
  <c r="S52" i="8"/>
  <c r="R52" i="8"/>
  <c r="Q52" i="8"/>
  <c r="P52" i="8"/>
  <c r="E52" i="8"/>
  <c r="U52" i="8" s="1"/>
  <c r="S51" i="8"/>
  <c r="R51" i="8"/>
  <c r="Q51" i="8"/>
  <c r="P51" i="8"/>
  <c r="E51" i="8"/>
  <c r="T50" i="8"/>
  <c r="S50" i="8"/>
  <c r="R50" i="8"/>
  <c r="Q50" i="8"/>
  <c r="P50" i="8"/>
  <c r="E50" i="8"/>
  <c r="U50" i="8" s="1"/>
  <c r="S49" i="8"/>
  <c r="R49" i="8"/>
  <c r="Q49" i="8"/>
  <c r="P49" i="8"/>
  <c r="E49" i="8"/>
  <c r="U49" i="8" s="1"/>
  <c r="S48" i="8"/>
  <c r="R48" i="8"/>
  <c r="Q48" i="8"/>
  <c r="P48" i="8"/>
  <c r="E48" i="8"/>
  <c r="U47" i="8"/>
  <c r="S47" i="8"/>
  <c r="R47" i="8"/>
  <c r="Q47" i="8"/>
  <c r="P47" i="8"/>
  <c r="E47" i="8"/>
  <c r="T47" i="8" s="1"/>
  <c r="U46" i="8"/>
  <c r="T46" i="8"/>
  <c r="S46" i="8"/>
  <c r="R46" i="8"/>
  <c r="Q46" i="8"/>
  <c r="P46" i="8"/>
  <c r="E46" i="8"/>
  <c r="T45" i="8"/>
  <c r="S45" i="8"/>
  <c r="R45" i="8"/>
  <c r="Q45" i="8"/>
  <c r="P45" i="8"/>
  <c r="E45" i="8"/>
  <c r="U45" i="8" s="1"/>
  <c r="U44" i="8"/>
  <c r="T44" i="8"/>
  <c r="S44" i="8"/>
  <c r="R44" i="8"/>
  <c r="Q44" i="8"/>
  <c r="P44" i="8"/>
  <c r="E44" i="8"/>
  <c r="S43" i="8"/>
  <c r="R43" i="8"/>
  <c r="S42" i="8"/>
  <c r="S41" i="8"/>
  <c r="R41" i="8"/>
  <c r="Q41" i="8"/>
  <c r="P41" i="8"/>
  <c r="E41" i="8"/>
  <c r="U41" i="8" s="1"/>
  <c r="S40" i="8"/>
  <c r="R40" i="8"/>
  <c r="Q40" i="8"/>
  <c r="P40" i="8"/>
  <c r="E40" i="8"/>
  <c r="U39" i="8"/>
  <c r="S39" i="8"/>
  <c r="R39" i="8"/>
  <c r="Q39" i="8"/>
  <c r="P39" i="8"/>
  <c r="E39" i="8"/>
  <c r="T39" i="8" s="1"/>
  <c r="U38" i="8"/>
  <c r="T38" i="8"/>
  <c r="S38" i="8"/>
  <c r="R38" i="8"/>
  <c r="Q38" i="8"/>
  <c r="P38" i="8"/>
  <c r="E38" i="8"/>
  <c r="T37" i="8"/>
  <c r="S37" i="8"/>
  <c r="R37" i="8"/>
  <c r="Q37" i="8"/>
  <c r="P37" i="8"/>
  <c r="E37" i="8"/>
  <c r="U37" i="8" s="1"/>
  <c r="U36" i="8"/>
  <c r="T36" i="8"/>
  <c r="S36" i="8"/>
  <c r="R36" i="8"/>
  <c r="Q36" i="8"/>
  <c r="P36" i="8"/>
  <c r="E36" i="8"/>
  <c r="S35" i="8"/>
  <c r="R35" i="8"/>
  <c r="Q35" i="8"/>
  <c r="P35" i="8"/>
  <c r="E35" i="8"/>
  <c r="T35" i="8" s="1"/>
  <c r="U34" i="8"/>
  <c r="S34" i="8"/>
  <c r="R34" i="8"/>
  <c r="Q34" i="8"/>
  <c r="P34" i="8"/>
  <c r="E34" i="8"/>
  <c r="T34" i="8" s="1"/>
  <c r="S33" i="8"/>
  <c r="R33" i="8"/>
  <c r="Q33" i="8"/>
  <c r="P33" i="8"/>
  <c r="E33" i="8"/>
  <c r="U33" i="8" s="1"/>
  <c r="S32" i="8"/>
  <c r="R32" i="8"/>
  <c r="Q32" i="8"/>
  <c r="P32" i="8"/>
  <c r="E32" i="8"/>
  <c r="S31" i="8"/>
  <c r="R31" i="8"/>
  <c r="Q31" i="8"/>
  <c r="P31" i="8"/>
  <c r="E31" i="8"/>
  <c r="T30" i="8"/>
  <c r="S30" i="8"/>
  <c r="R30" i="8"/>
  <c r="Q30" i="8"/>
  <c r="P30" i="8"/>
  <c r="E30" i="8"/>
  <c r="U30" i="8" s="1"/>
  <c r="S29" i="8"/>
  <c r="R29" i="8"/>
  <c r="Q29" i="8"/>
  <c r="P29" i="8"/>
  <c r="E29" i="8"/>
  <c r="U28" i="8"/>
  <c r="T28" i="8"/>
  <c r="S28" i="8"/>
  <c r="R28" i="8"/>
  <c r="Q28" i="8"/>
  <c r="P28" i="8"/>
  <c r="E28" i="8"/>
  <c r="S27" i="8"/>
  <c r="R27" i="8"/>
  <c r="T26" i="8"/>
  <c r="S26" i="8"/>
  <c r="R26" i="8"/>
  <c r="Q26" i="8"/>
  <c r="P26" i="8"/>
  <c r="E26" i="8"/>
  <c r="U25" i="8"/>
  <c r="T25" i="8"/>
  <c r="S25" i="8"/>
  <c r="R25" i="8"/>
  <c r="Q25" i="8"/>
  <c r="P25" i="8"/>
  <c r="E25" i="8"/>
  <c r="T24" i="8"/>
  <c r="S24" i="8"/>
  <c r="R24" i="8"/>
  <c r="Q24" i="8"/>
  <c r="P24" i="8"/>
  <c r="E24" i="8"/>
  <c r="U24" i="8" s="1"/>
  <c r="S23" i="8"/>
  <c r="R23" i="8"/>
  <c r="Q23" i="8"/>
  <c r="P23" i="8"/>
  <c r="E23" i="8"/>
  <c r="S22" i="8"/>
  <c r="R22" i="8"/>
  <c r="Q22" i="8"/>
  <c r="P22" i="8"/>
  <c r="E22" i="8"/>
  <c r="S21" i="8"/>
  <c r="R21" i="8"/>
  <c r="Q21" i="8"/>
  <c r="P21" i="8"/>
  <c r="E21" i="8"/>
  <c r="S20" i="8"/>
  <c r="R20" i="8"/>
  <c r="Q20" i="8"/>
  <c r="P20" i="8"/>
  <c r="E20" i="8"/>
  <c r="S19" i="8"/>
  <c r="R19" i="8"/>
  <c r="Q19" i="8"/>
  <c r="P19" i="8"/>
  <c r="E19" i="8"/>
  <c r="T18" i="8"/>
  <c r="S18" i="8"/>
  <c r="R18" i="8"/>
  <c r="Q18" i="8"/>
  <c r="P18" i="8"/>
  <c r="E18" i="8"/>
  <c r="U18" i="8" s="1"/>
  <c r="U17" i="8"/>
  <c r="T17" i="8"/>
  <c r="S17" i="8"/>
  <c r="R17" i="8"/>
  <c r="Q17" i="8"/>
  <c r="P17" i="8"/>
  <c r="E17" i="8"/>
  <c r="U16" i="8"/>
  <c r="T16" i="8"/>
  <c r="S16" i="8"/>
  <c r="R16" i="8"/>
  <c r="Q16" i="8"/>
  <c r="P16" i="8"/>
  <c r="E16" i="8"/>
  <c r="U15" i="8"/>
  <c r="T15" i="8"/>
  <c r="S15" i="8"/>
  <c r="R15" i="8"/>
  <c r="Q15" i="8"/>
  <c r="P15" i="8"/>
  <c r="E15" i="8"/>
  <c r="S14" i="8"/>
  <c r="R14" i="8"/>
  <c r="Q14" i="8"/>
  <c r="P14" i="8"/>
  <c r="E14" i="8"/>
  <c r="S13" i="8"/>
  <c r="R13" i="8"/>
  <c r="Q13" i="8"/>
  <c r="P13" i="8"/>
  <c r="E13" i="8"/>
  <c r="S12" i="8"/>
  <c r="R12" i="8"/>
  <c r="Q12" i="8"/>
  <c r="U12" i="8" s="1"/>
  <c r="P12" i="8"/>
  <c r="E12" i="8"/>
  <c r="S11" i="8"/>
  <c r="R11" i="8"/>
  <c r="Q11" i="8"/>
  <c r="P11" i="8"/>
  <c r="E11" i="8"/>
  <c r="U11" i="8" s="1"/>
  <c r="S10" i="8"/>
  <c r="R10" i="8"/>
  <c r="Q10" i="8"/>
  <c r="P10" i="8"/>
  <c r="E10" i="8"/>
  <c r="S9" i="8"/>
  <c r="R9" i="8"/>
  <c r="S62" i="7"/>
  <c r="R62" i="7"/>
  <c r="Q62" i="7"/>
  <c r="P62" i="7"/>
  <c r="E62" i="7"/>
  <c r="S61" i="7"/>
  <c r="R61" i="7"/>
  <c r="Q61" i="7"/>
  <c r="P61" i="7"/>
  <c r="E61" i="7"/>
  <c r="S60" i="7"/>
  <c r="S58" i="7"/>
  <c r="R58" i="7"/>
  <c r="Q58" i="7"/>
  <c r="P58" i="7"/>
  <c r="E58" i="7"/>
  <c r="S57" i="7"/>
  <c r="R57" i="7"/>
  <c r="Q57" i="7"/>
  <c r="U57" i="7" s="1"/>
  <c r="P57" i="7"/>
  <c r="E57" i="7"/>
  <c r="T56" i="7"/>
  <c r="S56" i="7"/>
  <c r="R56" i="7"/>
  <c r="Q56" i="7"/>
  <c r="P56" i="7"/>
  <c r="E56" i="7"/>
  <c r="U56" i="7" s="1"/>
  <c r="S55" i="7"/>
  <c r="R55" i="7"/>
  <c r="Q55" i="7"/>
  <c r="P55" i="7"/>
  <c r="E55" i="7"/>
  <c r="S54" i="7"/>
  <c r="S53" i="7"/>
  <c r="R53" i="7"/>
  <c r="Q53" i="7"/>
  <c r="P53" i="7"/>
  <c r="E53" i="7"/>
  <c r="U52" i="7"/>
  <c r="S52" i="7"/>
  <c r="R52" i="7"/>
  <c r="Q52" i="7"/>
  <c r="P52" i="7"/>
  <c r="E52" i="7"/>
  <c r="T52" i="7" s="1"/>
  <c r="U51" i="7"/>
  <c r="S51" i="7"/>
  <c r="R51" i="7"/>
  <c r="Q51" i="7"/>
  <c r="P51" i="7"/>
  <c r="E51" i="7"/>
  <c r="T51" i="7" s="1"/>
  <c r="T50" i="7"/>
  <c r="S50" i="7"/>
  <c r="R50" i="7"/>
  <c r="Q50" i="7"/>
  <c r="P50" i="7"/>
  <c r="E50" i="7"/>
  <c r="U50" i="7" s="1"/>
  <c r="U49" i="7"/>
  <c r="T49" i="7"/>
  <c r="S49" i="7"/>
  <c r="R49" i="7"/>
  <c r="Q49" i="7"/>
  <c r="P49" i="7"/>
  <c r="E49" i="7"/>
  <c r="U48" i="7"/>
  <c r="T48" i="7"/>
  <c r="S48" i="7"/>
  <c r="R48" i="7"/>
  <c r="Q48" i="7"/>
  <c r="P48" i="7"/>
  <c r="E48" i="7"/>
  <c r="S47" i="7"/>
  <c r="R47" i="7"/>
  <c r="Q47" i="7"/>
  <c r="P47" i="7"/>
  <c r="E47" i="7"/>
  <c r="S46" i="7"/>
  <c r="R46" i="7"/>
  <c r="Q46" i="7"/>
  <c r="P46" i="7"/>
  <c r="E46" i="7"/>
  <c r="S45" i="7"/>
  <c r="R45" i="7"/>
  <c r="Q45" i="7"/>
  <c r="P45" i="7"/>
  <c r="E45" i="7"/>
  <c r="S44" i="7"/>
  <c r="R44" i="7"/>
  <c r="Q44" i="7"/>
  <c r="P44" i="7"/>
  <c r="E44" i="7"/>
  <c r="S43" i="7"/>
  <c r="R43" i="7"/>
  <c r="U41" i="7"/>
  <c r="T41" i="7"/>
  <c r="S41" i="7"/>
  <c r="R41" i="7"/>
  <c r="Q41" i="7"/>
  <c r="P41" i="7"/>
  <c r="E41" i="7"/>
  <c r="U40" i="7"/>
  <c r="T40" i="7"/>
  <c r="S40" i="7"/>
  <c r="R40" i="7"/>
  <c r="Q40" i="7"/>
  <c r="P40" i="7"/>
  <c r="E40" i="7"/>
  <c r="S39" i="7"/>
  <c r="R39" i="7"/>
  <c r="Q39" i="7"/>
  <c r="P39" i="7"/>
  <c r="E39" i="7"/>
  <c r="S38" i="7"/>
  <c r="R38" i="7"/>
  <c r="Q38" i="7"/>
  <c r="P38" i="7"/>
  <c r="E38" i="7"/>
  <c r="U37" i="7"/>
  <c r="S37" i="7"/>
  <c r="R37" i="7"/>
  <c r="Q37" i="7"/>
  <c r="P37" i="7"/>
  <c r="E37" i="7"/>
  <c r="T37" i="7" s="1"/>
  <c r="S36" i="7"/>
  <c r="R36" i="7"/>
  <c r="Q36" i="7"/>
  <c r="P36" i="7"/>
  <c r="E36" i="7"/>
  <c r="U36" i="7" s="1"/>
  <c r="S35" i="7"/>
  <c r="R35" i="7"/>
  <c r="Q35" i="7"/>
  <c r="P35" i="7"/>
  <c r="E35" i="7"/>
  <c r="U35" i="7" s="1"/>
  <c r="U34" i="7"/>
  <c r="T34" i="7"/>
  <c r="S34" i="7"/>
  <c r="R34" i="7"/>
  <c r="Q34" i="7"/>
  <c r="P34" i="7"/>
  <c r="E34" i="7"/>
  <c r="U33" i="7"/>
  <c r="T33" i="7"/>
  <c r="S33" i="7"/>
  <c r="R33" i="7"/>
  <c r="Q33" i="7"/>
  <c r="P33" i="7"/>
  <c r="E33" i="7"/>
  <c r="S32" i="7"/>
  <c r="R32" i="7"/>
  <c r="Q32" i="7"/>
  <c r="U32" i="7" s="1"/>
  <c r="P32" i="7"/>
  <c r="E32" i="7"/>
  <c r="T32" i="7" s="1"/>
  <c r="S31" i="7"/>
  <c r="R31" i="7"/>
  <c r="Q31" i="7"/>
  <c r="P31" i="7"/>
  <c r="E31" i="7"/>
  <c r="S30" i="7"/>
  <c r="R30" i="7"/>
  <c r="Q30" i="7"/>
  <c r="P30" i="7"/>
  <c r="E30" i="7"/>
  <c r="S29" i="7"/>
  <c r="R29" i="7"/>
  <c r="Q29" i="7"/>
  <c r="P29" i="7"/>
  <c r="E29" i="7"/>
  <c r="S28" i="7"/>
  <c r="R28" i="7"/>
  <c r="Q28" i="7"/>
  <c r="P28" i="7"/>
  <c r="E28" i="7"/>
  <c r="R27" i="7"/>
  <c r="S26" i="7"/>
  <c r="R26" i="7"/>
  <c r="Q26" i="7"/>
  <c r="P26" i="7"/>
  <c r="E26" i="7"/>
  <c r="S25" i="7"/>
  <c r="R25" i="7"/>
  <c r="Q25" i="7"/>
  <c r="P25" i="7"/>
  <c r="E25" i="7"/>
  <c r="T25" i="7" s="1"/>
  <c r="S24" i="7"/>
  <c r="R24" i="7"/>
  <c r="Q24" i="7"/>
  <c r="P24" i="7"/>
  <c r="E24" i="7"/>
  <c r="U24" i="7" s="1"/>
  <c r="S23" i="7"/>
  <c r="R23" i="7"/>
  <c r="Q23" i="7"/>
  <c r="P23" i="7"/>
  <c r="E23" i="7"/>
  <c r="S22" i="7"/>
  <c r="R22" i="7"/>
  <c r="Q22" i="7"/>
  <c r="P22" i="7"/>
  <c r="E22" i="7"/>
  <c r="U22" i="7" s="1"/>
  <c r="S21" i="7"/>
  <c r="R21" i="7"/>
  <c r="Q21" i="7"/>
  <c r="P21" i="7"/>
  <c r="E21" i="7"/>
  <c r="T21" i="7" s="1"/>
  <c r="U20" i="7"/>
  <c r="T20" i="7"/>
  <c r="S20" i="7"/>
  <c r="R20" i="7"/>
  <c r="Q20" i="7"/>
  <c r="P20" i="7"/>
  <c r="E20" i="7"/>
  <c r="S19" i="7"/>
  <c r="R19" i="7"/>
  <c r="Q19" i="7"/>
  <c r="P19" i="7"/>
  <c r="E19" i="7"/>
  <c r="S18" i="7"/>
  <c r="R18" i="7"/>
  <c r="Q18" i="7"/>
  <c r="P18" i="7"/>
  <c r="E18" i="7"/>
  <c r="U17" i="7"/>
  <c r="S17" i="7"/>
  <c r="R17" i="7"/>
  <c r="Q17" i="7"/>
  <c r="P17" i="7"/>
  <c r="E17" i="7"/>
  <c r="T17" i="7" s="1"/>
  <c r="U16" i="7"/>
  <c r="T16" i="7"/>
  <c r="S16" i="7"/>
  <c r="R16" i="7"/>
  <c r="Q16" i="7"/>
  <c r="P16" i="7"/>
  <c r="E16" i="7"/>
  <c r="S15" i="7"/>
  <c r="R15" i="7"/>
  <c r="Q15" i="7"/>
  <c r="P15" i="7"/>
  <c r="E15" i="7"/>
  <c r="U15" i="7" s="1"/>
  <c r="S14" i="7"/>
  <c r="R14" i="7"/>
  <c r="Q14" i="7"/>
  <c r="P14" i="7"/>
  <c r="E14" i="7"/>
  <c r="S13" i="7"/>
  <c r="R13" i="7"/>
  <c r="Q13" i="7"/>
  <c r="P13" i="7"/>
  <c r="E13" i="7"/>
  <c r="U13" i="7" s="1"/>
  <c r="T12" i="7"/>
  <c r="S12" i="7"/>
  <c r="R12" i="7"/>
  <c r="Q12" i="7"/>
  <c r="U12" i="7" s="1"/>
  <c r="P12" i="7"/>
  <c r="E12" i="7"/>
  <c r="S11" i="7"/>
  <c r="R11" i="7"/>
  <c r="Q11" i="7"/>
  <c r="P11" i="7"/>
  <c r="E11" i="7"/>
  <c r="S10" i="7"/>
  <c r="R10" i="7"/>
  <c r="Q10" i="7"/>
  <c r="P10" i="7"/>
  <c r="E10" i="7"/>
  <c r="R9" i="7"/>
  <c r="S62" i="6"/>
  <c r="R62" i="6"/>
  <c r="Q62" i="6"/>
  <c r="P62" i="6"/>
  <c r="E62" i="6"/>
  <c r="T62" i="6" s="1"/>
  <c r="U61" i="6"/>
  <c r="S61" i="6"/>
  <c r="R61" i="6"/>
  <c r="Q61" i="6"/>
  <c r="P61" i="6"/>
  <c r="T61" i="6" s="1"/>
  <c r="E61" i="6"/>
  <c r="S58" i="6"/>
  <c r="R58" i="6"/>
  <c r="Q58" i="6"/>
  <c r="P58" i="6"/>
  <c r="E58" i="6"/>
  <c r="U58" i="6" s="1"/>
  <c r="S57" i="6"/>
  <c r="R57" i="6"/>
  <c r="Q57" i="6"/>
  <c r="P57" i="6"/>
  <c r="E57" i="6"/>
  <c r="U56" i="6"/>
  <c r="S56" i="6"/>
  <c r="R56" i="6"/>
  <c r="Q56" i="6"/>
  <c r="P56" i="6"/>
  <c r="E56" i="6"/>
  <c r="T56" i="6" s="1"/>
  <c r="U55" i="6"/>
  <c r="T55" i="6"/>
  <c r="S55" i="6"/>
  <c r="R55" i="6"/>
  <c r="Q55" i="6"/>
  <c r="P55" i="6"/>
  <c r="E55" i="6"/>
  <c r="S54" i="6"/>
  <c r="U53" i="6"/>
  <c r="S53" i="6"/>
  <c r="R53" i="6"/>
  <c r="Q53" i="6"/>
  <c r="P53" i="6"/>
  <c r="E53" i="6"/>
  <c r="T53" i="6" s="1"/>
  <c r="T52" i="6"/>
  <c r="S52" i="6"/>
  <c r="R52" i="6"/>
  <c r="Q52" i="6"/>
  <c r="P52" i="6"/>
  <c r="E52" i="6"/>
  <c r="U52" i="6" s="1"/>
  <c r="U51" i="6"/>
  <c r="S51" i="6"/>
  <c r="R51" i="6"/>
  <c r="Q51" i="6"/>
  <c r="P51" i="6"/>
  <c r="E51" i="6"/>
  <c r="T51" i="6" s="1"/>
  <c r="S50" i="6"/>
  <c r="R50" i="6"/>
  <c r="Q50" i="6"/>
  <c r="P50" i="6"/>
  <c r="E50" i="6"/>
  <c r="S49" i="6"/>
  <c r="R49" i="6"/>
  <c r="Q49" i="6"/>
  <c r="P49" i="6"/>
  <c r="E49" i="6"/>
  <c r="U49" i="6" s="1"/>
  <c r="S48" i="6"/>
  <c r="R48" i="6"/>
  <c r="Q48" i="6"/>
  <c r="P48" i="6"/>
  <c r="E48" i="6"/>
  <c r="S47" i="6"/>
  <c r="R47" i="6"/>
  <c r="Q47" i="6"/>
  <c r="P47" i="6"/>
  <c r="E47" i="6"/>
  <c r="S46" i="6"/>
  <c r="R46" i="6"/>
  <c r="Q46" i="6"/>
  <c r="P46" i="6"/>
  <c r="E46" i="6"/>
  <c r="S45" i="6"/>
  <c r="R45" i="6"/>
  <c r="Q45" i="6"/>
  <c r="P45" i="6"/>
  <c r="E45" i="6"/>
  <c r="S44" i="6"/>
  <c r="R44" i="6"/>
  <c r="Q44" i="6"/>
  <c r="P44" i="6"/>
  <c r="E44" i="6"/>
  <c r="S43" i="6"/>
  <c r="R43" i="6"/>
  <c r="S41" i="6"/>
  <c r="R41" i="6"/>
  <c r="Q41" i="6"/>
  <c r="P41" i="6"/>
  <c r="E41" i="6"/>
  <c r="U41" i="6" s="1"/>
  <c r="S40" i="6"/>
  <c r="R40" i="6"/>
  <c r="Q40" i="6"/>
  <c r="P40" i="6"/>
  <c r="E40" i="6"/>
  <c r="S39" i="6"/>
  <c r="R39" i="6"/>
  <c r="Q39" i="6"/>
  <c r="P39" i="6"/>
  <c r="E39" i="6"/>
  <c r="T39" i="6" s="1"/>
  <c r="T38" i="6"/>
  <c r="S38" i="6"/>
  <c r="R38" i="6"/>
  <c r="Q38" i="6"/>
  <c r="P38" i="6"/>
  <c r="E38" i="6"/>
  <c r="U38" i="6" s="1"/>
  <c r="S37" i="6"/>
  <c r="R37" i="6"/>
  <c r="Q37" i="6"/>
  <c r="P37" i="6"/>
  <c r="E37" i="6"/>
  <c r="U37" i="6" s="1"/>
  <c r="S36" i="6"/>
  <c r="R36" i="6"/>
  <c r="Q36" i="6"/>
  <c r="P36" i="6"/>
  <c r="E36" i="6"/>
  <c r="S35" i="6"/>
  <c r="R35" i="6"/>
  <c r="Q35" i="6"/>
  <c r="U35" i="6" s="1"/>
  <c r="P35" i="6"/>
  <c r="T35" i="6" s="1"/>
  <c r="E35" i="6"/>
  <c r="T34" i="6"/>
  <c r="S34" i="6"/>
  <c r="R34" i="6"/>
  <c r="Q34" i="6"/>
  <c r="P34" i="6"/>
  <c r="E34" i="6"/>
  <c r="U34" i="6" s="1"/>
  <c r="S33" i="6"/>
  <c r="R33" i="6"/>
  <c r="Q33" i="6"/>
  <c r="P33" i="6"/>
  <c r="E33" i="6"/>
  <c r="U33" i="6" s="1"/>
  <c r="S32" i="6"/>
  <c r="R32" i="6"/>
  <c r="Q32" i="6"/>
  <c r="P32" i="6"/>
  <c r="E32" i="6"/>
  <c r="U31" i="6"/>
  <c r="S31" i="6"/>
  <c r="R31" i="6"/>
  <c r="Q31" i="6"/>
  <c r="P31" i="6"/>
  <c r="E31" i="6"/>
  <c r="T31" i="6" s="1"/>
  <c r="S30" i="6"/>
  <c r="R30" i="6"/>
  <c r="Q30" i="6"/>
  <c r="P30" i="6"/>
  <c r="T30" i="6" s="1"/>
  <c r="E30" i="6"/>
  <c r="S29" i="6"/>
  <c r="R29" i="6"/>
  <c r="Q29" i="6"/>
  <c r="P29" i="6"/>
  <c r="E29" i="6"/>
  <c r="S28" i="6"/>
  <c r="R28" i="6"/>
  <c r="Q28" i="6"/>
  <c r="P28" i="6"/>
  <c r="E28" i="6"/>
  <c r="U28" i="6" s="1"/>
  <c r="S27" i="6"/>
  <c r="S26" i="6"/>
  <c r="R26" i="6"/>
  <c r="Q26" i="6"/>
  <c r="P26" i="6"/>
  <c r="T26" i="6" s="1"/>
  <c r="E26" i="6"/>
  <c r="S25" i="6"/>
  <c r="R25" i="6"/>
  <c r="Q25" i="6"/>
  <c r="P25" i="6"/>
  <c r="E25" i="6"/>
  <c r="U25" i="6" s="1"/>
  <c r="S24" i="6"/>
  <c r="R24" i="6"/>
  <c r="Q24" i="6"/>
  <c r="P24" i="6"/>
  <c r="E24" i="6"/>
  <c r="U24" i="6" s="1"/>
  <c r="S23" i="6"/>
  <c r="R23" i="6"/>
  <c r="Q23" i="6"/>
  <c r="P23" i="6"/>
  <c r="E23" i="6"/>
  <c r="S22" i="6"/>
  <c r="R22" i="6"/>
  <c r="Q22" i="6"/>
  <c r="P22" i="6"/>
  <c r="E22" i="6"/>
  <c r="T21" i="6"/>
  <c r="S21" i="6"/>
  <c r="R21" i="6"/>
  <c r="Q21" i="6"/>
  <c r="P21" i="6"/>
  <c r="E21" i="6"/>
  <c r="U21" i="6" s="1"/>
  <c r="S20" i="6"/>
  <c r="R20" i="6"/>
  <c r="Q20" i="6"/>
  <c r="P20" i="6"/>
  <c r="E20" i="6"/>
  <c r="S19" i="6"/>
  <c r="R19" i="6"/>
  <c r="Q19" i="6"/>
  <c r="P19" i="6"/>
  <c r="E19" i="6"/>
  <c r="T19" i="6" s="1"/>
  <c r="T18" i="6"/>
  <c r="S18" i="6"/>
  <c r="R18" i="6"/>
  <c r="Q18" i="6"/>
  <c r="P18" i="6"/>
  <c r="E18" i="6"/>
  <c r="U18" i="6" s="1"/>
  <c r="T17" i="6"/>
  <c r="S17" i="6"/>
  <c r="R17" i="6"/>
  <c r="Q17" i="6"/>
  <c r="P17" i="6"/>
  <c r="E17" i="6"/>
  <c r="U17" i="6" s="1"/>
  <c r="S16" i="6"/>
  <c r="R16" i="6"/>
  <c r="Q16" i="6"/>
  <c r="P16" i="6"/>
  <c r="E16" i="6"/>
  <c r="U16" i="6" s="1"/>
  <c r="S15" i="6"/>
  <c r="R15" i="6"/>
  <c r="Q15" i="6"/>
  <c r="P15" i="6"/>
  <c r="E15" i="6"/>
  <c r="S14" i="6"/>
  <c r="R14" i="6"/>
  <c r="Q14" i="6"/>
  <c r="P14" i="6"/>
  <c r="T14" i="6" s="1"/>
  <c r="E14" i="6"/>
  <c r="S13" i="6"/>
  <c r="R13" i="6"/>
  <c r="Q13" i="6"/>
  <c r="P13" i="6"/>
  <c r="E13" i="6"/>
  <c r="U13" i="6" s="1"/>
  <c r="S12" i="6"/>
  <c r="R12" i="6"/>
  <c r="Q12" i="6"/>
  <c r="P12" i="6"/>
  <c r="E12" i="6"/>
  <c r="U11" i="6"/>
  <c r="S11" i="6"/>
  <c r="R11" i="6"/>
  <c r="Q11" i="6"/>
  <c r="P11" i="6"/>
  <c r="E11" i="6"/>
  <c r="T11" i="6" s="1"/>
  <c r="S10" i="6"/>
  <c r="R10" i="6"/>
  <c r="Q10" i="6"/>
  <c r="P10" i="6"/>
  <c r="E10" i="6"/>
  <c r="U10" i="6" s="1"/>
  <c r="S9" i="6"/>
  <c r="S8" i="6"/>
  <c r="S62" i="5"/>
  <c r="R62" i="5"/>
  <c r="Q62" i="5"/>
  <c r="P62" i="5"/>
  <c r="E62" i="5"/>
  <c r="U62" i="5" s="1"/>
  <c r="S61" i="5"/>
  <c r="R61" i="5"/>
  <c r="Q61" i="5"/>
  <c r="Q60" i="5" s="1"/>
  <c r="P61" i="5"/>
  <c r="P60" i="5" s="1"/>
  <c r="E61" i="5"/>
  <c r="S60" i="5"/>
  <c r="R60" i="5"/>
  <c r="S58" i="5"/>
  <c r="R58" i="5"/>
  <c r="Q58" i="5"/>
  <c r="P58" i="5"/>
  <c r="E58" i="5"/>
  <c r="U58" i="5" s="1"/>
  <c r="S57" i="5"/>
  <c r="R57" i="5"/>
  <c r="Q57" i="5"/>
  <c r="P57" i="5"/>
  <c r="E57" i="5"/>
  <c r="U57" i="5" s="1"/>
  <c r="S56" i="5"/>
  <c r="R56" i="5"/>
  <c r="Q56" i="5"/>
  <c r="P56" i="5"/>
  <c r="E56" i="5"/>
  <c r="S55" i="5"/>
  <c r="R55" i="5"/>
  <c r="Q55" i="5"/>
  <c r="P55" i="5"/>
  <c r="E55" i="5"/>
  <c r="S54" i="5"/>
  <c r="R54" i="5"/>
  <c r="S53" i="5"/>
  <c r="R53" i="5"/>
  <c r="Q53" i="5"/>
  <c r="P53" i="5"/>
  <c r="E53" i="5"/>
  <c r="U53" i="5" s="1"/>
  <c r="S52" i="5"/>
  <c r="R52" i="5"/>
  <c r="Q52" i="5"/>
  <c r="P52" i="5"/>
  <c r="E52" i="5"/>
  <c r="S51" i="5"/>
  <c r="R51" i="5"/>
  <c r="Q51" i="5"/>
  <c r="P51" i="5"/>
  <c r="E51" i="5"/>
  <c r="U51" i="5" s="1"/>
  <c r="S50" i="5"/>
  <c r="R50" i="5"/>
  <c r="Q50" i="5"/>
  <c r="P50" i="5"/>
  <c r="E50" i="5"/>
  <c r="S49" i="5"/>
  <c r="R49" i="5"/>
  <c r="Q49" i="5"/>
  <c r="P49" i="5"/>
  <c r="E49" i="5"/>
  <c r="U48" i="5"/>
  <c r="S48" i="5"/>
  <c r="R48" i="5"/>
  <c r="Q48" i="5"/>
  <c r="P48" i="5"/>
  <c r="E48" i="5"/>
  <c r="T48" i="5" s="1"/>
  <c r="U47" i="5"/>
  <c r="T47" i="5"/>
  <c r="S47" i="5"/>
  <c r="R47" i="5"/>
  <c r="Q47" i="5"/>
  <c r="P47" i="5"/>
  <c r="E47" i="5"/>
  <c r="S46" i="5"/>
  <c r="R46" i="5"/>
  <c r="Q46" i="5"/>
  <c r="U46" i="5" s="1"/>
  <c r="P46" i="5"/>
  <c r="E46" i="5"/>
  <c r="S45" i="5"/>
  <c r="R45" i="5"/>
  <c r="Q45" i="5"/>
  <c r="P45" i="5"/>
  <c r="T45" i="5" s="1"/>
  <c r="E45" i="5"/>
  <c r="S44" i="5"/>
  <c r="R44" i="5"/>
  <c r="Q44" i="5"/>
  <c r="P44" i="5"/>
  <c r="E44" i="5"/>
  <c r="S42" i="5"/>
  <c r="U41" i="5"/>
  <c r="S41" i="5"/>
  <c r="R41" i="5"/>
  <c r="Q41" i="5"/>
  <c r="P41" i="5"/>
  <c r="E41" i="5"/>
  <c r="T41" i="5" s="1"/>
  <c r="U40" i="5"/>
  <c r="T40" i="5"/>
  <c r="S40" i="5"/>
  <c r="R40" i="5"/>
  <c r="Q40" i="5"/>
  <c r="P40" i="5"/>
  <c r="E40" i="5"/>
  <c r="U39" i="5"/>
  <c r="T39" i="5"/>
  <c r="S39" i="5"/>
  <c r="R39" i="5"/>
  <c r="Q39" i="5"/>
  <c r="P39" i="5"/>
  <c r="E39" i="5"/>
  <c r="S38" i="5"/>
  <c r="R38" i="5"/>
  <c r="Q38" i="5"/>
  <c r="P38" i="5"/>
  <c r="E38" i="5"/>
  <c r="U38" i="5" s="1"/>
  <c r="U37" i="5"/>
  <c r="T37" i="5"/>
  <c r="S37" i="5"/>
  <c r="R37" i="5"/>
  <c r="Q37" i="5"/>
  <c r="P37" i="5"/>
  <c r="E37" i="5"/>
  <c r="U36" i="5"/>
  <c r="S36" i="5"/>
  <c r="R36" i="5"/>
  <c r="Q36" i="5"/>
  <c r="P36" i="5"/>
  <c r="E36" i="5"/>
  <c r="T36" i="5" s="1"/>
  <c r="T35" i="5"/>
  <c r="S35" i="5"/>
  <c r="R35" i="5"/>
  <c r="Q35" i="5"/>
  <c r="P35" i="5"/>
  <c r="E35" i="5"/>
  <c r="S34" i="5"/>
  <c r="R34" i="5"/>
  <c r="Q34" i="5"/>
  <c r="P34" i="5"/>
  <c r="E34" i="5"/>
  <c r="S33" i="5"/>
  <c r="R33" i="5"/>
  <c r="Q33" i="5"/>
  <c r="P33" i="5"/>
  <c r="E33" i="5"/>
  <c r="S32" i="5"/>
  <c r="R32" i="5"/>
  <c r="Q32" i="5"/>
  <c r="P32" i="5"/>
  <c r="E32" i="5"/>
  <c r="S31" i="5"/>
  <c r="R31" i="5"/>
  <c r="Q31" i="5"/>
  <c r="P31" i="5"/>
  <c r="E31" i="5"/>
  <c r="U31" i="5" s="1"/>
  <c r="U30" i="5"/>
  <c r="S30" i="5"/>
  <c r="R30" i="5"/>
  <c r="Q30" i="5"/>
  <c r="P30" i="5"/>
  <c r="E30" i="5"/>
  <c r="T30" i="5" s="1"/>
  <c r="U29" i="5"/>
  <c r="T29" i="5"/>
  <c r="S29" i="5"/>
  <c r="R29" i="5"/>
  <c r="Q29" i="5"/>
  <c r="P29" i="5"/>
  <c r="E29" i="5"/>
  <c r="T28" i="5"/>
  <c r="S28" i="5"/>
  <c r="R28" i="5"/>
  <c r="Q28" i="5"/>
  <c r="P28" i="5"/>
  <c r="E28" i="5"/>
  <c r="U28" i="5" s="1"/>
  <c r="S27" i="5"/>
  <c r="R27" i="5"/>
  <c r="S26" i="5"/>
  <c r="R26" i="5"/>
  <c r="Q26" i="5"/>
  <c r="U26" i="5" s="1"/>
  <c r="P26" i="5"/>
  <c r="E26" i="5"/>
  <c r="S25" i="5"/>
  <c r="R25" i="5"/>
  <c r="Q25" i="5"/>
  <c r="P25" i="5"/>
  <c r="E25" i="5"/>
  <c r="S24" i="5"/>
  <c r="R24" i="5"/>
  <c r="Q24" i="5"/>
  <c r="P24" i="5"/>
  <c r="E24" i="5"/>
  <c r="T23" i="5"/>
  <c r="S23" i="5"/>
  <c r="R23" i="5"/>
  <c r="Q23" i="5"/>
  <c r="P23" i="5"/>
  <c r="E23" i="5"/>
  <c r="U23" i="5" s="1"/>
  <c r="S22" i="5"/>
  <c r="R22" i="5"/>
  <c r="Q22" i="5"/>
  <c r="P22" i="5"/>
  <c r="E22" i="5"/>
  <c r="U22" i="5" s="1"/>
  <c r="S21" i="5"/>
  <c r="R21" i="5"/>
  <c r="Q21" i="5"/>
  <c r="P21" i="5"/>
  <c r="E21" i="5"/>
  <c r="T21" i="5" s="1"/>
  <c r="S20" i="5"/>
  <c r="R20" i="5"/>
  <c r="Q20" i="5"/>
  <c r="P20" i="5"/>
  <c r="E20" i="5"/>
  <c r="T19" i="5"/>
  <c r="S19" i="5"/>
  <c r="R19" i="5"/>
  <c r="Q19" i="5"/>
  <c r="P19" i="5"/>
  <c r="E19" i="5"/>
  <c r="U19" i="5" s="1"/>
  <c r="S18" i="5"/>
  <c r="R18" i="5"/>
  <c r="Q18" i="5"/>
  <c r="P18" i="5"/>
  <c r="E18" i="5"/>
  <c r="S17" i="5"/>
  <c r="R17" i="5"/>
  <c r="Q17" i="5"/>
  <c r="P17" i="5"/>
  <c r="E17" i="5"/>
  <c r="U17" i="5" s="1"/>
  <c r="S16" i="5"/>
  <c r="R16" i="5"/>
  <c r="Q16" i="5"/>
  <c r="P16" i="5"/>
  <c r="E16" i="5"/>
  <c r="S15" i="5"/>
  <c r="R15" i="5"/>
  <c r="Q15" i="5"/>
  <c r="P15" i="5"/>
  <c r="E15" i="5"/>
  <c r="S14" i="5"/>
  <c r="R14" i="5"/>
  <c r="Q14" i="5"/>
  <c r="P14" i="5"/>
  <c r="E14" i="5"/>
  <c r="U14" i="5" s="1"/>
  <c r="U13" i="5"/>
  <c r="S13" i="5"/>
  <c r="R13" i="5"/>
  <c r="Q13" i="5"/>
  <c r="P13" i="5"/>
  <c r="E13" i="5"/>
  <c r="T13" i="5" s="1"/>
  <c r="S12" i="5"/>
  <c r="R12" i="5"/>
  <c r="Q12" i="5"/>
  <c r="P12" i="5"/>
  <c r="E12" i="5"/>
  <c r="S11" i="5"/>
  <c r="R11" i="5"/>
  <c r="Q11" i="5"/>
  <c r="P11" i="5"/>
  <c r="E11" i="5"/>
  <c r="U11" i="5" s="1"/>
  <c r="U10" i="5"/>
  <c r="T10" i="5"/>
  <c r="S10" i="5"/>
  <c r="R10" i="5"/>
  <c r="Q10" i="5"/>
  <c r="P10" i="5"/>
  <c r="E10" i="5"/>
  <c r="S9" i="5"/>
  <c r="R9" i="5"/>
  <c r="S8" i="5"/>
  <c r="R8" i="5"/>
  <c r="S62" i="4"/>
  <c r="R62" i="4"/>
  <c r="Q62" i="4"/>
  <c r="P62" i="4"/>
  <c r="E62" i="4"/>
  <c r="S61" i="4"/>
  <c r="R61" i="4"/>
  <c r="Q61" i="4"/>
  <c r="P61" i="4"/>
  <c r="E61" i="4"/>
  <c r="U58" i="4"/>
  <c r="S58" i="4"/>
  <c r="R58" i="4"/>
  <c r="Q58" i="4"/>
  <c r="P58" i="4"/>
  <c r="E58" i="4"/>
  <c r="T58" i="4" s="1"/>
  <c r="U57" i="4"/>
  <c r="T57" i="4"/>
  <c r="S57" i="4"/>
  <c r="R57" i="4"/>
  <c r="Q57" i="4"/>
  <c r="P57" i="4"/>
  <c r="E57" i="4"/>
  <c r="S56" i="4"/>
  <c r="R56" i="4"/>
  <c r="Q56" i="4"/>
  <c r="P56" i="4"/>
  <c r="E56" i="4"/>
  <c r="U56" i="4" s="1"/>
  <c r="S55" i="4"/>
  <c r="R55" i="4"/>
  <c r="Q55" i="4"/>
  <c r="P55" i="4"/>
  <c r="P54" i="4" s="1"/>
  <c r="E55" i="4"/>
  <c r="U55" i="4" s="1"/>
  <c r="U53" i="4"/>
  <c r="T53" i="4"/>
  <c r="S53" i="4"/>
  <c r="R53" i="4"/>
  <c r="Q53" i="4"/>
  <c r="P53" i="4"/>
  <c r="E53" i="4"/>
  <c r="S52" i="4"/>
  <c r="R52" i="4"/>
  <c r="Q52" i="4"/>
  <c r="P52" i="4"/>
  <c r="E52" i="4"/>
  <c r="U52" i="4" s="1"/>
  <c r="S51" i="4"/>
  <c r="R51" i="4"/>
  <c r="Q51" i="4"/>
  <c r="P51" i="4"/>
  <c r="E51" i="4"/>
  <c r="S50" i="4"/>
  <c r="R50" i="4"/>
  <c r="Q50" i="4"/>
  <c r="P50" i="4"/>
  <c r="E50" i="4"/>
  <c r="T50" i="4" s="1"/>
  <c r="S49" i="4"/>
  <c r="R49" i="4"/>
  <c r="Q49" i="4"/>
  <c r="P49" i="4"/>
  <c r="E49" i="4"/>
  <c r="S48" i="4"/>
  <c r="R48" i="4"/>
  <c r="Q48" i="4"/>
  <c r="P48" i="4"/>
  <c r="E48" i="4"/>
  <c r="S47" i="4"/>
  <c r="R47" i="4"/>
  <c r="Q47" i="4"/>
  <c r="P47" i="4"/>
  <c r="E47" i="4"/>
  <c r="S46" i="4"/>
  <c r="R46" i="4"/>
  <c r="Q46" i="4"/>
  <c r="P46" i="4"/>
  <c r="E46" i="4"/>
  <c r="S45" i="4"/>
  <c r="R45" i="4"/>
  <c r="Q45" i="4"/>
  <c r="U45" i="4" s="1"/>
  <c r="P45" i="4"/>
  <c r="E45" i="4"/>
  <c r="T45" i="4" s="1"/>
  <c r="S44" i="4"/>
  <c r="R44" i="4"/>
  <c r="Q44" i="4"/>
  <c r="P44" i="4"/>
  <c r="P43" i="4" s="1"/>
  <c r="P42" i="4" s="1"/>
  <c r="E44" i="4"/>
  <c r="S43" i="4"/>
  <c r="R43" i="4"/>
  <c r="U41" i="4"/>
  <c r="T41" i="4"/>
  <c r="S41" i="4"/>
  <c r="R41" i="4"/>
  <c r="Q41" i="4"/>
  <c r="P41" i="4"/>
  <c r="E41" i="4"/>
  <c r="S40" i="4"/>
  <c r="R40" i="4"/>
  <c r="Q40" i="4"/>
  <c r="P40" i="4"/>
  <c r="E40" i="4"/>
  <c r="S39" i="4"/>
  <c r="R39" i="4"/>
  <c r="Q39" i="4"/>
  <c r="P39" i="4"/>
  <c r="E39" i="4"/>
  <c r="U39" i="4" s="1"/>
  <c r="S38" i="4"/>
  <c r="R38" i="4"/>
  <c r="Q38" i="4"/>
  <c r="P38" i="4"/>
  <c r="E38" i="4"/>
  <c r="U37" i="4"/>
  <c r="T37" i="4"/>
  <c r="S37" i="4"/>
  <c r="R37" i="4"/>
  <c r="Q37" i="4"/>
  <c r="P37" i="4"/>
  <c r="E37" i="4"/>
  <c r="S36" i="4"/>
  <c r="R36" i="4"/>
  <c r="Q36" i="4"/>
  <c r="P36" i="4"/>
  <c r="E36" i="4"/>
  <c r="U36" i="4" s="1"/>
  <c r="S35" i="4"/>
  <c r="R35" i="4"/>
  <c r="Q35" i="4"/>
  <c r="P35" i="4"/>
  <c r="E35" i="4"/>
  <c r="U34" i="4"/>
  <c r="S34" i="4"/>
  <c r="R34" i="4"/>
  <c r="Q34" i="4"/>
  <c r="P34" i="4"/>
  <c r="E34" i="4"/>
  <c r="T34" i="4" s="1"/>
  <c r="S33" i="4"/>
  <c r="R33" i="4"/>
  <c r="Q33" i="4"/>
  <c r="P33" i="4"/>
  <c r="E33" i="4"/>
  <c r="U33" i="4" s="1"/>
  <c r="T32" i="4"/>
  <c r="S32" i="4"/>
  <c r="R32" i="4"/>
  <c r="Q32" i="4"/>
  <c r="U32" i="4" s="1"/>
  <c r="P32" i="4"/>
  <c r="E32" i="4"/>
  <c r="S31" i="4"/>
  <c r="R31" i="4"/>
  <c r="Q31" i="4"/>
  <c r="P31" i="4"/>
  <c r="E31" i="4"/>
  <c r="U31" i="4" s="1"/>
  <c r="S30" i="4"/>
  <c r="R30" i="4"/>
  <c r="Q30" i="4"/>
  <c r="P30" i="4"/>
  <c r="E30" i="4"/>
  <c r="S29" i="4"/>
  <c r="R29" i="4"/>
  <c r="Q29" i="4"/>
  <c r="U29" i="4" s="1"/>
  <c r="P29" i="4"/>
  <c r="T29" i="4" s="1"/>
  <c r="E29" i="4"/>
  <c r="S28" i="4"/>
  <c r="R28" i="4"/>
  <c r="Q28" i="4"/>
  <c r="P28" i="4"/>
  <c r="E28" i="4"/>
  <c r="U28" i="4" s="1"/>
  <c r="S27" i="4"/>
  <c r="R27" i="4"/>
  <c r="S26" i="4"/>
  <c r="R26" i="4"/>
  <c r="Q26" i="4"/>
  <c r="P26" i="4"/>
  <c r="E26" i="4"/>
  <c r="U25" i="4"/>
  <c r="S25" i="4"/>
  <c r="R25" i="4"/>
  <c r="Q25" i="4"/>
  <c r="P25" i="4"/>
  <c r="E25" i="4"/>
  <c r="T25" i="4" s="1"/>
  <c r="S24" i="4"/>
  <c r="R24" i="4"/>
  <c r="Q24" i="4"/>
  <c r="P24" i="4"/>
  <c r="E24" i="4"/>
  <c r="S23" i="4"/>
  <c r="R23" i="4"/>
  <c r="Q23" i="4"/>
  <c r="P23" i="4"/>
  <c r="E23" i="4"/>
  <c r="T23" i="4" s="1"/>
  <c r="S22" i="4"/>
  <c r="R22" i="4"/>
  <c r="Q22" i="4"/>
  <c r="P22" i="4"/>
  <c r="E22" i="4"/>
  <c r="S21" i="4"/>
  <c r="R21" i="4"/>
  <c r="Q21" i="4"/>
  <c r="P21" i="4"/>
  <c r="E21" i="4"/>
  <c r="U21" i="4" s="1"/>
  <c r="S20" i="4"/>
  <c r="R20" i="4"/>
  <c r="Q20" i="4"/>
  <c r="P20" i="4"/>
  <c r="E20" i="4"/>
  <c r="U20" i="4" s="1"/>
  <c r="S19" i="4"/>
  <c r="R19" i="4"/>
  <c r="Q19" i="4"/>
  <c r="P19" i="4"/>
  <c r="E19" i="4"/>
  <c r="U18" i="4"/>
  <c r="T18" i="4"/>
  <c r="S18" i="4"/>
  <c r="R18" i="4"/>
  <c r="Q18" i="4"/>
  <c r="P18" i="4"/>
  <c r="E18" i="4"/>
  <c r="T17" i="4"/>
  <c r="S17" i="4"/>
  <c r="R17" i="4"/>
  <c r="Q17" i="4"/>
  <c r="P17" i="4"/>
  <c r="E17" i="4"/>
  <c r="U17" i="4" s="1"/>
  <c r="S16" i="4"/>
  <c r="R16" i="4"/>
  <c r="Q16" i="4"/>
  <c r="P16" i="4"/>
  <c r="E16" i="4"/>
  <c r="S15" i="4"/>
  <c r="R15" i="4"/>
  <c r="Q15" i="4"/>
  <c r="P15" i="4"/>
  <c r="E15" i="4"/>
  <c r="T15" i="4" s="1"/>
  <c r="S14" i="4"/>
  <c r="R14" i="4"/>
  <c r="Q14" i="4"/>
  <c r="P14" i="4"/>
  <c r="E14" i="4"/>
  <c r="S13" i="4"/>
  <c r="R13" i="4"/>
  <c r="Q13" i="4"/>
  <c r="P13" i="4"/>
  <c r="E13" i="4"/>
  <c r="S12" i="4"/>
  <c r="R12" i="4"/>
  <c r="Q12" i="4"/>
  <c r="U12" i="4" s="1"/>
  <c r="P12" i="4"/>
  <c r="E12" i="4"/>
  <c r="T11" i="4"/>
  <c r="S11" i="4"/>
  <c r="R11" i="4"/>
  <c r="Q11" i="4"/>
  <c r="P11" i="4"/>
  <c r="E11" i="4"/>
  <c r="U11" i="4" s="1"/>
  <c r="U10" i="4"/>
  <c r="T10" i="4"/>
  <c r="S10" i="4"/>
  <c r="R10" i="4"/>
  <c r="Q10" i="4"/>
  <c r="P10" i="4"/>
  <c r="E10" i="4"/>
  <c r="S9" i="4"/>
  <c r="R9" i="4"/>
  <c r="S8" i="4"/>
  <c r="R8" i="4"/>
  <c r="S62" i="3"/>
  <c r="R62" i="3"/>
  <c r="Q62" i="3"/>
  <c r="P62" i="3"/>
  <c r="E62" i="3"/>
  <c r="S61" i="3"/>
  <c r="R61" i="3"/>
  <c r="Q61" i="3"/>
  <c r="P61" i="3"/>
  <c r="E61" i="3"/>
  <c r="S60" i="3"/>
  <c r="R60" i="3"/>
  <c r="S58" i="3"/>
  <c r="R58" i="3"/>
  <c r="Q58" i="3"/>
  <c r="P58" i="3"/>
  <c r="E58" i="3"/>
  <c r="U58" i="3" s="1"/>
  <c r="S57" i="3"/>
  <c r="R57" i="3"/>
  <c r="Q57" i="3"/>
  <c r="U57" i="3" s="1"/>
  <c r="P57" i="3"/>
  <c r="E57" i="3"/>
  <c r="T57" i="3" s="1"/>
  <c r="T56" i="3"/>
  <c r="S56" i="3"/>
  <c r="R56" i="3"/>
  <c r="Q56" i="3"/>
  <c r="P56" i="3"/>
  <c r="E56" i="3"/>
  <c r="U56" i="3" s="1"/>
  <c r="S55" i="3"/>
  <c r="R55" i="3"/>
  <c r="Q55" i="3"/>
  <c r="P55" i="3"/>
  <c r="E55" i="3"/>
  <c r="R54" i="3"/>
  <c r="S53" i="3"/>
  <c r="R53" i="3"/>
  <c r="Q53" i="3"/>
  <c r="P53" i="3"/>
  <c r="E53" i="3"/>
  <c r="S52" i="3"/>
  <c r="R52" i="3"/>
  <c r="Q52" i="3"/>
  <c r="P52" i="3"/>
  <c r="E52" i="3"/>
  <c r="T52" i="3" s="1"/>
  <c r="S51" i="3"/>
  <c r="R51" i="3"/>
  <c r="Q51" i="3"/>
  <c r="P51" i="3"/>
  <c r="E51" i="3"/>
  <c r="S50" i="3"/>
  <c r="R50" i="3"/>
  <c r="Q50" i="3"/>
  <c r="P50" i="3"/>
  <c r="E50" i="3"/>
  <c r="U50" i="3" s="1"/>
  <c r="S49" i="3"/>
  <c r="R49" i="3"/>
  <c r="Q49" i="3"/>
  <c r="P49" i="3"/>
  <c r="E49" i="3"/>
  <c r="U49" i="3" s="1"/>
  <c r="S48" i="3"/>
  <c r="R48" i="3"/>
  <c r="Q48" i="3"/>
  <c r="P48" i="3"/>
  <c r="E48" i="3"/>
  <c r="U47" i="3"/>
  <c r="T47" i="3"/>
  <c r="S47" i="3"/>
  <c r="R47" i="3"/>
  <c r="Q47" i="3"/>
  <c r="P47" i="3"/>
  <c r="E47" i="3"/>
  <c r="T46" i="3"/>
  <c r="S46" i="3"/>
  <c r="R46" i="3"/>
  <c r="Q46" i="3"/>
  <c r="P46" i="3"/>
  <c r="E46" i="3"/>
  <c r="S45" i="3"/>
  <c r="R45" i="3"/>
  <c r="Q45" i="3"/>
  <c r="P45" i="3"/>
  <c r="E45" i="3"/>
  <c r="S44" i="3"/>
  <c r="R44" i="3"/>
  <c r="Q44" i="3"/>
  <c r="P44" i="3"/>
  <c r="E44" i="3"/>
  <c r="U44" i="3" s="1"/>
  <c r="R43" i="3"/>
  <c r="S41" i="3"/>
  <c r="R41" i="3"/>
  <c r="Q41" i="3"/>
  <c r="P41" i="3"/>
  <c r="E41" i="3"/>
  <c r="U40" i="3"/>
  <c r="T40" i="3"/>
  <c r="S40" i="3"/>
  <c r="R40" i="3"/>
  <c r="Q40" i="3"/>
  <c r="P40" i="3"/>
  <c r="E40" i="3"/>
  <c r="U39" i="3"/>
  <c r="T39" i="3"/>
  <c r="S39" i="3"/>
  <c r="R39" i="3"/>
  <c r="Q39" i="3"/>
  <c r="P39" i="3"/>
  <c r="E39" i="3"/>
  <c r="S38" i="3"/>
  <c r="R38" i="3"/>
  <c r="Q38" i="3"/>
  <c r="P38" i="3"/>
  <c r="E38" i="3"/>
  <c r="U38" i="3" s="1"/>
  <c r="U37" i="3"/>
  <c r="S37" i="3"/>
  <c r="R37" i="3"/>
  <c r="Q37" i="3"/>
  <c r="P37" i="3"/>
  <c r="E37" i="3"/>
  <c r="T37" i="3" s="1"/>
  <c r="U36" i="3"/>
  <c r="S36" i="3"/>
  <c r="R36" i="3"/>
  <c r="Q36" i="3"/>
  <c r="P36" i="3"/>
  <c r="E36" i="3"/>
  <c r="T36" i="3" s="1"/>
  <c r="T35" i="3"/>
  <c r="S35" i="3"/>
  <c r="R35" i="3"/>
  <c r="Q35" i="3"/>
  <c r="P35" i="3"/>
  <c r="E35" i="3"/>
  <c r="S34" i="3"/>
  <c r="R34" i="3"/>
  <c r="Q34" i="3"/>
  <c r="P34" i="3"/>
  <c r="E34" i="3"/>
  <c r="S33" i="3"/>
  <c r="R33" i="3"/>
  <c r="Q33" i="3"/>
  <c r="U33" i="3" s="1"/>
  <c r="P33" i="3"/>
  <c r="T33" i="3" s="1"/>
  <c r="E33" i="3"/>
  <c r="S32" i="3"/>
  <c r="R32" i="3"/>
  <c r="Q32" i="3"/>
  <c r="U32" i="3" s="1"/>
  <c r="P32" i="3"/>
  <c r="T32" i="3" s="1"/>
  <c r="E32" i="3"/>
  <c r="S31" i="3"/>
  <c r="R31" i="3"/>
  <c r="Q31" i="3"/>
  <c r="P31" i="3"/>
  <c r="E31" i="3"/>
  <c r="U31" i="3" s="1"/>
  <c r="S30" i="3"/>
  <c r="R30" i="3"/>
  <c r="Q30" i="3"/>
  <c r="P30" i="3"/>
  <c r="E30" i="3"/>
  <c r="U30" i="3" s="1"/>
  <c r="S29" i="3"/>
  <c r="R29" i="3"/>
  <c r="Q29" i="3"/>
  <c r="U29" i="3" s="1"/>
  <c r="P29" i="3"/>
  <c r="E29" i="3"/>
  <c r="U28" i="3"/>
  <c r="T28" i="3"/>
  <c r="S28" i="3"/>
  <c r="R28" i="3"/>
  <c r="Q28" i="3"/>
  <c r="P28" i="3"/>
  <c r="E28" i="3"/>
  <c r="S26" i="3"/>
  <c r="R26" i="3"/>
  <c r="Q26" i="3"/>
  <c r="P26" i="3"/>
  <c r="E26" i="3"/>
  <c r="U26" i="3" s="1"/>
  <c r="S25" i="3"/>
  <c r="R25" i="3"/>
  <c r="Q25" i="3"/>
  <c r="P25" i="3"/>
  <c r="E25" i="3"/>
  <c r="T24" i="3"/>
  <c r="S24" i="3"/>
  <c r="R24" i="3"/>
  <c r="Q24" i="3"/>
  <c r="P24" i="3"/>
  <c r="E24" i="3"/>
  <c r="U24" i="3" s="1"/>
  <c r="T23" i="3"/>
  <c r="S23" i="3"/>
  <c r="R23" i="3"/>
  <c r="Q23" i="3"/>
  <c r="P23" i="3"/>
  <c r="E23" i="3"/>
  <c r="U23" i="3" s="1"/>
  <c r="T22" i="3"/>
  <c r="S22" i="3"/>
  <c r="R22" i="3"/>
  <c r="Q22" i="3"/>
  <c r="P22" i="3"/>
  <c r="E22" i="3"/>
  <c r="U22" i="3" s="1"/>
  <c r="T21" i="3"/>
  <c r="S21" i="3"/>
  <c r="R21" i="3"/>
  <c r="Q21" i="3"/>
  <c r="P21" i="3"/>
  <c r="E21" i="3"/>
  <c r="U21" i="3" s="1"/>
  <c r="S20" i="3"/>
  <c r="R20" i="3"/>
  <c r="Q20" i="3"/>
  <c r="P20" i="3"/>
  <c r="E20" i="3"/>
  <c r="S19" i="3"/>
  <c r="R19" i="3"/>
  <c r="Q19" i="3"/>
  <c r="P19" i="3"/>
  <c r="E19" i="3"/>
  <c r="U19" i="3" s="1"/>
  <c r="S18" i="3"/>
  <c r="R18" i="3"/>
  <c r="Q18" i="3"/>
  <c r="P18" i="3"/>
  <c r="E18" i="3"/>
  <c r="U18" i="3" s="1"/>
  <c r="S17" i="3"/>
  <c r="R17" i="3"/>
  <c r="Q17" i="3"/>
  <c r="P17" i="3"/>
  <c r="E17" i="3"/>
  <c r="S16" i="3"/>
  <c r="R16" i="3"/>
  <c r="Q16" i="3"/>
  <c r="P16" i="3"/>
  <c r="E16" i="3"/>
  <c r="T16" i="3" s="1"/>
  <c r="T15" i="3"/>
  <c r="S15" i="3"/>
  <c r="R15" i="3"/>
  <c r="Q15" i="3"/>
  <c r="P15" i="3"/>
  <c r="E15" i="3"/>
  <c r="U15" i="3" s="1"/>
  <c r="T14" i="3"/>
  <c r="S14" i="3"/>
  <c r="R14" i="3"/>
  <c r="Q14" i="3"/>
  <c r="P14" i="3"/>
  <c r="E14" i="3"/>
  <c r="U14" i="3" s="1"/>
  <c r="U13" i="3"/>
  <c r="T13" i="3"/>
  <c r="S13" i="3"/>
  <c r="R13" i="3"/>
  <c r="Q13" i="3"/>
  <c r="P13" i="3"/>
  <c r="E13" i="3"/>
  <c r="S12" i="3"/>
  <c r="R12" i="3"/>
  <c r="Q12" i="3"/>
  <c r="P12" i="3"/>
  <c r="T12" i="3" s="1"/>
  <c r="E12" i="3"/>
  <c r="S11" i="3"/>
  <c r="R11" i="3"/>
  <c r="Q11" i="3"/>
  <c r="P11" i="3"/>
  <c r="E11" i="3"/>
  <c r="U11" i="3" s="1"/>
  <c r="S10" i="3"/>
  <c r="R10" i="3"/>
  <c r="Q10" i="3"/>
  <c r="P10" i="3"/>
  <c r="E10" i="3"/>
  <c r="S9" i="3"/>
  <c r="R9" i="3"/>
  <c r="S8" i="3"/>
  <c r="S62" i="2"/>
  <c r="R62" i="2"/>
  <c r="Q62" i="2"/>
  <c r="P62" i="2"/>
  <c r="E62" i="2"/>
  <c r="U62" i="2" s="1"/>
  <c r="S61" i="2"/>
  <c r="R61" i="2"/>
  <c r="Q61" i="2"/>
  <c r="P61" i="2"/>
  <c r="E61" i="2"/>
  <c r="S60" i="2"/>
  <c r="R60" i="2"/>
  <c r="U58" i="2"/>
  <c r="S58" i="2"/>
  <c r="R58" i="2"/>
  <c r="Q58" i="2"/>
  <c r="P58" i="2"/>
  <c r="E58" i="2"/>
  <c r="T58" i="2" s="1"/>
  <c r="U57" i="2"/>
  <c r="T57" i="2"/>
  <c r="S57" i="2"/>
  <c r="R57" i="2"/>
  <c r="Q57" i="2"/>
  <c r="P57" i="2"/>
  <c r="E57" i="2"/>
  <c r="U56" i="2"/>
  <c r="T56" i="2"/>
  <c r="S56" i="2"/>
  <c r="R56" i="2"/>
  <c r="Q56" i="2"/>
  <c r="P56" i="2"/>
  <c r="E56" i="2"/>
  <c r="S55" i="2"/>
  <c r="R55" i="2"/>
  <c r="Q55" i="2"/>
  <c r="P55" i="2"/>
  <c r="E55" i="2"/>
  <c r="U55" i="2" s="1"/>
  <c r="S54" i="2"/>
  <c r="R54" i="2"/>
  <c r="S53" i="2"/>
  <c r="R53" i="2"/>
  <c r="Q53" i="2"/>
  <c r="P53" i="2"/>
  <c r="E53" i="2"/>
  <c r="T53" i="2" s="1"/>
  <c r="S52" i="2"/>
  <c r="R52" i="2"/>
  <c r="Q52" i="2"/>
  <c r="P52" i="2"/>
  <c r="E52" i="2"/>
  <c r="U51" i="2"/>
  <c r="T51" i="2"/>
  <c r="S51" i="2"/>
  <c r="R51" i="2"/>
  <c r="Q51" i="2"/>
  <c r="P51" i="2"/>
  <c r="E51" i="2"/>
  <c r="T50" i="2"/>
  <c r="S50" i="2"/>
  <c r="R50" i="2"/>
  <c r="Q50" i="2"/>
  <c r="P50" i="2"/>
  <c r="E50" i="2"/>
  <c r="U50" i="2" s="1"/>
  <c r="U49" i="2"/>
  <c r="T49" i="2"/>
  <c r="S49" i="2"/>
  <c r="R49" i="2"/>
  <c r="Q49" i="2"/>
  <c r="P49" i="2"/>
  <c r="E49" i="2"/>
  <c r="U48" i="2"/>
  <c r="T48" i="2"/>
  <c r="S48" i="2"/>
  <c r="R48" i="2"/>
  <c r="Q48" i="2"/>
  <c r="P48" i="2"/>
  <c r="E48" i="2"/>
  <c r="S47" i="2"/>
  <c r="R47" i="2"/>
  <c r="Q47" i="2"/>
  <c r="P47" i="2"/>
  <c r="E47" i="2"/>
  <c r="T47" i="2" s="1"/>
  <c r="S46" i="2"/>
  <c r="R46" i="2"/>
  <c r="Q46" i="2"/>
  <c r="P46" i="2"/>
  <c r="E46" i="2"/>
  <c r="U46" i="2" s="1"/>
  <c r="U45" i="2"/>
  <c r="S45" i="2"/>
  <c r="R45" i="2"/>
  <c r="Q45" i="2"/>
  <c r="P45" i="2"/>
  <c r="E45" i="2"/>
  <c r="T44" i="2"/>
  <c r="S44" i="2"/>
  <c r="R44" i="2"/>
  <c r="Q44" i="2"/>
  <c r="P44" i="2"/>
  <c r="E44" i="2"/>
  <c r="U44" i="2" s="1"/>
  <c r="R43" i="2"/>
  <c r="R42" i="2"/>
  <c r="T41" i="2"/>
  <c r="S41" i="2"/>
  <c r="R41" i="2"/>
  <c r="Q41" i="2"/>
  <c r="P41" i="2"/>
  <c r="E41" i="2"/>
  <c r="U41" i="2" s="1"/>
  <c r="U40" i="2"/>
  <c r="T40" i="2"/>
  <c r="S40" i="2"/>
  <c r="R40" i="2"/>
  <c r="Q40" i="2"/>
  <c r="P40" i="2"/>
  <c r="E40" i="2"/>
  <c r="S39" i="2"/>
  <c r="R39" i="2"/>
  <c r="Q39" i="2"/>
  <c r="P39" i="2"/>
  <c r="E39" i="2"/>
  <c r="U39" i="2" s="1"/>
  <c r="S38" i="2"/>
  <c r="R38" i="2"/>
  <c r="Q38" i="2"/>
  <c r="P38" i="2"/>
  <c r="E38" i="2"/>
  <c r="U38" i="2" s="1"/>
  <c r="U37" i="2"/>
  <c r="S37" i="2"/>
  <c r="R37" i="2"/>
  <c r="Q37" i="2"/>
  <c r="P37" i="2"/>
  <c r="E37" i="2"/>
  <c r="T37" i="2" s="1"/>
  <c r="U36" i="2"/>
  <c r="T36" i="2"/>
  <c r="S36" i="2"/>
  <c r="R36" i="2"/>
  <c r="Q36" i="2"/>
  <c r="P36" i="2"/>
  <c r="E36" i="2"/>
  <c r="S35" i="2"/>
  <c r="R35" i="2"/>
  <c r="Q35" i="2"/>
  <c r="P35" i="2"/>
  <c r="E35" i="2"/>
  <c r="U35" i="2" s="1"/>
  <c r="T34" i="2"/>
  <c r="S34" i="2"/>
  <c r="R34" i="2"/>
  <c r="Q34" i="2"/>
  <c r="P34" i="2"/>
  <c r="E34" i="2"/>
  <c r="U34" i="2" s="1"/>
  <c r="T33" i="2"/>
  <c r="S33" i="2"/>
  <c r="R33" i="2"/>
  <c r="Q33" i="2"/>
  <c r="P33" i="2"/>
  <c r="E33" i="2"/>
  <c r="S32" i="2"/>
  <c r="R32" i="2"/>
  <c r="Q32" i="2"/>
  <c r="U32" i="2" s="1"/>
  <c r="P32" i="2"/>
  <c r="T32" i="2" s="1"/>
  <c r="E32" i="2"/>
  <c r="S31" i="2"/>
  <c r="R31" i="2"/>
  <c r="Q31" i="2"/>
  <c r="P31" i="2"/>
  <c r="E31" i="2"/>
  <c r="U31" i="2" s="1"/>
  <c r="S30" i="2"/>
  <c r="R30" i="2"/>
  <c r="Q30" i="2"/>
  <c r="P30" i="2"/>
  <c r="E30" i="2"/>
  <c r="S29" i="2"/>
  <c r="R29" i="2"/>
  <c r="Q29" i="2"/>
  <c r="U29" i="2" s="1"/>
  <c r="P29" i="2"/>
  <c r="E29" i="2"/>
  <c r="S28" i="2"/>
  <c r="R28" i="2"/>
  <c r="Q28" i="2"/>
  <c r="P28" i="2"/>
  <c r="E28" i="2"/>
  <c r="U28" i="2" s="1"/>
  <c r="S27" i="2"/>
  <c r="S26" i="2"/>
  <c r="R26" i="2"/>
  <c r="Q26" i="2"/>
  <c r="P26" i="2"/>
  <c r="E26" i="2"/>
  <c r="U26" i="2" s="1"/>
  <c r="S25" i="2"/>
  <c r="R25" i="2"/>
  <c r="Q25" i="2"/>
  <c r="P25" i="2"/>
  <c r="E25" i="2"/>
  <c r="U25" i="2" s="1"/>
  <c r="U24" i="2"/>
  <c r="S24" i="2"/>
  <c r="R24" i="2"/>
  <c r="Q24" i="2"/>
  <c r="P24" i="2"/>
  <c r="E24" i="2"/>
  <c r="T24" i="2" s="1"/>
  <c r="T23" i="2"/>
  <c r="S23" i="2"/>
  <c r="R23" i="2"/>
  <c r="Q23" i="2"/>
  <c r="P23" i="2"/>
  <c r="E23" i="2"/>
  <c r="U23" i="2" s="1"/>
  <c r="S22" i="2"/>
  <c r="R22" i="2"/>
  <c r="Q22" i="2"/>
  <c r="P22" i="2"/>
  <c r="E22" i="2"/>
  <c r="S21" i="2"/>
  <c r="R21" i="2"/>
  <c r="Q21" i="2"/>
  <c r="P21" i="2"/>
  <c r="E21" i="2"/>
  <c r="T20" i="2"/>
  <c r="S20" i="2"/>
  <c r="R20" i="2"/>
  <c r="Q20" i="2"/>
  <c r="P20" i="2"/>
  <c r="E20" i="2"/>
  <c r="U20" i="2" s="1"/>
  <c r="U19" i="2"/>
  <c r="T19" i="2"/>
  <c r="S19" i="2"/>
  <c r="R19" i="2"/>
  <c r="Q19" i="2"/>
  <c r="P19" i="2"/>
  <c r="E19" i="2"/>
  <c r="S18" i="2"/>
  <c r="R18" i="2"/>
  <c r="Q18" i="2"/>
  <c r="P18" i="2"/>
  <c r="E18" i="2"/>
  <c r="U18" i="2" s="1"/>
  <c r="S17" i="2"/>
  <c r="R17" i="2"/>
  <c r="Q17" i="2"/>
  <c r="P17" i="2"/>
  <c r="E17" i="2"/>
  <c r="U17" i="2" s="1"/>
  <c r="U16" i="2"/>
  <c r="S16" i="2"/>
  <c r="R16" i="2"/>
  <c r="Q16" i="2"/>
  <c r="P16" i="2"/>
  <c r="E16" i="2"/>
  <c r="T16" i="2" s="1"/>
  <c r="U15" i="2"/>
  <c r="T15" i="2"/>
  <c r="S15" i="2"/>
  <c r="R15" i="2"/>
  <c r="Q15" i="2"/>
  <c r="P15" i="2"/>
  <c r="E15" i="2"/>
  <c r="T14" i="2"/>
  <c r="S14" i="2"/>
  <c r="R14" i="2"/>
  <c r="Q14" i="2"/>
  <c r="P14" i="2"/>
  <c r="E14" i="2"/>
  <c r="S13" i="2"/>
  <c r="R13" i="2"/>
  <c r="Q13" i="2"/>
  <c r="P13" i="2"/>
  <c r="E13" i="2"/>
  <c r="U12" i="2"/>
  <c r="T12" i="2"/>
  <c r="S12" i="2"/>
  <c r="R12" i="2"/>
  <c r="Q12" i="2"/>
  <c r="P12" i="2"/>
  <c r="E12" i="2"/>
  <c r="U11" i="2"/>
  <c r="S11" i="2"/>
  <c r="R11" i="2"/>
  <c r="Q11" i="2"/>
  <c r="P11" i="2"/>
  <c r="E11" i="2"/>
  <c r="T11" i="2" s="1"/>
  <c r="S10" i="2"/>
  <c r="R10" i="2"/>
  <c r="Q10" i="2"/>
  <c r="P10" i="2"/>
  <c r="E10" i="2"/>
  <c r="U10" i="2" s="1"/>
  <c r="S9" i="2"/>
  <c r="R9" i="2"/>
  <c r="S8" i="2"/>
  <c r="S62" i="1"/>
  <c r="R62" i="1"/>
  <c r="Q62" i="1"/>
  <c r="P62" i="1"/>
  <c r="E62" i="1"/>
  <c r="U62" i="1" s="1"/>
  <c r="S61" i="1"/>
  <c r="R61" i="1"/>
  <c r="Q61" i="1"/>
  <c r="P61" i="1"/>
  <c r="E61" i="1"/>
  <c r="S60" i="1"/>
  <c r="R60" i="1"/>
  <c r="U58" i="1"/>
  <c r="S58" i="1"/>
  <c r="R58" i="1"/>
  <c r="Q58" i="1"/>
  <c r="P58" i="1"/>
  <c r="E58" i="1"/>
  <c r="T58" i="1" s="1"/>
  <c r="U57" i="1"/>
  <c r="T57" i="1"/>
  <c r="S57" i="1"/>
  <c r="R57" i="1"/>
  <c r="Q57" i="1"/>
  <c r="P57" i="1"/>
  <c r="E57" i="1"/>
  <c r="T56" i="1"/>
  <c r="S56" i="1"/>
  <c r="R56" i="1"/>
  <c r="Q56" i="1"/>
  <c r="P56" i="1"/>
  <c r="E56" i="1"/>
  <c r="U56" i="1" s="1"/>
  <c r="S55" i="1"/>
  <c r="R55" i="1"/>
  <c r="Q55" i="1"/>
  <c r="P55" i="1"/>
  <c r="E55" i="1"/>
  <c r="S54" i="1"/>
  <c r="R54" i="1"/>
  <c r="S53" i="1"/>
  <c r="R53" i="1"/>
  <c r="Q53" i="1"/>
  <c r="P53" i="1"/>
  <c r="E53" i="1"/>
  <c r="U52" i="1"/>
  <c r="T52" i="1"/>
  <c r="S52" i="1"/>
  <c r="R52" i="1"/>
  <c r="Q52" i="1"/>
  <c r="P52" i="1"/>
  <c r="E52" i="1"/>
  <c r="U51" i="1"/>
  <c r="S51" i="1"/>
  <c r="R51" i="1"/>
  <c r="Q51" i="1"/>
  <c r="P51" i="1"/>
  <c r="E51" i="1"/>
  <c r="T51" i="1" s="1"/>
  <c r="T50" i="1"/>
  <c r="S50" i="1"/>
  <c r="R50" i="1"/>
  <c r="Q50" i="1"/>
  <c r="P50" i="1"/>
  <c r="E50" i="1"/>
  <c r="U50" i="1" s="1"/>
  <c r="U49" i="1"/>
  <c r="T49" i="1"/>
  <c r="S49" i="1"/>
  <c r="R49" i="1"/>
  <c r="Q49" i="1"/>
  <c r="P49" i="1"/>
  <c r="E49" i="1"/>
  <c r="T48" i="1"/>
  <c r="S48" i="1"/>
  <c r="R48" i="1"/>
  <c r="Q48" i="1"/>
  <c r="P48" i="1"/>
  <c r="E48" i="1"/>
  <c r="U48" i="1" s="1"/>
  <c r="S47" i="1"/>
  <c r="R47" i="1"/>
  <c r="Q47" i="1"/>
  <c r="P47" i="1"/>
  <c r="E47" i="1"/>
  <c r="U47" i="1" s="1"/>
  <c r="S46" i="1"/>
  <c r="R46" i="1"/>
  <c r="Q46" i="1"/>
  <c r="P46" i="1"/>
  <c r="E46" i="1"/>
  <c r="S45" i="1"/>
  <c r="R45" i="1"/>
  <c r="Q45" i="1"/>
  <c r="U45" i="1" s="1"/>
  <c r="P45" i="1"/>
  <c r="E45" i="1"/>
  <c r="S44" i="1"/>
  <c r="R44" i="1"/>
  <c r="Q44" i="1"/>
  <c r="P44" i="1"/>
  <c r="E44" i="1"/>
  <c r="U44" i="1" s="1"/>
  <c r="S43" i="1"/>
  <c r="R43" i="1"/>
  <c r="S42" i="1"/>
  <c r="U41" i="1"/>
  <c r="T41" i="1"/>
  <c r="S41" i="1"/>
  <c r="R41" i="1"/>
  <c r="Q41" i="1"/>
  <c r="P41" i="1"/>
  <c r="E41" i="1"/>
  <c r="U40" i="1"/>
  <c r="T40" i="1"/>
  <c r="S40" i="1"/>
  <c r="R40" i="1"/>
  <c r="Q40" i="1"/>
  <c r="P40" i="1"/>
  <c r="E40" i="1"/>
  <c r="S39" i="1"/>
  <c r="R39" i="1"/>
  <c r="Q39" i="1"/>
  <c r="P39" i="1"/>
  <c r="E39" i="1"/>
  <c r="U39" i="1" s="1"/>
  <c r="S38" i="1"/>
  <c r="R38" i="1"/>
  <c r="Q38" i="1"/>
  <c r="P38" i="1"/>
  <c r="E38" i="1"/>
  <c r="U38" i="1" s="1"/>
  <c r="U37" i="1"/>
  <c r="S37" i="1"/>
  <c r="R37" i="1"/>
  <c r="Q37" i="1"/>
  <c r="P37" i="1"/>
  <c r="E37" i="1"/>
  <c r="T37" i="1" s="1"/>
  <c r="T36" i="1"/>
  <c r="S36" i="1"/>
  <c r="R36" i="1"/>
  <c r="Q36" i="1"/>
  <c r="P36" i="1"/>
  <c r="E36" i="1"/>
  <c r="U36" i="1" s="1"/>
  <c r="S35" i="1"/>
  <c r="R35" i="1"/>
  <c r="Q35" i="1"/>
  <c r="P35" i="1"/>
  <c r="E35" i="1"/>
  <c r="U35" i="1" s="1"/>
  <c r="T34" i="1"/>
  <c r="S34" i="1"/>
  <c r="R34" i="1"/>
  <c r="Q34" i="1"/>
  <c r="P34" i="1"/>
  <c r="E34" i="1"/>
  <c r="U34" i="1" s="1"/>
  <c r="T33" i="1"/>
  <c r="S33" i="1"/>
  <c r="R33" i="1"/>
  <c r="Q33" i="1"/>
  <c r="P33" i="1"/>
  <c r="E33" i="1"/>
  <c r="S32" i="1"/>
  <c r="R32" i="1"/>
  <c r="Q32" i="1"/>
  <c r="U32" i="1" s="1"/>
  <c r="P32" i="1"/>
  <c r="T32" i="1" s="1"/>
  <c r="E32" i="1"/>
  <c r="S31" i="1"/>
  <c r="R31" i="1"/>
  <c r="Q31" i="1"/>
  <c r="P31" i="1"/>
  <c r="E31" i="1"/>
  <c r="U31" i="1" s="1"/>
  <c r="S30" i="1"/>
  <c r="R30" i="1"/>
  <c r="Q30" i="1"/>
  <c r="P30" i="1"/>
  <c r="E30" i="1"/>
  <c r="S29" i="1"/>
  <c r="R29" i="1"/>
  <c r="Q29" i="1"/>
  <c r="U29" i="1" s="1"/>
  <c r="P29" i="1"/>
  <c r="E29" i="1"/>
  <c r="S28" i="1"/>
  <c r="R28" i="1"/>
  <c r="Q28" i="1"/>
  <c r="P28" i="1"/>
  <c r="E28" i="1"/>
  <c r="U28" i="1" s="1"/>
  <c r="S27" i="1"/>
  <c r="S26" i="1"/>
  <c r="R26" i="1"/>
  <c r="Q26" i="1"/>
  <c r="P26" i="1"/>
  <c r="E26" i="1"/>
  <c r="U26" i="1" s="1"/>
  <c r="S25" i="1"/>
  <c r="R25" i="1"/>
  <c r="Q25" i="1"/>
  <c r="P25" i="1"/>
  <c r="E25" i="1"/>
  <c r="T24" i="1"/>
  <c r="S24" i="1"/>
  <c r="R24" i="1"/>
  <c r="Q24" i="1"/>
  <c r="P24" i="1"/>
  <c r="E24" i="1"/>
  <c r="U24" i="1" s="1"/>
  <c r="U23" i="1"/>
  <c r="T23" i="1"/>
  <c r="S23" i="1"/>
  <c r="R23" i="1"/>
  <c r="Q23" i="1"/>
  <c r="P23" i="1"/>
  <c r="E23" i="1"/>
  <c r="T22" i="1"/>
  <c r="S22" i="1"/>
  <c r="R22" i="1"/>
  <c r="Q22" i="1"/>
  <c r="P22" i="1"/>
  <c r="E22" i="1"/>
  <c r="S21" i="1"/>
  <c r="R21" i="1"/>
  <c r="Q21" i="1"/>
  <c r="P21" i="1"/>
  <c r="E21" i="1"/>
  <c r="U21" i="1" s="1"/>
  <c r="S20" i="1"/>
  <c r="R20" i="1"/>
  <c r="Q20" i="1"/>
  <c r="P20" i="1"/>
  <c r="E20" i="1"/>
  <c r="S19" i="1"/>
  <c r="R19" i="1"/>
  <c r="Q19" i="1"/>
  <c r="P19" i="1"/>
  <c r="E19" i="1"/>
  <c r="T19" i="1" s="1"/>
  <c r="S18" i="1"/>
  <c r="R18" i="1"/>
  <c r="Q18" i="1"/>
  <c r="P18" i="1"/>
  <c r="E18" i="1"/>
  <c r="U18" i="1" s="1"/>
  <c r="S17" i="1"/>
  <c r="R17" i="1"/>
  <c r="Q17" i="1"/>
  <c r="P17" i="1"/>
  <c r="E17" i="1"/>
  <c r="U16" i="1"/>
  <c r="T16" i="1"/>
  <c r="S16" i="1"/>
  <c r="R16" i="1"/>
  <c r="Q16" i="1"/>
  <c r="P16" i="1"/>
  <c r="E16" i="1"/>
  <c r="U15" i="1"/>
  <c r="S15" i="1"/>
  <c r="R15" i="1"/>
  <c r="Q15" i="1"/>
  <c r="P15" i="1"/>
  <c r="E15" i="1"/>
  <c r="T15" i="1" s="1"/>
  <c r="T14" i="1"/>
  <c r="S14" i="1"/>
  <c r="R14" i="1"/>
  <c r="Q14" i="1"/>
  <c r="P14" i="1"/>
  <c r="E14" i="1"/>
  <c r="U13" i="1"/>
  <c r="T13" i="1"/>
  <c r="S13" i="1"/>
  <c r="R13" i="1"/>
  <c r="Q13" i="1"/>
  <c r="P13" i="1"/>
  <c r="E13" i="1"/>
  <c r="S12" i="1"/>
  <c r="R12" i="1"/>
  <c r="Q12" i="1"/>
  <c r="P12" i="1"/>
  <c r="E12" i="1"/>
  <c r="S11" i="1"/>
  <c r="R11" i="1"/>
  <c r="Q11" i="1"/>
  <c r="P11" i="1"/>
  <c r="E11" i="1"/>
  <c r="U11" i="1" s="1"/>
  <c r="S10" i="1"/>
  <c r="R10" i="1"/>
  <c r="Q10" i="1"/>
  <c r="P10" i="1"/>
  <c r="E10" i="1"/>
  <c r="S9" i="1"/>
  <c r="S8" i="1"/>
  <c r="T48" i="4" l="1"/>
  <c r="U48" i="4"/>
  <c r="T20" i="8"/>
  <c r="U20" i="8"/>
  <c r="U29" i="8"/>
  <c r="T29" i="8"/>
  <c r="T34" i="9"/>
  <c r="U34" i="9"/>
  <c r="U20" i="1"/>
  <c r="T20" i="1"/>
  <c r="U52" i="2"/>
  <c r="T52" i="2"/>
  <c r="U18" i="5"/>
  <c r="T18" i="5"/>
  <c r="U52" i="5"/>
  <c r="T52" i="5"/>
  <c r="U61" i="8"/>
  <c r="H8" i="1"/>
  <c r="R9" i="1"/>
  <c r="T25" i="3"/>
  <c r="U25" i="3"/>
  <c r="U28" i="7"/>
  <c r="T28" i="7"/>
  <c r="R8" i="2"/>
  <c r="H59" i="2"/>
  <c r="T48" i="3"/>
  <c r="U48" i="3"/>
  <c r="T19" i="4"/>
  <c r="U19" i="4"/>
  <c r="U47" i="4"/>
  <c r="T47" i="4"/>
  <c r="U36" i="6"/>
  <c r="T36" i="6"/>
  <c r="T47" i="6"/>
  <c r="U47" i="6"/>
  <c r="T19" i="8"/>
  <c r="U19" i="8"/>
  <c r="Q60" i="8"/>
  <c r="U58" i="8"/>
  <c r="T58" i="8"/>
  <c r="U22" i="2"/>
  <c r="T22" i="2"/>
  <c r="U38" i="4"/>
  <c r="T38" i="4"/>
  <c r="T44" i="4"/>
  <c r="U44" i="4"/>
  <c r="T34" i="5"/>
  <c r="U34" i="5"/>
  <c r="U23" i="6"/>
  <c r="T23" i="6"/>
  <c r="Q27" i="7"/>
  <c r="T23" i="9"/>
  <c r="U23" i="9"/>
  <c r="U30" i="9"/>
  <c r="U51" i="3"/>
  <c r="T51" i="3"/>
  <c r="U22" i="4"/>
  <c r="T22" i="4"/>
  <c r="U12" i="5"/>
  <c r="T12" i="5"/>
  <c r="U49" i="5"/>
  <c r="T49" i="5"/>
  <c r="U12" i="1"/>
  <c r="U55" i="1"/>
  <c r="T55" i="1"/>
  <c r="U14" i="2"/>
  <c r="P43" i="3"/>
  <c r="U62" i="4"/>
  <c r="T62" i="4"/>
  <c r="U23" i="7"/>
  <c r="T23" i="7"/>
  <c r="T58" i="7"/>
  <c r="U58" i="7"/>
  <c r="U18" i="9"/>
  <c r="T18" i="9"/>
  <c r="U13" i="2"/>
  <c r="T13" i="2"/>
  <c r="T15" i="5"/>
  <c r="U15" i="5"/>
  <c r="T25" i="1"/>
  <c r="U25" i="1"/>
  <c r="T53" i="1"/>
  <c r="U53" i="1"/>
  <c r="U41" i="3"/>
  <c r="T41" i="3"/>
  <c r="U25" i="5"/>
  <c r="T25" i="5"/>
  <c r="U12" i="9"/>
  <c r="T12" i="9"/>
  <c r="T15" i="9"/>
  <c r="U15" i="9"/>
  <c r="T17" i="1"/>
  <c r="U17" i="1"/>
  <c r="U50" i="6"/>
  <c r="T50" i="6"/>
  <c r="U14" i="7"/>
  <c r="T14" i="7"/>
  <c r="U21" i="2"/>
  <c r="T21" i="2"/>
  <c r="U62" i="3"/>
  <c r="T62" i="3"/>
  <c r="U51" i="4"/>
  <c r="T51" i="4"/>
  <c r="T22" i="6"/>
  <c r="U22" i="6"/>
  <c r="U57" i="6"/>
  <c r="T57" i="6"/>
  <c r="U21" i="7"/>
  <c r="E9" i="8"/>
  <c r="E8" i="8" s="1"/>
  <c r="U37" i="9"/>
  <c r="T37" i="9"/>
  <c r="V42" i="7"/>
  <c r="T12" i="1"/>
  <c r="U12" i="3"/>
  <c r="T12" i="4"/>
  <c r="U26" i="6"/>
  <c r="U30" i="6"/>
  <c r="T45" i="7"/>
  <c r="T53" i="7"/>
  <c r="U53" i="7"/>
  <c r="U51" i="8"/>
  <c r="T51" i="8"/>
  <c r="U57" i="9"/>
  <c r="T57" i="9"/>
  <c r="I59" i="1"/>
  <c r="G59" i="9"/>
  <c r="G63" i="9" s="1"/>
  <c r="D8" i="3"/>
  <c r="C59" i="2"/>
  <c r="C63" i="2" s="1"/>
  <c r="W42" i="7"/>
  <c r="B42" i="8"/>
  <c r="U24" i="5"/>
  <c r="T24" i="5"/>
  <c r="O59" i="9"/>
  <c r="O63" i="9" s="1"/>
  <c r="O59" i="7"/>
  <c r="O63" i="7" s="1"/>
  <c r="M8" i="4"/>
  <c r="R54" i="7"/>
  <c r="H42" i="7"/>
  <c r="R42" i="7" s="1"/>
  <c r="N59" i="9"/>
  <c r="N63" i="9" s="1"/>
  <c r="F8" i="8"/>
  <c r="F59" i="8" s="1"/>
  <c r="F63" i="8" s="1"/>
  <c r="R43" i="5"/>
  <c r="Q27" i="8"/>
  <c r="U14" i="1"/>
  <c r="T21" i="1"/>
  <c r="T28" i="1"/>
  <c r="U30" i="1"/>
  <c r="T35" i="1"/>
  <c r="T44" i="1"/>
  <c r="U46" i="1"/>
  <c r="T28" i="2"/>
  <c r="U30" i="2"/>
  <c r="T35" i="2"/>
  <c r="U53" i="2"/>
  <c r="T55" i="2"/>
  <c r="U16" i="3"/>
  <c r="U20" i="3"/>
  <c r="T20" i="3"/>
  <c r="U52" i="3"/>
  <c r="U55" i="3"/>
  <c r="T55" i="3"/>
  <c r="U23" i="4"/>
  <c r="T31" i="4"/>
  <c r="U40" i="4"/>
  <c r="T40" i="4"/>
  <c r="Q43" i="4"/>
  <c r="Q42" i="4" s="1"/>
  <c r="Q54" i="4"/>
  <c r="T22" i="5"/>
  <c r="T33" i="5"/>
  <c r="T53" i="5"/>
  <c r="T58" i="5"/>
  <c r="T10" i="6"/>
  <c r="T37" i="6"/>
  <c r="T41" i="6"/>
  <c r="T46" i="6"/>
  <c r="T58" i="6"/>
  <c r="U44" i="7"/>
  <c r="T44" i="7"/>
  <c r="U10" i="8"/>
  <c r="T10" i="8"/>
  <c r="U35" i="8"/>
  <c r="U39" i="9"/>
  <c r="T39" i="9"/>
  <c r="T46" i="9"/>
  <c r="S54" i="9"/>
  <c r="K8" i="9"/>
  <c r="N59" i="4"/>
  <c r="N63" i="4" s="1"/>
  <c r="K42" i="3"/>
  <c r="V42" i="1"/>
  <c r="V59" i="1" s="1"/>
  <c r="V63" i="1" s="1"/>
  <c r="V42" i="6"/>
  <c r="V42" i="2"/>
  <c r="V59" i="2" s="1"/>
  <c r="V63" i="2" s="1"/>
  <c r="N59" i="1"/>
  <c r="N63" i="1" s="1"/>
  <c r="U15" i="6"/>
  <c r="T15" i="6"/>
  <c r="R54" i="6"/>
  <c r="U33" i="1"/>
  <c r="R27" i="2"/>
  <c r="U33" i="2"/>
  <c r="S43" i="2"/>
  <c r="T45" i="2"/>
  <c r="E60" i="2"/>
  <c r="E9" i="3"/>
  <c r="T9" i="3" s="1"/>
  <c r="T17" i="3"/>
  <c r="U17" i="3"/>
  <c r="U53" i="3"/>
  <c r="T53" i="3"/>
  <c r="E60" i="3"/>
  <c r="U24" i="4"/>
  <c r="T24" i="4"/>
  <c r="E60" i="4"/>
  <c r="U60" i="4" s="1"/>
  <c r="T20" i="5"/>
  <c r="U20" i="5"/>
  <c r="U56" i="5"/>
  <c r="T56" i="5"/>
  <c r="U46" i="6"/>
  <c r="P43" i="7"/>
  <c r="U62" i="7"/>
  <c r="T62" i="7"/>
  <c r="T31" i="8"/>
  <c r="U31" i="8"/>
  <c r="P54" i="8"/>
  <c r="Q9" i="9"/>
  <c r="U14" i="9"/>
  <c r="T14" i="9"/>
  <c r="I8" i="8"/>
  <c r="H59" i="5"/>
  <c r="F59" i="4"/>
  <c r="F63" i="4" s="1"/>
  <c r="H59" i="4"/>
  <c r="H8" i="9"/>
  <c r="R27" i="9"/>
  <c r="N8" i="7"/>
  <c r="N59" i="7" s="1"/>
  <c r="N63" i="7" s="1"/>
  <c r="L42" i="3"/>
  <c r="L42" i="2"/>
  <c r="B42" i="4"/>
  <c r="K42" i="4"/>
  <c r="K59" i="4" s="1"/>
  <c r="K63" i="4" s="1"/>
  <c r="E9" i="1"/>
  <c r="U22" i="1"/>
  <c r="T29" i="1"/>
  <c r="T45" i="1"/>
  <c r="E60" i="1"/>
  <c r="P9" i="2"/>
  <c r="T29" i="2"/>
  <c r="T45" i="3"/>
  <c r="Q54" i="3"/>
  <c r="P60" i="3"/>
  <c r="T60" i="3" s="1"/>
  <c r="U16" i="4"/>
  <c r="T16" i="4"/>
  <c r="T49" i="4"/>
  <c r="U49" i="4"/>
  <c r="P60" i="4"/>
  <c r="U16" i="5"/>
  <c r="T16" i="5"/>
  <c r="T46" i="5"/>
  <c r="T50" i="5"/>
  <c r="U50" i="5"/>
  <c r="U61" i="5"/>
  <c r="U45" i="6"/>
  <c r="P54" i="6"/>
  <c r="T13" i="7"/>
  <c r="T22" i="7"/>
  <c r="T11" i="8"/>
  <c r="Q54" i="8"/>
  <c r="T57" i="8"/>
  <c r="T11" i="9"/>
  <c r="T33" i="9"/>
  <c r="T40" i="9"/>
  <c r="T50" i="9"/>
  <c r="P54" i="9"/>
  <c r="I59" i="6"/>
  <c r="I59" i="5"/>
  <c r="I59" i="4"/>
  <c r="K59" i="3"/>
  <c r="K63" i="3" s="1"/>
  <c r="I59" i="2"/>
  <c r="M8" i="5"/>
  <c r="F59" i="2"/>
  <c r="F63" i="2" s="1"/>
  <c r="N59" i="2"/>
  <c r="N63" i="2" s="1"/>
  <c r="I42" i="7"/>
  <c r="S42" i="7" s="1"/>
  <c r="F42" i="5"/>
  <c r="F42" i="4"/>
  <c r="N42" i="4"/>
  <c r="D42" i="2"/>
  <c r="E27" i="2"/>
  <c r="U27" i="2" s="1"/>
  <c r="U34" i="3"/>
  <c r="T34" i="3"/>
  <c r="T13" i="4"/>
  <c r="U13" i="4"/>
  <c r="Q54" i="6"/>
  <c r="Q60" i="6"/>
  <c r="T29" i="7"/>
  <c r="U55" i="7"/>
  <c r="T55" i="7"/>
  <c r="U23" i="8"/>
  <c r="T23" i="8"/>
  <c r="G59" i="1"/>
  <c r="G63" i="1" s="1"/>
  <c r="O59" i="1"/>
  <c r="O63" i="1" s="1"/>
  <c r="O42" i="4"/>
  <c r="T29" i="3"/>
  <c r="Q43" i="3"/>
  <c r="Q60" i="3"/>
  <c r="U60" i="3" s="1"/>
  <c r="T26" i="4"/>
  <c r="Q60" i="4"/>
  <c r="U33" i="5"/>
  <c r="U45" i="5"/>
  <c r="U14" i="6"/>
  <c r="U29" i="6"/>
  <c r="E43" i="6"/>
  <c r="Q9" i="7"/>
  <c r="Q8" i="7" s="1"/>
  <c r="U26" i="8"/>
  <c r="E27" i="8"/>
  <c r="U27" i="8" s="1"/>
  <c r="T29" i="9"/>
  <c r="Q54" i="9"/>
  <c r="F8" i="5"/>
  <c r="F59" i="5" s="1"/>
  <c r="F63" i="5" s="1"/>
  <c r="N8" i="5"/>
  <c r="N59" i="5" s="1"/>
  <c r="N63" i="5" s="1"/>
  <c r="O59" i="3"/>
  <c r="O63" i="3" s="1"/>
  <c r="F8" i="3"/>
  <c r="F59" i="3" s="1"/>
  <c r="F63" i="3" s="1"/>
  <c r="N8" i="3"/>
  <c r="N59" i="3" s="1"/>
  <c r="N63" i="3" s="1"/>
  <c r="F42" i="2"/>
  <c r="W42" i="8"/>
  <c r="W59" i="8" s="1"/>
  <c r="W63" i="8" s="1"/>
  <c r="J42" i="1"/>
  <c r="B42" i="7"/>
  <c r="C42" i="4"/>
  <c r="C59" i="4" s="1"/>
  <c r="C63" i="4" s="1"/>
  <c r="J42" i="2"/>
  <c r="U35" i="3"/>
  <c r="U46" i="3"/>
  <c r="U14" i="4"/>
  <c r="U26" i="4"/>
  <c r="U30" i="4"/>
  <c r="U46" i="4"/>
  <c r="T26" i="5"/>
  <c r="U32" i="5"/>
  <c r="U35" i="5"/>
  <c r="E43" i="5"/>
  <c r="Q9" i="6"/>
  <c r="T57" i="7"/>
  <c r="T12" i="8"/>
  <c r="U32" i="9"/>
  <c r="G8" i="6"/>
  <c r="G59" i="6" s="1"/>
  <c r="G63" i="6" s="1"/>
  <c r="G8" i="5"/>
  <c r="G59" i="5" s="1"/>
  <c r="G63" i="5" s="1"/>
  <c r="O8" i="5"/>
  <c r="O59" i="5" s="1"/>
  <c r="O63" i="5" s="1"/>
  <c r="G8" i="4"/>
  <c r="G59" i="4" s="1"/>
  <c r="G63" i="4" s="1"/>
  <c r="O8" i="4"/>
  <c r="H8" i="3"/>
  <c r="V8" i="8"/>
  <c r="F42" i="1"/>
  <c r="F59" i="1" s="1"/>
  <c r="F63" i="1" s="1"/>
  <c r="G42" i="2"/>
  <c r="G59" i="2" s="1"/>
  <c r="G63" i="2" s="1"/>
  <c r="B42" i="1"/>
  <c r="J42" i="5"/>
  <c r="B42" i="2"/>
  <c r="I63" i="6"/>
  <c r="S63" i="6" s="1"/>
  <c r="S59" i="6"/>
  <c r="U31" i="7"/>
  <c r="T31" i="7"/>
  <c r="D59" i="4"/>
  <c r="D63" i="4" s="1"/>
  <c r="Q9" i="2"/>
  <c r="P60" i="2"/>
  <c r="P9" i="3"/>
  <c r="E27" i="4"/>
  <c r="T33" i="4"/>
  <c r="U35" i="4"/>
  <c r="T39" i="4"/>
  <c r="T46" i="4"/>
  <c r="T52" i="4"/>
  <c r="T56" i="4"/>
  <c r="T11" i="5"/>
  <c r="T17" i="5"/>
  <c r="P43" i="5"/>
  <c r="P54" i="5"/>
  <c r="T57" i="5"/>
  <c r="E60" i="5"/>
  <c r="T16" i="6"/>
  <c r="U10" i="7"/>
  <c r="T10" i="7"/>
  <c r="E9" i="7"/>
  <c r="U21" i="8"/>
  <c r="T21" i="8"/>
  <c r="K59" i="9"/>
  <c r="K63" i="9" s="1"/>
  <c r="P60" i="6"/>
  <c r="E54" i="5"/>
  <c r="T55" i="5"/>
  <c r="U19" i="7"/>
  <c r="T19" i="7"/>
  <c r="P60" i="1"/>
  <c r="Q9" i="1"/>
  <c r="E27" i="1"/>
  <c r="T27" i="1" s="1"/>
  <c r="E43" i="1"/>
  <c r="Q60" i="1"/>
  <c r="U60" i="1" s="1"/>
  <c r="E43" i="2"/>
  <c r="Q60" i="2"/>
  <c r="U60" i="2" s="1"/>
  <c r="Q9" i="3"/>
  <c r="E27" i="3"/>
  <c r="P27" i="4"/>
  <c r="T27" i="4" s="1"/>
  <c r="Q43" i="5"/>
  <c r="U43" i="5" s="1"/>
  <c r="Q54" i="5"/>
  <c r="U62" i="6"/>
  <c r="P9" i="7"/>
  <c r="U29" i="7"/>
  <c r="U39" i="7"/>
  <c r="T39" i="7"/>
  <c r="U32" i="8"/>
  <c r="T32" i="8"/>
  <c r="U16" i="9"/>
  <c r="T16" i="9"/>
  <c r="U48" i="9"/>
  <c r="T48" i="9"/>
  <c r="E27" i="6"/>
  <c r="M8" i="6"/>
  <c r="P9" i="1"/>
  <c r="P43" i="1"/>
  <c r="P27" i="2"/>
  <c r="P8" i="2" s="1"/>
  <c r="P43" i="2"/>
  <c r="P27" i="3"/>
  <c r="T61" i="3"/>
  <c r="Q27" i="4"/>
  <c r="E27" i="5"/>
  <c r="U12" i="6"/>
  <c r="T12" i="6"/>
  <c r="U32" i="6"/>
  <c r="T32" i="6"/>
  <c r="U48" i="6"/>
  <c r="T48" i="6"/>
  <c r="U18" i="7"/>
  <c r="T18" i="7"/>
  <c r="U30" i="7"/>
  <c r="T30" i="7"/>
  <c r="U40" i="8"/>
  <c r="T40" i="8"/>
  <c r="U48" i="8"/>
  <c r="T48" i="8"/>
  <c r="E9" i="9"/>
  <c r="U9" i="9" s="1"/>
  <c r="U24" i="9"/>
  <c r="T24" i="9"/>
  <c r="E60" i="9"/>
  <c r="U60" i="9" s="1"/>
  <c r="U61" i="9"/>
  <c r="T61" i="9"/>
  <c r="R8" i="8"/>
  <c r="H59" i="8"/>
  <c r="T11" i="1"/>
  <c r="Q27" i="1"/>
  <c r="T39" i="1"/>
  <c r="E54" i="1"/>
  <c r="Q27" i="2"/>
  <c r="T62" i="2"/>
  <c r="T11" i="3"/>
  <c r="T50" i="3"/>
  <c r="T21" i="4"/>
  <c r="T30" i="4"/>
  <c r="T36" i="4"/>
  <c r="T61" i="4"/>
  <c r="P27" i="5"/>
  <c r="T32" i="5"/>
  <c r="T38" i="5"/>
  <c r="T25" i="6"/>
  <c r="T29" i="6"/>
  <c r="T45" i="6"/>
  <c r="T15" i="7"/>
  <c r="U14" i="8"/>
  <c r="T14" i="8"/>
  <c r="U62" i="8"/>
  <c r="T62" i="8"/>
  <c r="P9" i="9"/>
  <c r="P60" i="9"/>
  <c r="S8" i="8"/>
  <c r="I59" i="8"/>
  <c r="I63" i="5"/>
  <c r="S63" i="5" s="1"/>
  <c r="S59" i="5"/>
  <c r="I63" i="4"/>
  <c r="S63" i="4" s="1"/>
  <c r="S59" i="4"/>
  <c r="E9" i="6"/>
  <c r="P27" i="1"/>
  <c r="T31" i="1"/>
  <c r="Q43" i="1"/>
  <c r="T62" i="1"/>
  <c r="T10" i="2"/>
  <c r="T26" i="2"/>
  <c r="Q43" i="2"/>
  <c r="E54" i="2"/>
  <c r="T31" i="3"/>
  <c r="U19" i="1"/>
  <c r="T26" i="1"/>
  <c r="T30" i="2"/>
  <c r="U47" i="2"/>
  <c r="P54" i="2"/>
  <c r="T18" i="3"/>
  <c r="T38" i="3"/>
  <c r="U45" i="3"/>
  <c r="T14" i="4"/>
  <c r="T60" i="4"/>
  <c r="U61" i="4"/>
  <c r="E9" i="5"/>
  <c r="T14" i="5"/>
  <c r="U21" i="5"/>
  <c r="Q27" i="5"/>
  <c r="T31" i="5"/>
  <c r="T44" i="5"/>
  <c r="T51" i="5"/>
  <c r="U55" i="5"/>
  <c r="T62" i="5"/>
  <c r="T13" i="6"/>
  <c r="T24" i="6"/>
  <c r="T28" i="6"/>
  <c r="T33" i="6"/>
  <c r="T44" i="6"/>
  <c r="T49" i="6"/>
  <c r="U25" i="7"/>
  <c r="T36" i="7"/>
  <c r="U38" i="7"/>
  <c r="T38" i="7"/>
  <c r="U47" i="7"/>
  <c r="T47" i="7"/>
  <c r="E60" i="7"/>
  <c r="U61" i="7"/>
  <c r="T61" i="7"/>
  <c r="P9" i="8"/>
  <c r="U26" i="9"/>
  <c r="P27" i="9"/>
  <c r="U46" i="7"/>
  <c r="T46" i="7"/>
  <c r="T47" i="1"/>
  <c r="T18" i="2"/>
  <c r="T31" i="2"/>
  <c r="T39" i="2"/>
  <c r="T19" i="3"/>
  <c r="Q27" i="3"/>
  <c r="U61" i="3"/>
  <c r="U15" i="4"/>
  <c r="T10" i="1"/>
  <c r="T18" i="1"/>
  <c r="T30" i="1"/>
  <c r="T38" i="1"/>
  <c r="T46" i="1"/>
  <c r="P54" i="1"/>
  <c r="T61" i="1"/>
  <c r="T17" i="2"/>
  <c r="T25" i="2"/>
  <c r="T38" i="2"/>
  <c r="T46" i="2"/>
  <c r="T61" i="2"/>
  <c r="T10" i="3"/>
  <c r="T26" i="3"/>
  <c r="T30" i="3"/>
  <c r="T49" i="3"/>
  <c r="E54" i="3"/>
  <c r="P9" i="4"/>
  <c r="P8" i="4" s="1"/>
  <c r="P59" i="4" s="1"/>
  <c r="P63" i="4" s="1"/>
  <c r="T20" i="4"/>
  <c r="U50" i="4"/>
  <c r="U10" i="1"/>
  <c r="Q54" i="1"/>
  <c r="T60" i="1"/>
  <c r="U61" i="1"/>
  <c r="Q54" i="2"/>
  <c r="T60" i="2"/>
  <c r="U61" i="2"/>
  <c r="U10" i="3"/>
  <c r="P54" i="3"/>
  <c r="P42" i="3" s="1"/>
  <c r="T58" i="3"/>
  <c r="Q9" i="4"/>
  <c r="Q8" i="4" s="1"/>
  <c r="T28" i="4"/>
  <c r="T35" i="4"/>
  <c r="E43" i="4"/>
  <c r="E54" i="4"/>
  <c r="T55" i="4"/>
  <c r="P9" i="5"/>
  <c r="U44" i="5"/>
  <c r="T61" i="5"/>
  <c r="U19" i="6"/>
  <c r="U39" i="6"/>
  <c r="U44" i="6"/>
  <c r="E60" i="6"/>
  <c r="U11" i="7"/>
  <c r="T11" i="7"/>
  <c r="T24" i="7"/>
  <c r="U26" i="7"/>
  <c r="T26" i="7"/>
  <c r="E27" i="7"/>
  <c r="T35" i="7"/>
  <c r="P60" i="7"/>
  <c r="Q9" i="8"/>
  <c r="Q8" i="8" s="1"/>
  <c r="U22" i="8"/>
  <c r="T22" i="8"/>
  <c r="Q27" i="9"/>
  <c r="Q8" i="9" s="1"/>
  <c r="U35" i="9"/>
  <c r="T35" i="9"/>
  <c r="I42" i="3"/>
  <c r="S42" i="3" s="1"/>
  <c r="S43" i="3"/>
  <c r="E9" i="2"/>
  <c r="E43" i="3"/>
  <c r="T44" i="3"/>
  <c r="T43" i="5"/>
  <c r="P9" i="6"/>
  <c r="U20" i="6"/>
  <c r="T20" i="6"/>
  <c r="U40" i="6"/>
  <c r="T40" i="6"/>
  <c r="P27" i="7"/>
  <c r="U45" i="7"/>
  <c r="Q60" i="7"/>
  <c r="U13" i="8"/>
  <c r="T13" i="8"/>
  <c r="S9" i="9"/>
  <c r="I8" i="9"/>
  <c r="S9" i="7"/>
  <c r="I8" i="7"/>
  <c r="E60" i="8"/>
  <c r="C59" i="1"/>
  <c r="C63" i="1" s="1"/>
  <c r="M8" i="7"/>
  <c r="K42" i="9"/>
  <c r="C42" i="6"/>
  <c r="C59" i="6" s="1"/>
  <c r="C63" i="6" s="1"/>
  <c r="E43" i="7"/>
  <c r="D59" i="8"/>
  <c r="D63" i="8" s="1"/>
  <c r="K59" i="5"/>
  <c r="K63" i="5" s="1"/>
  <c r="M8" i="8"/>
  <c r="E27" i="9"/>
  <c r="M8" i="9"/>
  <c r="C42" i="3"/>
  <c r="C59" i="3" s="1"/>
  <c r="C63" i="3" s="1"/>
  <c r="K42" i="7"/>
  <c r="K59" i="7" s="1"/>
  <c r="K63" i="7" s="1"/>
  <c r="Q43" i="7"/>
  <c r="Q42" i="7" s="1"/>
  <c r="E54" i="7"/>
  <c r="T33" i="8"/>
  <c r="T41" i="8"/>
  <c r="E43" i="8"/>
  <c r="T49" i="8"/>
  <c r="U10" i="9"/>
  <c r="T17" i="9"/>
  <c r="T25" i="9"/>
  <c r="T28" i="9"/>
  <c r="T36" i="9"/>
  <c r="E43" i="9"/>
  <c r="T49" i="9"/>
  <c r="T62" i="9"/>
  <c r="W59" i="1"/>
  <c r="W63" i="1" s="1"/>
  <c r="V59" i="6"/>
  <c r="V63" i="6" s="1"/>
  <c r="M8" i="1"/>
  <c r="K42" i="1"/>
  <c r="K59" i="1" s="1"/>
  <c r="K63" i="1" s="1"/>
  <c r="C42" i="7"/>
  <c r="C59" i="7" s="1"/>
  <c r="C63" i="7" s="1"/>
  <c r="H59" i="7"/>
  <c r="E9" i="4"/>
  <c r="Q9" i="5"/>
  <c r="Q8" i="5" s="1"/>
  <c r="P27" i="6"/>
  <c r="P43" i="6"/>
  <c r="P42" i="6" s="1"/>
  <c r="P54" i="7"/>
  <c r="P42" i="7" s="1"/>
  <c r="P27" i="8"/>
  <c r="T27" i="8" s="1"/>
  <c r="P43" i="8"/>
  <c r="P42" i="8" s="1"/>
  <c r="P43" i="9"/>
  <c r="H8" i="6"/>
  <c r="L59" i="4"/>
  <c r="L63" i="4" s="1"/>
  <c r="C42" i="1"/>
  <c r="K42" i="5"/>
  <c r="Q27" i="6"/>
  <c r="Q8" i="6" s="1"/>
  <c r="Q59" i="6" s="1"/>
  <c r="Q63" i="6" s="1"/>
  <c r="Q43" i="6"/>
  <c r="Q42" i="6" s="1"/>
  <c r="E54" i="6"/>
  <c r="Q54" i="7"/>
  <c r="Q43" i="8"/>
  <c r="Q42" i="8" s="1"/>
  <c r="E54" i="8"/>
  <c r="T61" i="8"/>
  <c r="Q43" i="9"/>
  <c r="Q42" i="9" s="1"/>
  <c r="T47" i="9"/>
  <c r="E54" i="9"/>
  <c r="K42" i="8"/>
  <c r="K59" i="8" s="1"/>
  <c r="K63" i="8" s="1"/>
  <c r="C42" i="5"/>
  <c r="C59" i="5" s="1"/>
  <c r="C63" i="5" s="1"/>
  <c r="K59" i="6"/>
  <c r="K63" i="6" s="1"/>
  <c r="C42" i="8"/>
  <c r="C59" i="8" s="1"/>
  <c r="C63" i="8" s="1"/>
  <c r="D42" i="1"/>
  <c r="D59" i="1" s="1"/>
  <c r="D63" i="1" s="1"/>
  <c r="L42" i="1"/>
  <c r="L59" i="1" s="1"/>
  <c r="L63" i="1" s="1"/>
  <c r="D42" i="9"/>
  <c r="D59" i="9" s="1"/>
  <c r="D63" i="9" s="1"/>
  <c r="L42" i="9"/>
  <c r="L59" i="9" s="1"/>
  <c r="L63" i="9" s="1"/>
  <c r="D42" i="8"/>
  <c r="L42" i="8"/>
  <c r="L59" i="8" s="1"/>
  <c r="L63" i="8" s="1"/>
  <c r="D42" i="7"/>
  <c r="D59" i="7" s="1"/>
  <c r="D63" i="7" s="1"/>
  <c r="L42" i="7"/>
  <c r="L59" i="7" s="1"/>
  <c r="L63" i="7" s="1"/>
  <c r="D42" i="6"/>
  <c r="D59" i="6" s="1"/>
  <c r="D63" i="6" s="1"/>
  <c r="L42" i="6"/>
  <c r="L59" i="6" s="1"/>
  <c r="L63" i="6" s="1"/>
  <c r="D42" i="5"/>
  <c r="D59" i="5" s="1"/>
  <c r="D63" i="5" s="1"/>
  <c r="L42" i="5"/>
  <c r="L59" i="5" s="1"/>
  <c r="L63" i="5" s="1"/>
  <c r="D42" i="4"/>
  <c r="L42" i="4"/>
  <c r="D42" i="3"/>
  <c r="D59" i="3" s="1"/>
  <c r="D63" i="3" s="1"/>
  <c r="V42" i="9"/>
  <c r="V8" i="7"/>
  <c r="V59" i="7" s="1"/>
  <c r="V63" i="7" s="1"/>
  <c r="V8" i="3"/>
  <c r="V59" i="3" s="1"/>
  <c r="V63" i="3" s="1"/>
  <c r="W42" i="6"/>
  <c r="W59" i="6" s="1"/>
  <c r="W63" i="6" s="1"/>
  <c r="M42" i="1"/>
  <c r="M42" i="9"/>
  <c r="M42" i="8"/>
  <c r="M42" i="7"/>
  <c r="M42" i="6"/>
  <c r="M42" i="5"/>
  <c r="M59" i="5" s="1"/>
  <c r="M63" i="5" s="1"/>
  <c r="M42" i="4"/>
  <c r="M59" i="4" s="1"/>
  <c r="M63" i="4" s="1"/>
  <c r="M42" i="3"/>
  <c r="M59" i="3" s="1"/>
  <c r="M63" i="3" s="1"/>
  <c r="M42" i="2"/>
  <c r="M59" i="2" s="1"/>
  <c r="M63" i="2" s="1"/>
  <c r="W8" i="7"/>
  <c r="W59" i="7" s="1"/>
  <c r="W63" i="7" s="1"/>
  <c r="W8" i="3"/>
  <c r="W59" i="3" s="1"/>
  <c r="W63" i="3" s="1"/>
  <c r="V42" i="8"/>
  <c r="V59" i="8" s="1"/>
  <c r="V63" i="8" s="1"/>
  <c r="V42" i="4"/>
  <c r="V59" i="4" s="1"/>
  <c r="V63" i="4" s="1"/>
  <c r="J8" i="1"/>
  <c r="J59" i="1" s="1"/>
  <c r="J63" i="1" s="1"/>
  <c r="B8" i="9"/>
  <c r="B59" i="9" s="1"/>
  <c r="B63" i="9" s="1"/>
  <c r="J8" i="9"/>
  <c r="J59" i="9" s="1"/>
  <c r="J63" i="9" s="1"/>
  <c r="B8" i="8"/>
  <c r="J8" i="8"/>
  <c r="J59" i="8" s="1"/>
  <c r="J63" i="8" s="1"/>
  <c r="B8" i="7"/>
  <c r="B59" i="7" s="1"/>
  <c r="B63" i="7" s="1"/>
  <c r="J8" i="7"/>
  <c r="J59" i="7" s="1"/>
  <c r="J63" i="7" s="1"/>
  <c r="B8" i="6"/>
  <c r="B59" i="6" s="1"/>
  <c r="B63" i="6" s="1"/>
  <c r="J8" i="6"/>
  <c r="J59" i="6" s="1"/>
  <c r="J63" i="6" s="1"/>
  <c r="B8" i="5"/>
  <c r="B59" i="5" s="1"/>
  <c r="B63" i="5" s="1"/>
  <c r="J8" i="5"/>
  <c r="J59" i="5" s="1"/>
  <c r="J63" i="5" s="1"/>
  <c r="B8" i="4"/>
  <c r="J8" i="4"/>
  <c r="J59" i="4" s="1"/>
  <c r="J63" i="4" s="1"/>
  <c r="B8" i="3"/>
  <c r="B8" i="2"/>
  <c r="B59" i="2" s="1"/>
  <c r="B63" i="2" s="1"/>
  <c r="K8" i="2"/>
  <c r="K59" i="2" s="1"/>
  <c r="K63" i="2" s="1"/>
  <c r="V42" i="3"/>
  <c r="L8" i="3"/>
  <c r="L59" i="3" s="1"/>
  <c r="L63" i="3" s="1"/>
  <c r="D8" i="2"/>
  <c r="D59" i="2" s="1"/>
  <c r="D63" i="2" s="1"/>
  <c r="L8" i="2"/>
  <c r="L59" i="2" s="1"/>
  <c r="L63" i="2" s="1"/>
  <c r="V8" i="9"/>
  <c r="V8" i="5"/>
  <c r="V59" i="5" s="1"/>
  <c r="V63" i="5" s="1"/>
  <c r="W42" i="1"/>
  <c r="W42" i="2"/>
  <c r="W59" i="2" s="1"/>
  <c r="W63" i="2" s="1"/>
  <c r="W42" i="4"/>
  <c r="W59" i="4" s="1"/>
  <c r="W63" i="4" s="1"/>
  <c r="B42" i="3"/>
  <c r="J42" i="3"/>
  <c r="T27" i="9"/>
  <c r="E8" i="7"/>
  <c r="E8" i="6"/>
  <c r="E8" i="3"/>
  <c r="J8" i="2"/>
  <c r="J59" i="2" s="1"/>
  <c r="J63" i="2" s="1"/>
  <c r="J8" i="3"/>
  <c r="B8" i="1"/>
  <c r="T9" i="9"/>
  <c r="J59" i="3" l="1"/>
  <c r="J63" i="3" s="1"/>
  <c r="H63" i="4"/>
  <c r="R63" i="4" s="1"/>
  <c r="R59" i="4"/>
  <c r="Q42" i="3"/>
  <c r="Q59" i="9"/>
  <c r="Q63" i="9" s="1"/>
  <c r="Q8" i="1"/>
  <c r="I63" i="1"/>
  <c r="S63" i="1" s="1"/>
  <c r="S59" i="1"/>
  <c r="P8" i="5"/>
  <c r="T60" i="9"/>
  <c r="Q59" i="4"/>
  <c r="Q63" i="4" s="1"/>
  <c r="Q59" i="7"/>
  <c r="Q63" i="7" s="1"/>
  <c r="P42" i="9"/>
  <c r="M59" i="9"/>
  <c r="M63" i="9" s="1"/>
  <c r="P8" i="9"/>
  <c r="H59" i="3"/>
  <c r="R8" i="3"/>
  <c r="O59" i="4"/>
  <c r="O63" i="4" s="1"/>
  <c r="H59" i="1"/>
  <c r="R8" i="1"/>
  <c r="P8" i="1"/>
  <c r="I63" i="2"/>
  <c r="S63" i="2" s="1"/>
  <c r="S59" i="2"/>
  <c r="H63" i="5"/>
  <c r="R63" i="5" s="1"/>
  <c r="R59" i="5"/>
  <c r="B59" i="1"/>
  <c r="B63" i="1" s="1"/>
  <c r="B59" i="4"/>
  <c r="B63" i="4" s="1"/>
  <c r="B59" i="8"/>
  <c r="B63" i="8" s="1"/>
  <c r="H59" i="9"/>
  <c r="R8" i="9"/>
  <c r="H63" i="2"/>
  <c r="R63" i="2" s="1"/>
  <c r="R59" i="2"/>
  <c r="H59" i="6"/>
  <c r="R8" i="6"/>
  <c r="T9" i="4"/>
  <c r="U9" i="4"/>
  <c r="I59" i="7"/>
  <c r="S8" i="7"/>
  <c r="U43" i="3"/>
  <c r="T43" i="3"/>
  <c r="E42" i="3"/>
  <c r="U54" i="3"/>
  <c r="T54" i="3"/>
  <c r="P8" i="8"/>
  <c r="U9" i="5"/>
  <c r="T9" i="5"/>
  <c r="P59" i="9"/>
  <c r="P63" i="9" s="1"/>
  <c r="T27" i="3"/>
  <c r="U27" i="3"/>
  <c r="T27" i="2"/>
  <c r="E42" i="8"/>
  <c r="U54" i="8"/>
  <c r="T54" i="8"/>
  <c r="H63" i="7"/>
  <c r="R63" i="7" s="1"/>
  <c r="R59" i="7"/>
  <c r="E8" i="2"/>
  <c r="U9" i="2"/>
  <c r="T9" i="2"/>
  <c r="U9" i="8"/>
  <c r="P42" i="1"/>
  <c r="P59" i="1" s="1"/>
  <c r="P63" i="1" s="1"/>
  <c r="Q8" i="3"/>
  <c r="Q59" i="3" s="1"/>
  <c r="Q63" i="3" s="1"/>
  <c r="P42" i="2"/>
  <c r="P59" i="2" s="1"/>
  <c r="P63" i="2" s="1"/>
  <c r="E8" i="4"/>
  <c r="E42" i="6"/>
  <c r="U54" i="6"/>
  <c r="T54" i="6"/>
  <c r="I59" i="9"/>
  <c r="S8" i="9"/>
  <c r="Q59" i="8"/>
  <c r="Q63" i="8" s="1"/>
  <c r="P59" i="5"/>
  <c r="P63" i="5" s="1"/>
  <c r="T9" i="8"/>
  <c r="Q42" i="1"/>
  <c r="Q59" i="1" s="1"/>
  <c r="Q63" i="1" s="1"/>
  <c r="I59" i="3"/>
  <c r="P42" i="5"/>
  <c r="E42" i="9"/>
  <c r="U54" i="9"/>
  <c r="T54" i="9"/>
  <c r="U43" i="8"/>
  <c r="T43" i="8"/>
  <c r="U27" i="9"/>
  <c r="U43" i="7"/>
  <c r="T43" i="7"/>
  <c r="T60" i="8"/>
  <c r="U60" i="8"/>
  <c r="U60" i="6"/>
  <c r="T60" i="6"/>
  <c r="U60" i="7"/>
  <c r="T60" i="7"/>
  <c r="I63" i="8"/>
  <c r="S63" i="8" s="1"/>
  <c r="S59" i="8"/>
  <c r="E8" i="5"/>
  <c r="U27" i="5"/>
  <c r="T27" i="5"/>
  <c r="M59" i="6"/>
  <c r="M63" i="6" s="1"/>
  <c r="P8" i="7"/>
  <c r="T43" i="2"/>
  <c r="U43" i="2"/>
  <c r="T9" i="7"/>
  <c r="U9" i="7"/>
  <c r="U27" i="4"/>
  <c r="U43" i="6"/>
  <c r="U8" i="8"/>
  <c r="B59" i="3"/>
  <c r="B63" i="3" s="1"/>
  <c r="T43" i="9"/>
  <c r="U43" i="9"/>
  <c r="E42" i="4"/>
  <c r="U54" i="4"/>
  <c r="T54" i="4"/>
  <c r="H63" i="8"/>
  <c r="R63" i="8" s="1"/>
  <c r="R59" i="8"/>
  <c r="T27" i="6"/>
  <c r="U27" i="6"/>
  <c r="E42" i="5"/>
  <c r="U54" i="5"/>
  <c r="T54" i="5"/>
  <c r="P8" i="3"/>
  <c r="P59" i="3" s="1"/>
  <c r="P63" i="3" s="1"/>
  <c r="T60" i="5"/>
  <c r="U60" i="5"/>
  <c r="E59" i="6"/>
  <c r="E8" i="9"/>
  <c r="U8" i="9" s="1"/>
  <c r="V59" i="9"/>
  <c r="V63" i="9" s="1"/>
  <c r="M59" i="1"/>
  <c r="M63" i="1" s="1"/>
  <c r="M59" i="8"/>
  <c r="M63" i="8" s="1"/>
  <c r="P8" i="6"/>
  <c r="P59" i="6" s="1"/>
  <c r="P63" i="6" s="1"/>
  <c r="U27" i="7"/>
  <c r="T27" i="7"/>
  <c r="T43" i="6"/>
  <c r="U43" i="4"/>
  <c r="T43" i="4"/>
  <c r="E42" i="2"/>
  <c r="U54" i="2"/>
  <c r="T54" i="2"/>
  <c r="U9" i="6"/>
  <c r="T9" i="6"/>
  <c r="E42" i="1"/>
  <c r="U54" i="1"/>
  <c r="T54" i="1"/>
  <c r="T43" i="1"/>
  <c r="U43" i="1"/>
  <c r="T9" i="1"/>
  <c r="E59" i="3"/>
  <c r="U8" i="7"/>
  <c r="E42" i="7"/>
  <c r="T54" i="7"/>
  <c r="U54" i="7"/>
  <c r="M59" i="7"/>
  <c r="M63" i="7" s="1"/>
  <c r="Q42" i="2"/>
  <c r="Q42" i="5"/>
  <c r="Q59" i="5" s="1"/>
  <c r="Q63" i="5" s="1"/>
  <c r="E8" i="1"/>
  <c r="U27" i="1"/>
  <c r="Q8" i="2"/>
  <c r="Q59" i="2" s="1"/>
  <c r="Q63" i="2" s="1"/>
  <c r="U9" i="3"/>
  <c r="U9" i="1"/>
  <c r="U8" i="3"/>
  <c r="T8" i="9"/>
  <c r="U8" i="6"/>
  <c r="E59" i="4" l="1"/>
  <c r="R59" i="9"/>
  <c r="H63" i="9"/>
  <c r="R63" i="9" s="1"/>
  <c r="H63" i="1"/>
  <c r="R63" i="1" s="1"/>
  <c r="R59" i="1"/>
  <c r="H63" i="3"/>
  <c r="R63" i="3" s="1"/>
  <c r="R59" i="3"/>
  <c r="I63" i="7"/>
  <c r="S63" i="7" s="1"/>
  <c r="S59" i="7"/>
  <c r="E63" i="4"/>
  <c r="U59" i="4"/>
  <c r="T59" i="4"/>
  <c r="T8" i="6"/>
  <c r="U42" i="4"/>
  <c r="T42" i="4"/>
  <c r="U42" i="9"/>
  <c r="T42" i="9"/>
  <c r="P59" i="8"/>
  <c r="P63" i="8" s="1"/>
  <c r="T8" i="8"/>
  <c r="U42" i="2"/>
  <c r="T42" i="2"/>
  <c r="E59" i="9"/>
  <c r="I63" i="9"/>
  <c r="S63" i="9" s="1"/>
  <c r="S59" i="9"/>
  <c r="U42" i="8"/>
  <c r="T42" i="8"/>
  <c r="U42" i="7"/>
  <c r="T42" i="7"/>
  <c r="E59" i="5"/>
  <c r="T8" i="5"/>
  <c r="U8" i="5"/>
  <c r="U59" i="6"/>
  <c r="T59" i="6"/>
  <c r="E63" i="6"/>
  <c r="E59" i="7"/>
  <c r="U8" i="4"/>
  <c r="T42" i="1"/>
  <c r="U42" i="1"/>
  <c r="T8" i="4"/>
  <c r="E63" i="3"/>
  <c r="U59" i="3"/>
  <c r="T59" i="3"/>
  <c r="I63" i="3"/>
  <c r="S63" i="3" s="1"/>
  <c r="S59" i="3"/>
  <c r="U42" i="3"/>
  <c r="T42" i="3"/>
  <c r="H63" i="6"/>
  <c r="R63" i="6" s="1"/>
  <c r="R59" i="6"/>
  <c r="T42" i="5"/>
  <c r="U42" i="5"/>
  <c r="E59" i="1"/>
  <c r="U8" i="1"/>
  <c r="T8" i="1"/>
  <c r="T8" i="3"/>
  <c r="E59" i="8"/>
  <c r="P59" i="7"/>
  <c r="P63" i="7" s="1"/>
  <c r="T8" i="7"/>
  <c r="U42" i="6"/>
  <c r="T42" i="6"/>
  <c r="U8" i="2"/>
  <c r="E59" i="2"/>
  <c r="T8" i="2"/>
  <c r="U59" i="8" l="1"/>
  <c r="T59" i="8"/>
  <c r="E63" i="8"/>
  <c r="E63" i="2"/>
  <c r="U59" i="2"/>
  <c r="T59" i="2"/>
  <c r="U63" i="4"/>
  <c r="T63" i="4"/>
  <c r="E63" i="9"/>
  <c r="U59" i="9"/>
  <c r="T59" i="9"/>
  <c r="E63" i="5"/>
  <c r="U59" i="5"/>
  <c r="T59" i="5"/>
  <c r="E63" i="1"/>
  <c r="U59" i="1"/>
  <c r="T59" i="1"/>
  <c r="T59" i="7"/>
  <c r="E63" i="7"/>
  <c r="U59" i="7"/>
  <c r="T63" i="6"/>
  <c r="U63" i="6"/>
  <c r="U63" i="3"/>
  <c r="T63" i="3"/>
  <c r="T63" i="1" l="1"/>
  <c r="U63" i="1"/>
  <c r="U63" i="5"/>
  <c r="T63" i="5"/>
  <c r="T63" i="2"/>
  <c r="U63" i="2"/>
  <c r="U63" i="7"/>
  <c r="T63" i="7"/>
  <c r="U63" i="8"/>
  <c r="T63" i="8"/>
  <c r="T63" i="9"/>
  <c r="U63" i="9"/>
</calcChain>
</file>

<file path=xl/sharedStrings.xml><?xml version="1.0" encoding="utf-8"?>
<sst xmlns="http://schemas.openxmlformats.org/spreadsheetml/2006/main" count="972" uniqueCount="106">
  <si>
    <t>Figures Finalised as at 2024/10/25</t>
  </si>
  <si>
    <t/>
  </si>
  <si>
    <t>1st Quarter Ended 30 September 2024</t>
  </si>
  <si>
    <t>CONDITIONAL GRANTS TRANSFERRED FROM NATIONAL DEPARTMENTS AND ACTUAL PAYMENTS MADE BY MUNICIPALITIES: PRELIMINARY RESULTS</t>
  </si>
  <si>
    <t>Summary</t>
  </si>
  <si>
    <t>Y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</si>
  <si>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</si>
  <si>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</si>
  <si>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</si>
  <si>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</si>
  <si>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</si>
  <si>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</si>
  <si>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1st to 1st Q</t>
  </si>
  <si>
    <t>% Changes for the 1st Q</t>
  </si>
  <si>
    <t>Approved Roll Over</t>
  </si>
  <si>
    <t>R thousands</t>
  </si>
  <si>
    <t>Division of revenue Act No. 24 of 2024</t>
  </si>
  <si>
    <t>Adjustment (Mid year)</t>
  </si>
  <si>
    <t>Other Adjustments</t>
  </si>
  <si>
    <t>Total Available 2024/25</t>
  </si>
  <si>
    <t>Approved payment schedule</t>
  </si>
  <si>
    <t>Transferred to municipalities for direct grants</t>
  </si>
  <si>
    <t>Actual expenditure National Department by 30 September 2024</t>
  </si>
  <si>
    <t>Actual expenditure by municipalities by 30 September 2024</t>
  </si>
  <si>
    <t>Actual expenditure National Department by 31 December 2024</t>
  </si>
  <si>
    <t>Actual expenditure by municipalities by 31 December 2024</t>
  </si>
  <si>
    <t>Actual expenditure National Department by 31 March 2025</t>
  </si>
  <si>
    <t>Actual expenditure by municipalities by 31 March 2025</t>
  </si>
  <si>
    <t>Actual expenditure National Department by 30 June 2025</t>
  </si>
  <si>
    <t>Actual expenditure by municipalities by 30 June 2025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</si>
  <si>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</si>
  <si>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</si>
  <si>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</si>
  <si>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</si>
  <si>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</si>
  <si>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Direct Transfers</t>
  </si>
  <si>
    <t>Infrastructure</t>
  </si>
  <si>
    <t>Municipal Infrastructure Grant</t>
  </si>
  <si>
    <t>Public Transport Infrastructure Grant</t>
  </si>
  <si>
    <t>Public Transport Network Grant</t>
  </si>
  <si>
    <t>Integrated National Electrification Programme (Municipal) Grant</t>
  </si>
  <si>
    <t>Neighbourhood Development Partnership Grant (Capital Grant)</t>
  </si>
  <si>
    <t>2010 FIFA World Cup Stadiums Development Grant</t>
  </si>
  <si>
    <t>Rural Road Assets Management Systems Grant</t>
  </si>
  <si>
    <t>Municipal Drought Relief Grant</t>
  </si>
  <si>
    <t>Municipal Water Infrastructure Grant</t>
  </si>
  <si>
    <t>Rural Household Infrastructure Grant</t>
  </si>
  <si>
    <t>Municipal Disaster Recovery Grant</t>
  </si>
  <si>
    <t>Integrated City Development Grant</t>
  </si>
  <si>
    <t>Regional Bulk Infrastructure Grant (Schedule 5B)</t>
  </si>
  <si>
    <t>Water Services Infrastructure Grant (Schedule 5B)</t>
  </si>
  <si>
    <t>Municipal Emergency Housing Grant</t>
  </si>
  <si>
    <t>Integrated Urban Development Grant</t>
  </si>
  <si>
    <t>Metro Informal Settlements Partnership Grant</t>
  </si>
  <si>
    <t>Capacity and Others</t>
  </si>
  <si>
    <t>2010 FIFA World Cup Host City Operating Grant</t>
  </si>
  <si>
    <t>Programme and Project Preperation Support Grant</t>
  </si>
  <si>
    <t>Local Government Financial Management Grant</t>
  </si>
  <si>
    <t>Municipal Systems Improvement Grant</t>
  </si>
  <si>
    <t>Expanded Public Works Programme Integrated Grant (Municipality)</t>
  </si>
  <si>
    <t>Infrastructure Skills Development Grant</t>
  </si>
  <si>
    <t>Water Services Operating Subsidy Grant</t>
  </si>
  <si>
    <t>Energy Efficiency and Demand Side Management</t>
  </si>
  <si>
    <t>Municipal Disaster Grant</t>
  </si>
  <si>
    <t>2013 Africa Cup of Nations Host City Operating Grant</t>
  </si>
  <si>
    <t>2014 African Nations Championship Host City Operating Grant</t>
  </si>
  <si>
    <t>Public Transport Network Operations Grant</t>
  </si>
  <si>
    <t>Municipal Human Settlements Capacity Grant</t>
  </si>
  <si>
    <t>Municipal Demarcation Transition Grant (Schedule 5B)</t>
  </si>
  <si>
    <t>Indirect Transfers</t>
  </si>
  <si>
    <t>Regional Bulk Infrastructure Grant</t>
  </si>
  <si>
    <t>Integrated National Electrification Programme (Eskom) Grant</t>
  </si>
  <si>
    <t>Neighbourhood Development Partnership Grant (Technical Assistance)</t>
  </si>
  <si>
    <t>Backlogs in Water and Sanitation at Clinics and Schools</t>
  </si>
  <si>
    <t>Backlogs in the Electrification of Clinics and Schools</t>
  </si>
  <si>
    <t>Rural Household Infrastructure Grant (Indirect)</t>
  </si>
  <si>
    <t>Municipal Water Infrastructure Grant (Indirect)</t>
  </si>
  <si>
    <t>Bucket Eradication Programme Grant</t>
  </si>
  <si>
    <t>Water Services Infrastructure Grant (Schedule 6B)</t>
  </si>
  <si>
    <t>Municipal Infrastructure Grant (Schedule 6B)</t>
  </si>
  <si>
    <t>Energy Efficiency and Demand Side Management (Eskom)</t>
  </si>
  <si>
    <t>Water Services Operating Subsidy Grant (Indirect)</t>
  </si>
  <si>
    <t>Municipal Systems Improvement Grant (Schedule 6B)</t>
  </si>
  <si>
    <t>Municipal Demarcation Transition Grant (Schedule 6B)</t>
  </si>
  <si>
    <t>Total</t>
  </si>
  <si>
    <t>Grants excluded from the publication</t>
  </si>
  <si>
    <t>Urban Settlement Development Grant</t>
  </si>
  <si>
    <t>Finance Mangement Grant: Technical Programme</t>
  </si>
  <si>
    <t>Total as per DoRA</t>
  </si>
  <si>
    <t>EASTERN CAPE: BUFFALO CITY (BUF)</t>
  </si>
  <si>
    <t>WESTERN CAPE: CAPE TOWN (CPT)</t>
  </si>
  <si>
    <t>GAUTENG: CITY OF EKURHULENI (EKU)</t>
  </si>
  <si>
    <t>KWAZULU-NATAL: ETHEKWINI (ETH)</t>
  </si>
  <si>
    <t>GAUTENG: CITY OF JOHANNESBURG (JHB)</t>
  </si>
  <si>
    <t>FREE STATE: MANGAUNG (MAN)</t>
  </si>
  <si>
    <t>EASTERN CAPE: NELSON MANDELA BAY (NMA)</t>
  </si>
  <si>
    <t>GAUTENG: CITY OF TSHWANE (TSH)</t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</si>
  <si>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</si>
  <si>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</si>
  <si>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</si>
  <si>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</si>
  <si>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</si>
  <si>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</si>
  <si>
    <t>Municpal Manager:</t>
  </si>
  <si>
    <t>Chief Financial Officer:</t>
  </si>
  <si>
    <t>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</si>
</sst>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 ###\ ###,"/>
    <numFmt numFmtId="165" formatCode="_(* #,##0_);_(* \(#,##0\);_(* &quot;- &quot;?_);_(@_)"/>
    <numFmt numFmtId="166" formatCode="0.0\%;\(0.0\%\);_(* &quot;-&quot;_)"/>
    <numFmt numFmtId="167" formatCode="_(* #,##0,_);_(* \(#,##0,\);_(* &quot;- &quot;?_);_(@_)"/>
  </numFmts>
  <fonts count="14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8"/>
      <name val="Arial"/>
      <family val="2"/>
    </font>
    <font>
      <sz val="10"/>
      <name val="Arial Narrow"/>
      <family val="2"/>
    </font>
    <font>
      <sz val="8"/>
      <color indexed="8"/>
      <name val="Arial"/>
      <family val="2"/>
    </font>
    <font>
      <b/>
      <sz val="14"/>
      <color indexed="8"/>
      <name val="Arial"/>
    </font>
    <font>
      <b/>
      <sz val="11"/>
      <color indexed="8"/>
      <name val="Arial"/>
    </font>
    <font>
      <b/>
      <sz val="10"/>
      <color indexed="8"/>
      <name val="Arial"/>
    </font>
    <font>
      <b/>
      <sz val="10"/>
      <color indexed="8"/>
      <name val="Arial Narrow"/>
    </font>
    <font>
      <sz val="10"/>
      <color indexed="8"/>
      <name val="ARIAL NARROW"/>
    </font>
    <font>
      <sz val="10"/>
      <color indexed="8"/>
      <name val="Arial Narrow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164" fontId="2" fillId="0" borderId="0" xfId="0" applyNumberFormat="1" applyFont="1"/>
    <xf numFmtId="10" fontId="2" fillId="0" borderId="0" xfId="1" applyNumberFormat="1" applyFont="1" applyFill="1" applyBorder="1" applyAlignment="1" applyProtection="1">
      <alignment horizontal="right"/>
    </xf>
    <xf numFmtId="0" fontId="3" fillId="0" borderId="0" xfId="0" applyFont="1"/>
    <xf numFmtId="165" fontId="4" fillId="0" borderId="0" xfId="0" applyNumberFormat="1" applyFont="1"/>
    <xf numFmtId="0" fontId="5" fillId="0" borderId="0" xfId="0" applyFont="1" applyAlignment="1">
      <alignment horizontal="right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9" fillId="0" borderId="5" xfId="0" applyFont="1" applyBorder="1"/>
    <xf numFmtId="0" fontId="9" fillId="0" borderId="6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9" xfId="0" applyFont="1" applyBorder="1"/>
    <xf numFmtId="166" fontId="9" fillId="0" borderId="11" xfId="0" applyNumberFormat="1" applyFont="1" applyBorder="1"/>
    <xf numFmtId="166" fontId="9" fillId="0" borderId="12" xfId="0" applyNumberFormat="1" applyFont="1" applyBorder="1"/>
    <xf numFmtId="166" fontId="9" fillId="0" borderId="12" xfId="0" applyNumberFormat="1" applyFont="1" applyBorder="1" applyAlignment="1">
      <alignment shrinkToFit="1"/>
    </xf>
    <xf numFmtId="0" fontId="9" fillId="0" borderId="13" xfId="0" applyFont="1" applyBorder="1"/>
    <xf numFmtId="166" fontId="9" fillId="0" borderId="15" xfId="0" applyNumberFormat="1" applyFont="1" applyBorder="1"/>
    <xf numFmtId="166" fontId="9" fillId="0" borderId="16" xfId="0" applyNumberFormat="1" applyFont="1" applyBorder="1"/>
    <xf numFmtId="166" fontId="9" fillId="0" borderId="16" xfId="0" applyNumberFormat="1" applyFont="1" applyBorder="1" applyAlignment="1">
      <alignment shrinkToFit="1"/>
    </xf>
    <xf numFmtId="0" fontId="10" fillId="0" borderId="9" xfId="0" applyFont="1" applyBorder="1"/>
    <xf numFmtId="166" fontId="10" fillId="0" borderId="11" xfId="0" applyNumberFormat="1" applyFont="1" applyBorder="1" applyAlignment="1">
      <alignment wrapText="1"/>
    </xf>
    <xf numFmtId="166" fontId="10" fillId="0" borderId="12" xfId="0" applyNumberFormat="1" applyFont="1" applyBorder="1" applyAlignment="1">
      <alignment wrapText="1"/>
    </xf>
    <xf numFmtId="166" fontId="10" fillId="0" borderId="12" xfId="0" applyNumberFormat="1" applyFont="1" applyBorder="1" applyAlignment="1">
      <alignment shrinkToFit="1"/>
    </xf>
    <xf numFmtId="0" fontId="11" fillId="0" borderId="9" xfId="0" applyFont="1" applyBorder="1"/>
    <xf numFmtId="166" fontId="11" fillId="0" borderId="11" xfId="0" applyNumberFormat="1" applyFont="1" applyBorder="1" applyAlignment="1">
      <alignment wrapText="1"/>
    </xf>
    <xf numFmtId="166" fontId="11" fillId="0" borderId="12" xfId="0" applyNumberFormat="1" applyFont="1" applyBorder="1" applyAlignment="1">
      <alignment wrapText="1"/>
    </xf>
    <xf numFmtId="166" fontId="11" fillId="0" borderId="12" xfId="0" applyNumberFormat="1" applyFont="1" applyBorder="1" applyAlignment="1">
      <alignment shrinkToFit="1"/>
    </xf>
    <xf numFmtId="0" fontId="12" fillId="0" borderId="0" xfId="0" applyFont="1"/>
    <xf numFmtId="0" fontId="9" fillId="0" borderId="17" xfId="0" applyFont="1" applyBorder="1"/>
    <xf numFmtId="166" fontId="9" fillId="0" borderId="19" xfId="0" applyNumberFormat="1" applyFont="1" applyBorder="1"/>
    <xf numFmtId="166" fontId="9" fillId="0" borderId="20" xfId="0" applyNumberFormat="1" applyFont="1" applyBorder="1"/>
    <xf numFmtId="166" fontId="9" fillId="0" borderId="20" xfId="0" applyNumberFormat="1" applyFont="1" applyBorder="1" applyAlignment="1">
      <alignment shrinkToFit="1"/>
    </xf>
    <xf numFmtId="0" fontId="0" fillId="0" borderId="21" xfId="0" applyBorder="1"/>
    <xf numFmtId="0" fontId="13" fillId="2" borderId="22" xfId="0" applyFont="1" applyFill="1" applyBorder="1" applyAlignment="1">
      <alignment horizontal="left"/>
    </xf>
    <xf numFmtId="164" fontId="13" fillId="2" borderId="23" xfId="0" applyNumberFormat="1" applyFont="1" applyFill="1" applyBorder="1" applyAlignment="1">
      <alignment horizontal="right"/>
    </xf>
    <xf numFmtId="164" fontId="13" fillId="2" borderId="24" xfId="0" applyNumberFormat="1" applyFont="1" applyFill="1" applyBorder="1" applyAlignment="1">
      <alignment horizontal="right"/>
    </xf>
    <xf numFmtId="167" fontId="9" fillId="0" borderId="10" xfId="0" applyNumberFormat="1" applyFont="1" applyBorder="1"/>
    <xf numFmtId="167" fontId="9" fillId="0" borderId="11" xfId="0" applyNumberFormat="1" applyFont="1" applyBorder="1"/>
    <xf numFmtId="167" fontId="9" fillId="0" borderId="12" xfId="0" applyNumberFormat="1" applyFont="1" applyBorder="1"/>
    <xf numFmtId="167" fontId="9" fillId="0" borderId="14" xfId="0" applyNumberFormat="1" applyFont="1" applyBorder="1"/>
    <xf numFmtId="167" fontId="9" fillId="0" borderId="15" xfId="0" applyNumberFormat="1" applyFont="1" applyBorder="1"/>
    <xf numFmtId="167" fontId="9" fillId="0" borderId="16" xfId="0" applyNumberFormat="1" applyFont="1" applyBorder="1"/>
    <xf numFmtId="167" fontId="10" fillId="0" borderId="10" xfId="0" applyNumberFormat="1" applyFont="1" applyBorder="1" applyAlignment="1">
      <alignment wrapText="1"/>
    </xf>
    <xf numFmtId="167" fontId="10" fillId="0" borderId="11" xfId="0" applyNumberFormat="1" applyFont="1" applyBorder="1" applyAlignment="1">
      <alignment wrapText="1"/>
    </xf>
    <xf numFmtId="167" fontId="10" fillId="0" borderId="12" xfId="0" applyNumberFormat="1" applyFont="1" applyBorder="1" applyAlignment="1">
      <alignment wrapText="1"/>
    </xf>
    <xf numFmtId="167" fontId="11" fillId="0" borderId="10" xfId="0" applyNumberFormat="1" applyFont="1" applyBorder="1" applyAlignment="1">
      <alignment wrapText="1"/>
    </xf>
    <xf numFmtId="167" fontId="11" fillId="0" borderId="11" xfId="0" applyNumberFormat="1" applyFont="1" applyBorder="1" applyAlignment="1">
      <alignment wrapText="1"/>
    </xf>
    <xf numFmtId="167" fontId="11" fillId="0" borderId="12" xfId="0" applyNumberFormat="1" applyFont="1" applyBorder="1" applyAlignment="1">
      <alignment wrapText="1"/>
    </xf>
    <xf numFmtId="167" fontId="9" fillId="0" borderId="18" xfId="0" applyNumberFormat="1" applyFont="1" applyBorder="1"/>
    <xf numFmtId="167" fontId="9" fillId="0" borderId="19" xfId="0" applyNumberFormat="1" applyFont="1" applyBorder="1"/>
    <xf numFmtId="167" fontId="9" fillId="0" borderId="20" xfId="0" applyNumberFormat="1" applyFont="1" applyBorder="1"/>
    <xf numFmtId="167" fontId="13" fillId="2" borderId="22" xfId="0" applyNumberFormat="1" applyFont="1" applyFill="1" applyBorder="1" applyAlignment="1">
      <alignment horizontal="right"/>
    </xf>
    <xf numFmtId="167" fontId="13" fillId="2" borderId="23" xfId="0" applyNumberFormat="1" applyFont="1" applyFill="1" applyBorder="1" applyAlignment="1">
      <alignment horizontal="right"/>
    </xf>
    <xf numFmtId="167" fontId="13" fillId="2" borderId="24" xfId="0" applyNumberFormat="1" applyFont="1" applyFill="1" applyBorder="1" applyAlignment="1">
      <alignment horizontal="right"/>
    </xf>
    <xf numFmtId="167" fontId="13" fillId="2" borderId="25" xfId="0" applyNumberFormat="1" applyFont="1" applyFill="1" applyBorder="1" applyAlignment="1">
      <alignment horizontal="right"/>
    </xf>
    <xf numFmtId="0" fontId="8" fillId="0" borderId="3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5" fillId="0" borderId="0" xfId="0" applyFont="1" applyAlignment="1">
      <alignment horizontal="right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76"/>
  <sheetViews>
    <sheetView showGridLines="0" tabSelected="1" workbookViewId="0">
      <selection sqref="A1:U1"/>
    </sheetView>
  </sheetViews>
  <sheetFormatPr defaultRowHeight="12.75" x14ac:dyDescent="0.2"/>
  <cols>
    <col min="1" max="1" width="50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"/>
      <c r="W1" s="6"/>
    </row>
    <row r="2" spans="1:23" ht="18" x14ac:dyDescent="0.25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7"/>
      <c r="W2" s="7"/>
    </row>
    <row r="3" spans="1:23" ht="18" customHeight="1" x14ac:dyDescent="0.25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7"/>
      <c r="W3" s="7"/>
    </row>
    <row r="4" spans="1:23" ht="18" customHeight="1" x14ac:dyDescent="0.25">
      <c r="A4" s="62" t="s">
        <v>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7"/>
      <c r="W4" s="7"/>
    </row>
    <row r="5" spans="1:23" ht="15" customHeight="1" x14ac:dyDescent="0.25">
      <c r="A5" s="63" t="s">
        <v>4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8"/>
      <c r="W5" s="8"/>
    </row>
    <row r="6" spans="1:23" ht="12.75" customHeight="1" x14ac:dyDescent="0.2">
      <c r="A6" s="9" t="s">
        <v>5</v>
      </c>
      <c r="B6" s="9" t="s">
        <v>1</v>
      </c>
      <c r="C6" s="9" t="s">
        <v>1</v>
      </c>
      <c r="D6" s="9" t="s">
        <v>1</v>
      </c>
      <c r="E6" s="10" t="s">
        <v>1</v>
      </c>
      <c r="F6" s="59" t="s">
        <v>6</v>
      </c>
      <c r="G6" s="60"/>
      <c r="H6" s="59" t="s">
        <v>7</v>
      </c>
      <c r="I6" s="60"/>
      <c r="J6" s="59" t="s">
        <v>8</v>
      </c>
      <c r="K6" s="60"/>
      <c r="L6" s="59" t="s">
        <v>9</v>
      </c>
      <c r="M6" s="60"/>
      <c r="N6" s="59" t="s">
        <v>10</v>
      </c>
      <c r="O6" s="60"/>
      <c r="P6" s="59" t="s">
        <v>11</v>
      </c>
      <c r="Q6" s="60"/>
      <c r="R6" s="59" t="s">
        <v>12</v>
      </c>
      <c r="S6" s="60"/>
      <c r="T6" s="59" t="s">
        <v>13</v>
      </c>
      <c r="U6" s="60"/>
      <c r="V6" s="59" t="s">
        <v>14</v>
      </c>
      <c r="W6" s="60"/>
    </row>
    <row r="7" spans="1:23" ht="76.5" x14ac:dyDescent="0.2">
      <c r="A7" s="11" t="s">
        <v>15</v>
      </c>
      <c r="B7" s="12" t="s">
        <v>16</v>
      </c>
      <c r="C7" s="12" t="s">
        <v>17</v>
      </c>
      <c r="D7" s="12" t="s">
        <v>18</v>
      </c>
      <c r="E7" s="12" t="s">
        <v>19</v>
      </c>
      <c r="F7" s="13" t="s">
        <v>20</v>
      </c>
      <c r="G7" s="14" t="s">
        <v>21</v>
      </c>
      <c r="H7" s="13" t="s">
        <v>22</v>
      </c>
      <c r="I7" s="14" t="s">
        <v>23</v>
      </c>
      <c r="J7" s="13" t="s">
        <v>24</v>
      </c>
      <c r="K7" s="14" t="s">
        <v>25</v>
      </c>
      <c r="L7" s="13" t="s">
        <v>26</v>
      </c>
      <c r="M7" s="14" t="s">
        <v>27</v>
      </c>
      <c r="N7" s="13" t="s">
        <v>28</v>
      </c>
      <c r="O7" s="14" t="s">
        <v>29</v>
      </c>
      <c r="P7" s="13" t="s">
        <v>30</v>
      </c>
      <c r="Q7" s="14" t="s">
        <v>31</v>
      </c>
      <c r="R7" s="13" t="s">
        <v>30</v>
      </c>
      <c r="S7" s="14" t="s">
        <v>31</v>
      </c>
      <c r="T7" s="13" t="s">
        <v>32</v>
      </c>
      <c r="U7" s="14" t="s">
        <v>33</v>
      </c>
      <c r="V7" s="13" t="s">
        <v>19</v>
      </c>
      <c r="W7" s="14" t="s">
        <v>34</v>
      </c>
    </row>
    <row r="8" spans="1:23" x14ac:dyDescent="0.2">
      <c r="A8" s="15" t="s">
        <v>35</v>
      </c>
      <c r="B8" s="40">
        <f t="shared" ref="B8:Q8" si="0">+B9+B27</f>
        <v>12884657000</v>
      </c>
      <c r="C8" s="40">
        <f t="shared" si="0"/>
        <v>0</v>
      </c>
      <c r="D8" s="40">
        <f t="shared" si="0"/>
        <v>0</v>
      </c>
      <c r="E8" s="40">
        <f t="shared" si="0"/>
        <v>12884657000</v>
      </c>
      <c r="F8" s="41">
        <f t="shared" si="0"/>
        <v>12498817000</v>
      </c>
      <c r="G8" s="42">
        <f t="shared" si="0"/>
        <v>3390246000</v>
      </c>
      <c r="H8" s="41">
        <f t="shared" si="0"/>
        <v>1160021000</v>
      </c>
      <c r="I8" s="42">
        <f t="shared" si="0"/>
        <v>931619237</v>
      </c>
      <c r="J8" s="41">
        <f t="shared" si="0"/>
        <v>0</v>
      </c>
      <c r="K8" s="42">
        <f t="shared" si="0"/>
        <v>0</v>
      </c>
      <c r="L8" s="41">
        <f t="shared" si="0"/>
        <v>0</v>
      </c>
      <c r="M8" s="42">
        <f t="shared" si="0"/>
        <v>0</v>
      </c>
      <c r="N8" s="41">
        <f t="shared" si="0"/>
        <v>0</v>
      </c>
      <c r="O8" s="42">
        <f t="shared" si="0"/>
        <v>0</v>
      </c>
      <c r="P8" s="41">
        <f t="shared" si="0"/>
        <v>1160021000</v>
      </c>
      <c r="Q8" s="42">
        <f t="shared" si="0"/>
        <v>931619237</v>
      </c>
      <c r="R8" s="16">
        <f>IF(($H8       =0),0,((($H8       -$H8       )/$H8       )*100))</f>
        <v>0</v>
      </c>
      <c r="S8" s="17">
        <f>IF(($I8       =0),0,((($I8       -$I8       )/$I8       )*100))</f>
        <v>0</v>
      </c>
      <c r="T8" s="16">
        <f>IF(($E8       =0),0,(($P8       /$E8       )*100))</f>
        <v>9.0031189809709318</v>
      </c>
      <c r="U8" s="18">
        <f>IF(($E8       =0),0,(($Q8       /$E8       )*100))</f>
        <v>7.2304543070102687</v>
      </c>
      <c r="V8" s="41">
        <f t="shared" ref="V8:W8" si="1">+V9+V27</f>
        <v>0</v>
      </c>
      <c r="W8" s="42">
        <f t="shared" si="1"/>
        <v>0</v>
      </c>
    </row>
    <row r="9" spans="1:23" x14ac:dyDescent="0.2">
      <c r="A9" s="19" t="s">
        <v>36</v>
      </c>
      <c r="B9" s="43">
        <f t="shared" ref="B9:Q9" si="2">SUM(B10:B26)</f>
        <v>12299075000</v>
      </c>
      <c r="C9" s="43">
        <f t="shared" si="2"/>
        <v>0</v>
      </c>
      <c r="D9" s="43">
        <f t="shared" si="2"/>
        <v>0</v>
      </c>
      <c r="E9" s="43">
        <f t="shared" si="2"/>
        <v>12299075000</v>
      </c>
      <c r="F9" s="44">
        <f t="shared" si="2"/>
        <v>12299075000</v>
      </c>
      <c r="G9" s="45">
        <f t="shared" si="2"/>
        <v>3306641000</v>
      </c>
      <c r="H9" s="44">
        <f t="shared" si="2"/>
        <v>1120120000</v>
      </c>
      <c r="I9" s="45">
        <f t="shared" si="2"/>
        <v>882814281</v>
      </c>
      <c r="J9" s="44">
        <f t="shared" si="2"/>
        <v>0</v>
      </c>
      <c r="K9" s="45">
        <f t="shared" si="2"/>
        <v>0</v>
      </c>
      <c r="L9" s="44">
        <f t="shared" si="2"/>
        <v>0</v>
      </c>
      <c r="M9" s="45">
        <f t="shared" si="2"/>
        <v>0</v>
      </c>
      <c r="N9" s="44">
        <f t="shared" si="2"/>
        <v>0</v>
      </c>
      <c r="O9" s="45">
        <f t="shared" si="2"/>
        <v>0</v>
      </c>
      <c r="P9" s="44">
        <f t="shared" si="2"/>
        <v>1120120000</v>
      </c>
      <c r="Q9" s="45">
        <f t="shared" si="2"/>
        <v>882814281</v>
      </c>
      <c r="R9" s="20">
        <f>IF(($H9       =0),0,((($H9       -$H9       )/$H9       )*100))</f>
        <v>0</v>
      </c>
      <c r="S9" s="21">
        <f>IF(($I9       =0),0,((($I9       -$I9       )/$I9       )*100))</f>
        <v>0</v>
      </c>
      <c r="T9" s="20">
        <f>IF(($E9       =0),0,(($P9       /$E9       )*100))</f>
        <v>9.1073515691220681</v>
      </c>
      <c r="U9" s="22">
        <f>IF(($E9       =0),0,(($Q9       /$E9       )*100))</f>
        <v>7.177891678845767</v>
      </c>
      <c r="V9" s="44">
        <f t="shared" ref="V9:W9" si="3">SUM(V10:V26)</f>
        <v>0</v>
      </c>
      <c r="W9" s="45">
        <f t="shared" si="3"/>
        <v>0</v>
      </c>
    </row>
    <row r="10" spans="1:23" x14ac:dyDescent="0.2">
      <c r="A10" s="23" t="s">
        <v>37</v>
      </c>
      <c r="B10" s="46"/>
      <c r="C10" s="46"/>
      <c r="D10" s="46"/>
      <c r="E10" s="46">
        <f t="shared" ref="E10:E41" si="4">$B10      +$C10      +$D10</f>
        <v>0</v>
      </c>
      <c r="F10" s="47"/>
      <c r="G10" s="48"/>
      <c r="H10" s="47"/>
      <c r="I10" s="48"/>
      <c r="J10" s="47"/>
      <c r="K10" s="48"/>
      <c r="L10" s="47"/>
      <c r="M10" s="48"/>
      <c r="N10" s="47"/>
      <c r="O10" s="48"/>
      <c r="P10" s="47">
        <f t="shared" ref="P10:P41" si="5">$H10      +$J10      +$L10      +$N10</f>
        <v>0</v>
      </c>
      <c r="Q10" s="48">
        <f t="shared" ref="Q10:Q41" si="6">$I10      +$K10      +$M10      +$O10</f>
        <v>0</v>
      </c>
      <c r="R10" s="24">
        <f t="shared" ref="R10:R41" si="7">IF(($H10      =0),0,((($H10      -$H10      )/$H10      )*100))</f>
        <v>0</v>
      </c>
      <c r="S10" s="25">
        <f t="shared" ref="S10:S41" si="8">IF(($I10      =0),0,((($I10      -$I10      )/$I10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7"/>
      <c r="W10" s="48"/>
    </row>
    <row r="11" spans="1:23" x14ac:dyDescent="0.2">
      <c r="A11" s="23" t="s">
        <v>38</v>
      </c>
      <c r="B11" s="46"/>
      <c r="C11" s="46"/>
      <c r="D11" s="46"/>
      <c r="E11" s="46">
        <f t="shared" si="4"/>
        <v>0</v>
      </c>
      <c r="F11" s="47"/>
      <c r="G11" s="48"/>
      <c r="H11" s="47"/>
      <c r="I11" s="48"/>
      <c r="J11" s="47"/>
      <c r="K11" s="48"/>
      <c r="L11" s="47"/>
      <c r="M11" s="48"/>
      <c r="N11" s="47"/>
      <c r="O11" s="48"/>
      <c r="P11" s="47">
        <f t="shared" si="5"/>
        <v>0</v>
      </c>
      <c r="Q11" s="48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7"/>
      <c r="W11" s="48"/>
    </row>
    <row r="12" spans="1:23" x14ac:dyDescent="0.2">
      <c r="A12" s="23" t="s">
        <v>39</v>
      </c>
      <c r="B12" s="46">
        <v>6716689000</v>
      </c>
      <c r="C12" s="46"/>
      <c r="D12" s="46"/>
      <c r="E12" s="46">
        <f t="shared" si="4"/>
        <v>6716689000</v>
      </c>
      <c r="F12" s="47">
        <v>6716689000</v>
      </c>
      <c r="G12" s="48">
        <v>1462475000</v>
      </c>
      <c r="H12" s="47">
        <v>590361000</v>
      </c>
      <c r="I12" s="48">
        <v>452985738</v>
      </c>
      <c r="J12" s="47"/>
      <c r="K12" s="48"/>
      <c r="L12" s="47"/>
      <c r="M12" s="48"/>
      <c r="N12" s="47"/>
      <c r="O12" s="48"/>
      <c r="P12" s="47">
        <f t="shared" si="5"/>
        <v>590361000</v>
      </c>
      <c r="Q12" s="48">
        <f t="shared" si="6"/>
        <v>452985738</v>
      </c>
      <c r="R12" s="24">
        <f t="shared" si="7"/>
        <v>0</v>
      </c>
      <c r="S12" s="25">
        <f t="shared" si="8"/>
        <v>0</v>
      </c>
      <c r="T12" s="24">
        <f t="shared" si="9"/>
        <v>8.7894645710111039</v>
      </c>
      <c r="U12" s="26">
        <f t="shared" si="10"/>
        <v>6.7441821111562561</v>
      </c>
      <c r="V12" s="47"/>
      <c r="W12" s="48"/>
    </row>
    <row r="13" spans="1:23" x14ac:dyDescent="0.2">
      <c r="A13" s="23" t="s">
        <v>40</v>
      </c>
      <c r="B13" s="46"/>
      <c r="C13" s="46"/>
      <c r="D13" s="46"/>
      <c r="E13" s="46">
        <f t="shared" si="4"/>
        <v>0</v>
      </c>
      <c r="F13" s="47"/>
      <c r="G13" s="48"/>
      <c r="H13" s="47"/>
      <c r="I13" s="48"/>
      <c r="J13" s="47"/>
      <c r="K13" s="48"/>
      <c r="L13" s="47"/>
      <c r="M13" s="48"/>
      <c r="N13" s="47"/>
      <c r="O13" s="48"/>
      <c r="P13" s="47">
        <f t="shared" si="5"/>
        <v>0</v>
      </c>
      <c r="Q13" s="48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7"/>
      <c r="W13" s="48"/>
    </row>
    <row r="14" spans="1:23" x14ac:dyDescent="0.2">
      <c r="A14" s="23" t="s">
        <v>41</v>
      </c>
      <c r="B14" s="46">
        <v>817192000</v>
      </c>
      <c r="C14" s="46"/>
      <c r="D14" s="46"/>
      <c r="E14" s="46">
        <f t="shared" si="4"/>
        <v>817192000</v>
      </c>
      <c r="F14" s="47">
        <v>817192000</v>
      </c>
      <c r="G14" s="48">
        <v>332245000</v>
      </c>
      <c r="H14" s="47">
        <v>114142000</v>
      </c>
      <c r="I14" s="48">
        <v>61640247</v>
      </c>
      <c r="J14" s="47"/>
      <c r="K14" s="48"/>
      <c r="L14" s="47"/>
      <c r="M14" s="48"/>
      <c r="N14" s="47"/>
      <c r="O14" s="48"/>
      <c r="P14" s="47">
        <f t="shared" si="5"/>
        <v>114142000</v>
      </c>
      <c r="Q14" s="48">
        <f t="shared" si="6"/>
        <v>61640247</v>
      </c>
      <c r="R14" s="24">
        <f t="shared" si="7"/>
        <v>0</v>
      </c>
      <c r="S14" s="25">
        <f t="shared" si="8"/>
        <v>0</v>
      </c>
      <c r="T14" s="24">
        <f t="shared" si="9"/>
        <v>13.96758656472408</v>
      </c>
      <c r="U14" s="26">
        <f t="shared" si="10"/>
        <v>7.5429332396792921</v>
      </c>
      <c r="V14" s="47"/>
      <c r="W14" s="48"/>
    </row>
    <row r="15" spans="1:23" x14ac:dyDescent="0.2">
      <c r="A15" s="23" t="s">
        <v>42</v>
      </c>
      <c r="B15" s="46"/>
      <c r="C15" s="46"/>
      <c r="D15" s="46"/>
      <c r="E15" s="46">
        <f t="shared" si="4"/>
        <v>0</v>
      </c>
      <c r="F15" s="47"/>
      <c r="G15" s="48"/>
      <c r="H15" s="47"/>
      <c r="I15" s="48"/>
      <c r="J15" s="47"/>
      <c r="K15" s="48"/>
      <c r="L15" s="47"/>
      <c r="M15" s="48"/>
      <c r="N15" s="47"/>
      <c r="O15" s="48"/>
      <c r="P15" s="47">
        <f t="shared" si="5"/>
        <v>0</v>
      </c>
      <c r="Q15" s="48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7"/>
      <c r="W15" s="48"/>
    </row>
    <row r="16" spans="1:23" x14ac:dyDescent="0.2">
      <c r="A16" s="23" t="s">
        <v>43</v>
      </c>
      <c r="B16" s="46"/>
      <c r="C16" s="46"/>
      <c r="D16" s="46"/>
      <c r="E16" s="46">
        <f t="shared" si="4"/>
        <v>0</v>
      </c>
      <c r="F16" s="47"/>
      <c r="G16" s="48"/>
      <c r="H16" s="47"/>
      <c r="I16" s="48"/>
      <c r="J16" s="47"/>
      <c r="K16" s="48"/>
      <c r="L16" s="47"/>
      <c r="M16" s="48"/>
      <c r="N16" s="47"/>
      <c r="O16" s="48"/>
      <c r="P16" s="47">
        <f t="shared" si="5"/>
        <v>0</v>
      </c>
      <c r="Q16" s="48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7"/>
      <c r="W16" s="48"/>
    </row>
    <row r="17" spans="1:23" x14ac:dyDescent="0.2">
      <c r="A17" s="23" t="s">
        <v>44</v>
      </c>
      <c r="B17" s="46"/>
      <c r="C17" s="46"/>
      <c r="D17" s="46"/>
      <c r="E17" s="46">
        <f t="shared" si="4"/>
        <v>0</v>
      </c>
      <c r="F17" s="47"/>
      <c r="G17" s="48"/>
      <c r="H17" s="47"/>
      <c r="I17" s="48"/>
      <c r="J17" s="47"/>
      <c r="K17" s="48"/>
      <c r="L17" s="47"/>
      <c r="M17" s="48"/>
      <c r="N17" s="47"/>
      <c r="O17" s="48"/>
      <c r="P17" s="47">
        <f t="shared" si="5"/>
        <v>0</v>
      </c>
      <c r="Q17" s="48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7"/>
      <c r="W17" s="48"/>
    </row>
    <row r="18" spans="1:23" x14ac:dyDescent="0.2">
      <c r="A18" s="23" t="s">
        <v>45</v>
      </c>
      <c r="B18" s="46"/>
      <c r="C18" s="46"/>
      <c r="D18" s="46"/>
      <c r="E18" s="46">
        <f t="shared" si="4"/>
        <v>0</v>
      </c>
      <c r="F18" s="47"/>
      <c r="G18" s="48"/>
      <c r="H18" s="47"/>
      <c r="I18" s="48"/>
      <c r="J18" s="47"/>
      <c r="K18" s="48"/>
      <c r="L18" s="47"/>
      <c r="M18" s="48"/>
      <c r="N18" s="47"/>
      <c r="O18" s="48"/>
      <c r="P18" s="47">
        <f t="shared" si="5"/>
        <v>0</v>
      </c>
      <c r="Q18" s="48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7"/>
      <c r="W18" s="48"/>
    </row>
    <row r="19" spans="1:23" x14ac:dyDescent="0.2">
      <c r="A19" s="23" t="s">
        <v>46</v>
      </c>
      <c r="B19" s="46"/>
      <c r="C19" s="46"/>
      <c r="D19" s="46"/>
      <c r="E19" s="46">
        <f t="shared" si="4"/>
        <v>0</v>
      </c>
      <c r="F19" s="47"/>
      <c r="G19" s="48"/>
      <c r="H19" s="47"/>
      <c r="I19" s="48"/>
      <c r="J19" s="47"/>
      <c r="K19" s="48"/>
      <c r="L19" s="47"/>
      <c r="M19" s="48"/>
      <c r="N19" s="47"/>
      <c r="O19" s="48"/>
      <c r="P19" s="47">
        <f t="shared" si="5"/>
        <v>0</v>
      </c>
      <c r="Q19" s="48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7"/>
      <c r="W19" s="48"/>
    </row>
    <row r="20" spans="1:23" x14ac:dyDescent="0.2">
      <c r="A20" s="23" t="s">
        <v>47</v>
      </c>
      <c r="B20" s="46"/>
      <c r="C20" s="46"/>
      <c r="D20" s="46"/>
      <c r="E20" s="46">
        <f t="shared" si="4"/>
        <v>0</v>
      </c>
      <c r="F20" s="47"/>
      <c r="G20" s="48"/>
      <c r="H20" s="47"/>
      <c r="I20" s="48"/>
      <c r="J20" s="47"/>
      <c r="K20" s="48"/>
      <c r="L20" s="47"/>
      <c r="M20" s="48"/>
      <c r="N20" s="47"/>
      <c r="O20" s="48"/>
      <c r="P20" s="47">
        <f t="shared" si="5"/>
        <v>0</v>
      </c>
      <c r="Q20" s="48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7"/>
      <c r="W20" s="48"/>
    </row>
    <row r="21" spans="1:23" x14ac:dyDescent="0.2">
      <c r="A21" s="23" t="s">
        <v>48</v>
      </c>
      <c r="B21" s="46"/>
      <c r="C21" s="46"/>
      <c r="D21" s="46"/>
      <c r="E21" s="46">
        <f t="shared" si="4"/>
        <v>0</v>
      </c>
      <c r="F21" s="47"/>
      <c r="G21" s="48"/>
      <c r="H21" s="47"/>
      <c r="I21" s="48"/>
      <c r="J21" s="47"/>
      <c r="K21" s="48"/>
      <c r="L21" s="47"/>
      <c r="M21" s="48"/>
      <c r="N21" s="47"/>
      <c r="O21" s="48"/>
      <c r="P21" s="47">
        <f t="shared" si="5"/>
        <v>0</v>
      </c>
      <c r="Q21" s="48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7"/>
      <c r="W21" s="48"/>
    </row>
    <row r="22" spans="1:23" x14ac:dyDescent="0.2">
      <c r="A22" s="23" t="s">
        <v>49</v>
      </c>
      <c r="B22" s="46">
        <v>250000000</v>
      </c>
      <c r="C22" s="46"/>
      <c r="D22" s="46"/>
      <c r="E22" s="46">
        <f t="shared" si="4"/>
        <v>250000000</v>
      </c>
      <c r="F22" s="47">
        <v>250000000</v>
      </c>
      <c r="G22" s="48">
        <v>110000000</v>
      </c>
      <c r="H22" s="47"/>
      <c r="I22" s="48"/>
      <c r="J22" s="47"/>
      <c r="K22" s="48"/>
      <c r="L22" s="47"/>
      <c r="M22" s="48"/>
      <c r="N22" s="47"/>
      <c r="O22" s="48"/>
      <c r="P22" s="47">
        <f t="shared" si="5"/>
        <v>0</v>
      </c>
      <c r="Q22" s="48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7"/>
      <c r="W22" s="48"/>
    </row>
    <row r="23" spans="1:23" x14ac:dyDescent="0.2">
      <c r="A23" s="23" t="s">
        <v>50</v>
      </c>
      <c r="B23" s="46"/>
      <c r="C23" s="46"/>
      <c r="D23" s="46"/>
      <c r="E23" s="46">
        <f t="shared" si="4"/>
        <v>0</v>
      </c>
      <c r="F23" s="47"/>
      <c r="G23" s="48"/>
      <c r="H23" s="47"/>
      <c r="I23" s="48"/>
      <c r="J23" s="47"/>
      <c r="K23" s="48"/>
      <c r="L23" s="47"/>
      <c r="M23" s="48"/>
      <c r="N23" s="47"/>
      <c r="O23" s="48"/>
      <c r="P23" s="47">
        <f t="shared" si="5"/>
        <v>0</v>
      </c>
      <c r="Q23" s="48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7"/>
      <c r="W23" s="48"/>
    </row>
    <row r="24" spans="1:23" x14ac:dyDescent="0.2">
      <c r="A24" s="23" t="s">
        <v>51</v>
      </c>
      <c r="B24" s="46"/>
      <c r="C24" s="46"/>
      <c r="D24" s="46"/>
      <c r="E24" s="46">
        <f t="shared" si="4"/>
        <v>0</v>
      </c>
      <c r="F24" s="47"/>
      <c r="G24" s="48"/>
      <c r="H24" s="47"/>
      <c r="I24" s="48"/>
      <c r="J24" s="47"/>
      <c r="K24" s="48"/>
      <c r="L24" s="47"/>
      <c r="M24" s="48"/>
      <c r="N24" s="47"/>
      <c r="O24" s="48"/>
      <c r="P24" s="47">
        <f t="shared" si="5"/>
        <v>0</v>
      </c>
      <c r="Q24" s="48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7"/>
      <c r="W24" s="48"/>
    </row>
    <row r="25" spans="1:23" x14ac:dyDescent="0.2">
      <c r="A25" s="23" t="s">
        <v>52</v>
      </c>
      <c r="B25" s="46"/>
      <c r="C25" s="46"/>
      <c r="D25" s="46"/>
      <c r="E25" s="46">
        <f t="shared" si="4"/>
        <v>0</v>
      </c>
      <c r="F25" s="47"/>
      <c r="G25" s="48"/>
      <c r="H25" s="47"/>
      <c r="I25" s="48"/>
      <c r="J25" s="47"/>
      <c r="K25" s="48"/>
      <c r="L25" s="47"/>
      <c r="M25" s="48"/>
      <c r="N25" s="47"/>
      <c r="O25" s="48"/>
      <c r="P25" s="47">
        <f t="shared" si="5"/>
        <v>0</v>
      </c>
      <c r="Q25" s="48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7"/>
      <c r="W25" s="48"/>
    </row>
    <row r="26" spans="1:23" x14ac:dyDescent="0.2">
      <c r="A26" s="23" t="s">
        <v>53</v>
      </c>
      <c r="B26" s="46">
        <v>4515194000</v>
      </c>
      <c r="C26" s="46"/>
      <c r="D26" s="46"/>
      <c r="E26" s="46">
        <f t="shared" si="4"/>
        <v>4515194000</v>
      </c>
      <c r="F26" s="47">
        <v>4515194000</v>
      </c>
      <c r="G26" s="48">
        <v>1401921000</v>
      </c>
      <c r="H26" s="47">
        <v>415617000</v>
      </c>
      <c r="I26" s="48">
        <v>368188296</v>
      </c>
      <c r="J26" s="47"/>
      <c r="K26" s="48"/>
      <c r="L26" s="47"/>
      <c r="M26" s="48"/>
      <c r="N26" s="47"/>
      <c r="O26" s="48"/>
      <c r="P26" s="47">
        <f t="shared" si="5"/>
        <v>415617000</v>
      </c>
      <c r="Q26" s="48">
        <f t="shared" si="6"/>
        <v>368188296</v>
      </c>
      <c r="R26" s="24">
        <f t="shared" si="7"/>
        <v>0</v>
      </c>
      <c r="S26" s="25">
        <f t="shared" si="8"/>
        <v>0</v>
      </c>
      <c r="T26" s="24">
        <f t="shared" si="9"/>
        <v>9.2048536563434489</v>
      </c>
      <c r="U26" s="26">
        <f t="shared" si="10"/>
        <v>8.1544291563108917</v>
      </c>
      <c r="V26" s="47"/>
      <c r="W26" s="48"/>
    </row>
    <row r="27" spans="1:23" x14ac:dyDescent="0.2">
      <c r="A27" s="19" t="s">
        <v>54</v>
      </c>
      <c r="B27" s="43">
        <f t="shared" ref="B27:Q27" si="11">SUM(B28:B41)</f>
        <v>585582000</v>
      </c>
      <c r="C27" s="43">
        <f t="shared" si="11"/>
        <v>0</v>
      </c>
      <c r="D27" s="43">
        <f t="shared" si="11"/>
        <v>0</v>
      </c>
      <c r="E27" s="43">
        <f t="shared" si="11"/>
        <v>585582000</v>
      </c>
      <c r="F27" s="44">
        <f t="shared" si="11"/>
        <v>199742000</v>
      </c>
      <c r="G27" s="45">
        <f t="shared" si="11"/>
        <v>83605000</v>
      </c>
      <c r="H27" s="44">
        <f t="shared" si="11"/>
        <v>39901000</v>
      </c>
      <c r="I27" s="45">
        <f t="shared" si="11"/>
        <v>48804956</v>
      </c>
      <c r="J27" s="44">
        <f t="shared" si="11"/>
        <v>0</v>
      </c>
      <c r="K27" s="45">
        <f t="shared" si="11"/>
        <v>0</v>
      </c>
      <c r="L27" s="44">
        <f t="shared" si="11"/>
        <v>0</v>
      </c>
      <c r="M27" s="45">
        <f t="shared" si="11"/>
        <v>0</v>
      </c>
      <c r="N27" s="44">
        <f t="shared" si="11"/>
        <v>0</v>
      </c>
      <c r="O27" s="45">
        <f t="shared" si="11"/>
        <v>0</v>
      </c>
      <c r="P27" s="44">
        <f t="shared" si="11"/>
        <v>39901000</v>
      </c>
      <c r="Q27" s="45">
        <f t="shared" si="11"/>
        <v>48804956</v>
      </c>
      <c r="R27" s="20">
        <f t="shared" si="7"/>
        <v>0</v>
      </c>
      <c r="S27" s="21">
        <f t="shared" si="8"/>
        <v>0</v>
      </c>
      <c r="T27" s="20">
        <f t="shared" si="9"/>
        <v>6.8139047989863073</v>
      </c>
      <c r="U27" s="22">
        <f t="shared" si="10"/>
        <v>8.3344358262378275</v>
      </c>
      <c r="V27" s="44">
        <f t="shared" ref="V27:W27" si="12">SUM(V28:V41)</f>
        <v>0</v>
      </c>
      <c r="W27" s="45">
        <f t="shared" si="12"/>
        <v>0</v>
      </c>
    </row>
    <row r="28" spans="1:23" s="31" customFormat="1" ht="12.75" customHeight="1" x14ac:dyDescent="0.2">
      <c r="A28" s="27" t="s">
        <v>55</v>
      </c>
      <c r="B28" s="49"/>
      <c r="C28" s="49"/>
      <c r="D28" s="49"/>
      <c r="E28" s="49">
        <f t="shared" si="4"/>
        <v>0</v>
      </c>
      <c r="F28" s="50"/>
      <c r="G28" s="51"/>
      <c r="H28" s="50"/>
      <c r="I28" s="51"/>
      <c r="J28" s="50"/>
      <c r="K28" s="51"/>
      <c r="L28" s="50"/>
      <c r="M28" s="51"/>
      <c r="N28" s="50"/>
      <c r="O28" s="51"/>
      <c r="P28" s="50">
        <f t="shared" si="5"/>
        <v>0</v>
      </c>
      <c r="Q28" s="51">
        <f t="shared" si="6"/>
        <v>0</v>
      </c>
      <c r="R28" s="28">
        <f t="shared" si="7"/>
        <v>0</v>
      </c>
      <c r="S28" s="29">
        <f t="shared" si="8"/>
        <v>0</v>
      </c>
      <c r="T28" s="28">
        <f t="shared" si="9"/>
        <v>0</v>
      </c>
      <c r="U28" s="30">
        <f t="shared" si="10"/>
        <v>0</v>
      </c>
      <c r="V28" s="50"/>
      <c r="W28" s="51"/>
    </row>
    <row r="29" spans="1:23" x14ac:dyDescent="0.2">
      <c r="A29" s="23" t="s">
        <v>56</v>
      </c>
      <c r="B29" s="46">
        <v>385840000</v>
      </c>
      <c r="C29" s="46"/>
      <c r="D29" s="46"/>
      <c r="E29" s="46">
        <f t="shared" si="4"/>
        <v>385840000</v>
      </c>
      <c r="F29" s="47"/>
      <c r="G29" s="48"/>
      <c r="H29" s="47"/>
      <c r="I29" s="48">
        <v>9533529</v>
      </c>
      <c r="J29" s="47"/>
      <c r="K29" s="48"/>
      <c r="L29" s="47"/>
      <c r="M29" s="48"/>
      <c r="N29" s="47"/>
      <c r="O29" s="48"/>
      <c r="P29" s="47">
        <f t="shared" si="5"/>
        <v>0</v>
      </c>
      <c r="Q29" s="48">
        <f t="shared" si="6"/>
        <v>9533529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2.470850352477711</v>
      </c>
      <c r="V29" s="47"/>
      <c r="W29" s="48"/>
    </row>
    <row r="30" spans="1:23" x14ac:dyDescent="0.2">
      <c r="A30" s="23" t="s">
        <v>57</v>
      </c>
      <c r="B30" s="46">
        <v>10000000</v>
      </c>
      <c r="C30" s="46"/>
      <c r="D30" s="46"/>
      <c r="E30" s="46">
        <f t="shared" si="4"/>
        <v>10000000</v>
      </c>
      <c r="F30" s="47">
        <v>10000000</v>
      </c>
      <c r="G30" s="48">
        <v>10000000</v>
      </c>
      <c r="H30" s="47">
        <v>1861000</v>
      </c>
      <c r="I30" s="48">
        <v>1312031</v>
      </c>
      <c r="J30" s="47"/>
      <c r="K30" s="48"/>
      <c r="L30" s="47"/>
      <c r="M30" s="48"/>
      <c r="N30" s="47"/>
      <c r="O30" s="48"/>
      <c r="P30" s="47">
        <f t="shared" si="5"/>
        <v>1861000</v>
      </c>
      <c r="Q30" s="48">
        <f t="shared" si="6"/>
        <v>1312031</v>
      </c>
      <c r="R30" s="24">
        <f t="shared" si="7"/>
        <v>0</v>
      </c>
      <c r="S30" s="25">
        <f t="shared" si="8"/>
        <v>0</v>
      </c>
      <c r="T30" s="24">
        <f t="shared" si="9"/>
        <v>18.61</v>
      </c>
      <c r="U30" s="26">
        <f t="shared" si="10"/>
        <v>13.120309999999998</v>
      </c>
      <c r="V30" s="47"/>
      <c r="W30" s="48"/>
    </row>
    <row r="31" spans="1:23" x14ac:dyDescent="0.2">
      <c r="A31" s="23" t="s">
        <v>58</v>
      </c>
      <c r="B31" s="46"/>
      <c r="C31" s="46"/>
      <c r="D31" s="46"/>
      <c r="E31" s="46">
        <f t="shared" si="4"/>
        <v>0</v>
      </c>
      <c r="F31" s="47"/>
      <c r="G31" s="48"/>
      <c r="H31" s="47"/>
      <c r="I31" s="48"/>
      <c r="J31" s="47"/>
      <c r="K31" s="48"/>
      <c r="L31" s="47"/>
      <c r="M31" s="48"/>
      <c r="N31" s="47"/>
      <c r="O31" s="48"/>
      <c r="P31" s="47">
        <f t="shared" si="5"/>
        <v>0</v>
      </c>
      <c r="Q31" s="48">
        <f t="shared" si="6"/>
        <v>0</v>
      </c>
      <c r="R31" s="24">
        <f t="shared" si="7"/>
        <v>0</v>
      </c>
      <c r="S31" s="25">
        <f t="shared" si="8"/>
        <v>0</v>
      </c>
      <c r="T31" s="24">
        <f t="shared" si="9"/>
        <v>0</v>
      </c>
      <c r="U31" s="26">
        <f t="shared" si="10"/>
        <v>0</v>
      </c>
      <c r="V31" s="47"/>
      <c r="W31" s="48"/>
    </row>
    <row r="32" spans="1:23" x14ac:dyDescent="0.2">
      <c r="A32" s="23" t="s">
        <v>59</v>
      </c>
      <c r="B32" s="46">
        <v>86442000</v>
      </c>
      <c r="C32" s="46"/>
      <c r="D32" s="46"/>
      <c r="E32" s="46">
        <f t="shared" si="4"/>
        <v>86442000</v>
      </c>
      <c r="F32" s="47">
        <v>86442000</v>
      </c>
      <c r="G32" s="48">
        <v>21605000</v>
      </c>
      <c r="H32" s="47">
        <v>17092000</v>
      </c>
      <c r="I32" s="48">
        <v>13186147</v>
      </c>
      <c r="J32" s="47"/>
      <c r="K32" s="48"/>
      <c r="L32" s="47"/>
      <c r="M32" s="48"/>
      <c r="N32" s="47"/>
      <c r="O32" s="48"/>
      <c r="P32" s="47">
        <f t="shared" si="5"/>
        <v>17092000</v>
      </c>
      <c r="Q32" s="48">
        <f t="shared" si="6"/>
        <v>13186147</v>
      </c>
      <c r="R32" s="24">
        <f t="shared" si="7"/>
        <v>0</v>
      </c>
      <c r="S32" s="25">
        <f t="shared" si="8"/>
        <v>0</v>
      </c>
      <c r="T32" s="24">
        <f t="shared" si="9"/>
        <v>19.77279563175308</v>
      </c>
      <c r="U32" s="26">
        <f t="shared" si="10"/>
        <v>15.254328914185233</v>
      </c>
      <c r="V32" s="47"/>
      <c r="W32" s="48"/>
    </row>
    <row r="33" spans="1:23" x14ac:dyDescent="0.2">
      <c r="A33" s="23" t="s">
        <v>60</v>
      </c>
      <c r="B33" s="46">
        <v>68300000</v>
      </c>
      <c r="C33" s="46"/>
      <c r="D33" s="46"/>
      <c r="E33" s="46">
        <f t="shared" si="4"/>
        <v>68300000</v>
      </c>
      <c r="F33" s="47">
        <v>68300000</v>
      </c>
      <c r="G33" s="48">
        <v>39500000</v>
      </c>
      <c r="H33" s="47">
        <v>16796000</v>
      </c>
      <c r="I33" s="48">
        <v>19279318</v>
      </c>
      <c r="J33" s="47"/>
      <c r="K33" s="48"/>
      <c r="L33" s="47"/>
      <c r="M33" s="48"/>
      <c r="N33" s="47"/>
      <c r="O33" s="48"/>
      <c r="P33" s="47">
        <f t="shared" si="5"/>
        <v>16796000</v>
      </c>
      <c r="Q33" s="48">
        <f t="shared" si="6"/>
        <v>19279318</v>
      </c>
      <c r="R33" s="24">
        <f t="shared" si="7"/>
        <v>0</v>
      </c>
      <c r="S33" s="25">
        <f t="shared" si="8"/>
        <v>0</v>
      </c>
      <c r="T33" s="24">
        <f t="shared" si="9"/>
        <v>24.591508052708637</v>
      </c>
      <c r="U33" s="26">
        <f t="shared" si="10"/>
        <v>28.227405563689604</v>
      </c>
      <c r="V33" s="47"/>
      <c r="W33" s="48"/>
    </row>
    <row r="34" spans="1:23" x14ac:dyDescent="0.2">
      <c r="A34" s="23" t="s">
        <v>61</v>
      </c>
      <c r="B34" s="46"/>
      <c r="C34" s="46"/>
      <c r="D34" s="46"/>
      <c r="E34" s="46">
        <f t="shared" si="4"/>
        <v>0</v>
      </c>
      <c r="F34" s="47"/>
      <c r="G34" s="48"/>
      <c r="H34" s="47"/>
      <c r="I34" s="48"/>
      <c r="J34" s="47"/>
      <c r="K34" s="48"/>
      <c r="L34" s="47"/>
      <c r="M34" s="48"/>
      <c r="N34" s="47"/>
      <c r="O34" s="48"/>
      <c r="P34" s="47">
        <f t="shared" si="5"/>
        <v>0</v>
      </c>
      <c r="Q34" s="48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7"/>
      <c r="W34" s="48"/>
    </row>
    <row r="35" spans="1:23" x14ac:dyDescent="0.2">
      <c r="A35" s="23" t="s">
        <v>62</v>
      </c>
      <c r="B35" s="46">
        <v>35000000</v>
      </c>
      <c r="C35" s="46"/>
      <c r="D35" s="46"/>
      <c r="E35" s="46">
        <f t="shared" si="4"/>
        <v>35000000</v>
      </c>
      <c r="F35" s="47">
        <v>35000000</v>
      </c>
      <c r="G35" s="48">
        <v>12500000</v>
      </c>
      <c r="H35" s="47">
        <v>4152000</v>
      </c>
      <c r="I35" s="48">
        <v>5493931</v>
      </c>
      <c r="J35" s="47"/>
      <c r="K35" s="48"/>
      <c r="L35" s="47"/>
      <c r="M35" s="48"/>
      <c r="N35" s="47"/>
      <c r="O35" s="48"/>
      <c r="P35" s="47">
        <f t="shared" si="5"/>
        <v>4152000</v>
      </c>
      <c r="Q35" s="48">
        <f t="shared" si="6"/>
        <v>5493931</v>
      </c>
      <c r="R35" s="24">
        <f t="shared" si="7"/>
        <v>0</v>
      </c>
      <c r="S35" s="25">
        <f t="shared" si="8"/>
        <v>0</v>
      </c>
      <c r="T35" s="24">
        <f t="shared" si="9"/>
        <v>11.862857142857143</v>
      </c>
      <c r="U35" s="26">
        <f t="shared" si="10"/>
        <v>15.696945714285715</v>
      </c>
      <c r="V35" s="47"/>
      <c r="W35" s="48"/>
    </row>
    <row r="36" spans="1:23" x14ac:dyDescent="0.2">
      <c r="A36" s="23" t="s">
        <v>63</v>
      </c>
      <c r="B36" s="46"/>
      <c r="C36" s="46"/>
      <c r="D36" s="46"/>
      <c r="E36" s="46">
        <f t="shared" si="4"/>
        <v>0</v>
      </c>
      <c r="F36" s="47"/>
      <c r="G36" s="48"/>
      <c r="H36" s="47"/>
      <c r="I36" s="48"/>
      <c r="J36" s="47"/>
      <c r="K36" s="48"/>
      <c r="L36" s="47"/>
      <c r="M36" s="48"/>
      <c r="N36" s="47"/>
      <c r="O36" s="48"/>
      <c r="P36" s="47">
        <f t="shared" si="5"/>
        <v>0</v>
      </c>
      <c r="Q36" s="48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7"/>
      <c r="W36" s="48"/>
    </row>
    <row r="37" spans="1:23" x14ac:dyDescent="0.2">
      <c r="A37" s="23" t="s">
        <v>64</v>
      </c>
      <c r="B37" s="46"/>
      <c r="C37" s="46"/>
      <c r="D37" s="46"/>
      <c r="E37" s="46">
        <f t="shared" si="4"/>
        <v>0</v>
      </c>
      <c r="F37" s="47"/>
      <c r="G37" s="48"/>
      <c r="H37" s="47"/>
      <c r="I37" s="48"/>
      <c r="J37" s="47"/>
      <c r="K37" s="48"/>
      <c r="L37" s="47"/>
      <c r="M37" s="48"/>
      <c r="N37" s="47"/>
      <c r="O37" s="48"/>
      <c r="P37" s="47">
        <f t="shared" si="5"/>
        <v>0</v>
      </c>
      <c r="Q37" s="48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7"/>
      <c r="W37" s="48"/>
    </row>
    <row r="38" spans="1:23" x14ac:dyDescent="0.2">
      <c r="A38" s="23" t="s">
        <v>65</v>
      </c>
      <c r="B38" s="46"/>
      <c r="C38" s="46"/>
      <c r="D38" s="46"/>
      <c r="E38" s="46">
        <f t="shared" si="4"/>
        <v>0</v>
      </c>
      <c r="F38" s="47"/>
      <c r="G38" s="48"/>
      <c r="H38" s="47"/>
      <c r="I38" s="48"/>
      <c r="J38" s="47"/>
      <c r="K38" s="48"/>
      <c r="L38" s="47"/>
      <c r="M38" s="48"/>
      <c r="N38" s="47"/>
      <c r="O38" s="48"/>
      <c r="P38" s="47">
        <f t="shared" si="5"/>
        <v>0</v>
      </c>
      <c r="Q38" s="48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7"/>
      <c r="W38" s="48"/>
    </row>
    <row r="39" spans="1:23" x14ac:dyDescent="0.2">
      <c r="A39" s="23" t="s">
        <v>66</v>
      </c>
      <c r="B39" s="46"/>
      <c r="C39" s="46"/>
      <c r="D39" s="46"/>
      <c r="E39" s="46">
        <f t="shared" si="4"/>
        <v>0</v>
      </c>
      <c r="F39" s="47"/>
      <c r="G39" s="48"/>
      <c r="H39" s="47"/>
      <c r="I39" s="48"/>
      <c r="J39" s="47"/>
      <c r="K39" s="48"/>
      <c r="L39" s="47"/>
      <c r="M39" s="48"/>
      <c r="N39" s="47"/>
      <c r="O39" s="48"/>
      <c r="P39" s="47">
        <f t="shared" si="5"/>
        <v>0</v>
      </c>
      <c r="Q39" s="48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7"/>
      <c r="W39" s="48"/>
    </row>
    <row r="40" spans="1:23" x14ac:dyDescent="0.2">
      <c r="A40" s="23" t="s">
        <v>67</v>
      </c>
      <c r="B40" s="46"/>
      <c r="C40" s="46"/>
      <c r="D40" s="46"/>
      <c r="E40" s="46">
        <f t="shared" si="4"/>
        <v>0</v>
      </c>
      <c r="F40" s="47"/>
      <c r="G40" s="48"/>
      <c r="H40" s="47"/>
      <c r="I40" s="48"/>
      <c r="J40" s="47"/>
      <c r="K40" s="48"/>
      <c r="L40" s="47"/>
      <c r="M40" s="48"/>
      <c r="N40" s="47"/>
      <c r="O40" s="48"/>
      <c r="P40" s="47">
        <f t="shared" si="5"/>
        <v>0</v>
      </c>
      <c r="Q40" s="48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7"/>
      <c r="W40" s="48"/>
    </row>
    <row r="41" spans="1:23" x14ac:dyDescent="0.2">
      <c r="A41" s="23" t="s">
        <v>68</v>
      </c>
      <c r="B41" s="46"/>
      <c r="C41" s="46"/>
      <c r="D41" s="46"/>
      <c r="E41" s="46">
        <f t="shared" si="4"/>
        <v>0</v>
      </c>
      <c r="F41" s="47"/>
      <c r="G41" s="48"/>
      <c r="H41" s="47"/>
      <c r="I41" s="48"/>
      <c r="J41" s="47"/>
      <c r="K41" s="48"/>
      <c r="L41" s="47"/>
      <c r="M41" s="48"/>
      <c r="N41" s="47"/>
      <c r="O41" s="48"/>
      <c r="P41" s="47">
        <f t="shared" si="5"/>
        <v>0</v>
      </c>
      <c r="Q41" s="48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7"/>
      <c r="W41" s="48"/>
    </row>
    <row r="42" spans="1:23" s="36" customFormat="1" x14ac:dyDescent="0.2">
      <c r="A42" s="32" t="s">
        <v>69</v>
      </c>
      <c r="B42" s="52">
        <f t="shared" ref="B42:Q42" si="13">+B43+B54</f>
        <v>252451000</v>
      </c>
      <c r="C42" s="52">
        <f t="shared" si="13"/>
        <v>0</v>
      </c>
      <c r="D42" s="52">
        <f t="shared" si="13"/>
        <v>0</v>
      </c>
      <c r="E42" s="52">
        <f t="shared" si="13"/>
        <v>252451000</v>
      </c>
      <c r="F42" s="53">
        <f t="shared" si="13"/>
        <v>252451000</v>
      </c>
      <c r="G42" s="54">
        <f t="shared" si="13"/>
        <v>75051000</v>
      </c>
      <c r="H42" s="53">
        <f t="shared" si="13"/>
        <v>33621000</v>
      </c>
      <c r="I42" s="54">
        <f t="shared" si="13"/>
        <v>0</v>
      </c>
      <c r="J42" s="53">
        <f t="shared" si="13"/>
        <v>0</v>
      </c>
      <c r="K42" s="54">
        <f t="shared" si="13"/>
        <v>0</v>
      </c>
      <c r="L42" s="53">
        <f t="shared" si="13"/>
        <v>0</v>
      </c>
      <c r="M42" s="54">
        <f t="shared" si="13"/>
        <v>0</v>
      </c>
      <c r="N42" s="53">
        <f t="shared" si="13"/>
        <v>0</v>
      </c>
      <c r="O42" s="54">
        <f t="shared" si="13"/>
        <v>0</v>
      </c>
      <c r="P42" s="53">
        <f t="shared" si="13"/>
        <v>33621000</v>
      </c>
      <c r="Q42" s="54">
        <f t="shared" si="13"/>
        <v>0</v>
      </c>
      <c r="R42" s="33">
        <f t="shared" ref="R42:R63" si="14">IF(($H42      =0),0,((($H42      -$H42      )/$H42      )*100))</f>
        <v>0</v>
      </c>
      <c r="S42" s="34">
        <f t="shared" ref="S42:S63" si="15">IF(($I42      =0),0,((($I42      -$I42      )/$I42      )*100))</f>
        <v>0</v>
      </c>
      <c r="T42" s="33">
        <f t="shared" ref="T42:T63" si="16">IF(($E42      =0),0,(($P42      /$E42      )*100))</f>
        <v>13.317831975314022</v>
      </c>
      <c r="U42" s="35">
        <f t="shared" ref="U42:U63" si="17">IF(($E42      =0),0,(($Q42      /$E42      )*100))</f>
        <v>0</v>
      </c>
      <c r="V42" s="53">
        <f t="shared" ref="V42:W42" si="18">+V43+V54</f>
        <v>0</v>
      </c>
      <c r="W42" s="54">
        <f t="shared" si="18"/>
        <v>0</v>
      </c>
    </row>
    <row r="43" spans="1:23" x14ac:dyDescent="0.2">
      <c r="A43" s="19" t="s">
        <v>36</v>
      </c>
      <c r="B43" s="43">
        <f t="shared" ref="B43:Q43" si="19">SUM(B44:B53)</f>
        <v>231473000</v>
      </c>
      <c r="C43" s="43">
        <f t="shared" si="19"/>
        <v>0</v>
      </c>
      <c r="D43" s="43">
        <f t="shared" si="19"/>
        <v>0</v>
      </c>
      <c r="E43" s="43">
        <f t="shared" si="19"/>
        <v>231473000</v>
      </c>
      <c r="F43" s="44">
        <f t="shared" si="19"/>
        <v>231473000</v>
      </c>
      <c r="G43" s="45">
        <f t="shared" si="19"/>
        <v>75051000</v>
      </c>
      <c r="H43" s="44">
        <f t="shared" si="19"/>
        <v>33621000</v>
      </c>
      <c r="I43" s="45">
        <f t="shared" si="19"/>
        <v>0</v>
      </c>
      <c r="J43" s="44">
        <f t="shared" si="19"/>
        <v>0</v>
      </c>
      <c r="K43" s="45">
        <f t="shared" si="19"/>
        <v>0</v>
      </c>
      <c r="L43" s="44">
        <f t="shared" si="19"/>
        <v>0</v>
      </c>
      <c r="M43" s="45">
        <f t="shared" si="19"/>
        <v>0</v>
      </c>
      <c r="N43" s="44">
        <f t="shared" si="19"/>
        <v>0</v>
      </c>
      <c r="O43" s="45">
        <f t="shared" si="19"/>
        <v>0</v>
      </c>
      <c r="P43" s="44">
        <f t="shared" si="19"/>
        <v>33621000</v>
      </c>
      <c r="Q43" s="45">
        <f t="shared" si="19"/>
        <v>0</v>
      </c>
      <c r="R43" s="20">
        <f t="shared" si="14"/>
        <v>0</v>
      </c>
      <c r="S43" s="21">
        <f t="shared" si="15"/>
        <v>0</v>
      </c>
      <c r="T43" s="20">
        <f t="shared" si="16"/>
        <v>14.524804188825479</v>
      </c>
      <c r="U43" s="22">
        <f t="shared" si="17"/>
        <v>0</v>
      </c>
      <c r="V43" s="44">
        <f t="shared" ref="V43:W43" si="20">SUM(V44:V53)</f>
        <v>0</v>
      </c>
      <c r="W43" s="45">
        <f t="shared" si="20"/>
        <v>0</v>
      </c>
    </row>
    <row r="44" spans="1:23" s="31" customFormat="1" ht="12.75" customHeight="1" x14ac:dyDescent="0.2">
      <c r="A44" s="27" t="s">
        <v>70</v>
      </c>
      <c r="B44" s="49"/>
      <c r="C44" s="49"/>
      <c r="D44" s="49"/>
      <c r="E44" s="49">
        <f t="shared" ref="E44:E62" si="21">$B44      +$C44      +$D44</f>
        <v>0</v>
      </c>
      <c r="F44" s="50"/>
      <c r="G44" s="51"/>
      <c r="H44" s="50"/>
      <c r="I44" s="51"/>
      <c r="J44" s="50"/>
      <c r="K44" s="51"/>
      <c r="L44" s="50"/>
      <c r="M44" s="51"/>
      <c r="N44" s="50"/>
      <c r="O44" s="51"/>
      <c r="P44" s="50">
        <f t="shared" ref="P44:P62" si="22">$H44      +$J44      +$L44      +$N44</f>
        <v>0</v>
      </c>
      <c r="Q44" s="51">
        <f t="shared" ref="Q44:Q62" si="23">$I44      +$K44      +$M44      +$O44</f>
        <v>0</v>
      </c>
      <c r="R44" s="28">
        <f t="shared" si="14"/>
        <v>0</v>
      </c>
      <c r="S44" s="29">
        <f t="shared" si="15"/>
        <v>0</v>
      </c>
      <c r="T44" s="28">
        <f t="shared" si="16"/>
        <v>0</v>
      </c>
      <c r="U44" s="30">
        <f t="shared" si="17"/>
        <v>0</v>
      </c>
      <c r="V44" s="50"/>
      <c r="W44" s="51"/>
    </row>
    <row r="45" spans="1:23" x14ac:dyDescent="0.2">
      <c r="A45" s="23" t="s">
        <v>71</v>
      </c>
      <c r="B45" s="46">
        <v>208473000</v>
      </c>
      <c r="C45" s="46"/>
      <c r="D45" s="46"/>
      <c r="E45" s="46">
        <f t="shared" si="21"/>
        <v>208473000</v>
      </c>
      <c r="F45" s="47">
        <v>208473000</v>
      </c>
      <c r="G45" s="48">
        <v>75051000</v>
      </c>
      <c r="H45" s="47">
        <v>33621000</v>
      </c>
      <c r="I45" s="48"/>
      <c r="J45" s="47"/>
      <c r="K45" s="48"/>
      <c r="L45" s="47"/>
      <c r="M45" s="48"/>
      <c r="N45" s="47"/>
      <c r="O45" s="48"/>
      <c r="P45" s="47">
        <f t="shared" si="22"/>
        <v>33621000</v>
      </c>
      <c r="Q45" s="48">
        <f t="shared" si="23"/>
        <v>0</v>
      </c>
      <c r="R45" s="24">
        <f t="shared" si="14"/>
        <v>0</v>
      </c>
      <c r="S45" s="25">
        <f t="shared" si="15"/>
        <v>0</v>
      </c>
      <c r="T45" s="24">
        <f t="shared" si="16"/>
        <v>16.127268279345529</v>
      </c>
      <c r="U45" s="26">
        <f t="shared" si="17"/>
        <v>0</v>
      </c>
      <c r="V45" s="47"/>
      <c r="W45" s="48"/>
    </row>
    <row r="46" spans="1:23" x14ac:dyDescent="0.2">
      <c r="A46" s="23" t="s">
        <v>72</v>
      </c>
      <c r="B46" s="46">
        <v>23000000</v>
      </c>
      <c r="C46" s="46"/>
      <c r="D46" s="46"/>
      <c r="E46" s="46">
        <f t="shared" si="21"/>
        <v>23000000</v>
      </c>
      <c r="F46" s="47">
        <v>23000000</v>
      </c>
      <c r="G46" s="48"/>
      <c r="H46" s="47"/>
      <c r="I46" s="48"/>
      <c r="J46" s="47"/>
      <c r="K46" s="48"/>
      <c r="L46" s="47"/>
      <c r="M46" s="48"/>
      <c r="N46" s="47"/>
      <c r="O46" s="48"/>
      <c r="P46" s="47">
        <f t="shared" si="22"/>
        <v>0</v>
      </c>
      <c r="Q46" s="48">
        <f t="shared" si="23"/>
        <v>0</v>
      </c>
      <c r="R46" s="24">
        <f t="shared" si="14"/>
        <v>0</v>
      </c>
      <c r="S46" s="25">
        <f t="shared" si="15"/>
        <v>0</v>
      </c>
      <c r="T46" s="24">
        <f t="shared" si="16"/>
        <v>0</v>
      </c>
      <c r="U46" s="26">
        <f t="shared" si="17"/>
        <v>0</v>
      </c>
      <c r="V46" s="47"/>
      <c r="W46" s="48"/>
    </row>
    <row r="47" spans="1:23" x14ac:dyDescent="0.2">
      <c r="A47" s="23" t="s">
        <v>73</v>
      </c>
      <c r="B47" s="46"/>
      <c r="C47" s="46"/>
      <c r="D47" s="46"/>
      <c r="E47" s="46">
        <f t="shared" si="21"/>
        <v>0</v>
      </c>
      <c r="F47" s="47"/>
      <c r="G47" s="48"/>
      <c r="H47" s="47"/>
      <c r="I47" s="48"/>
      <c r="J47" s="47"/>
      <c r="K47" s="48"/>
      <c r="L47" s="47"/>
      <c r="M47" s="48"/>
      <c r="N47" s="47"/>
      <c r="O47" s="48"/>
      <c r="P47" s="47">
        <f t="shared" si="22"/>
        <v>0</v>
      </c>
      <c r="Q47" s="48">
        <f t="shared" si="23"/>
        <v>0</v>
      </c>
      <c r="R47" s="24">
        <f t="shared" si="14"/>
        <v>0</v>
      </c>
      <c r="S47" s="25">
        <f t="shared" si="15"/>
        <v>0</v>
      </c>
      <c r="T47" s="24">
        <f t="shared" si="16"/>
        <v>0</v>
      </c>
      <c r="U47" s="26">
        <f t="shared" si="17"/>
        <v>0</v>
      </c>
      <c r="V47" s="47"/>
      <c r="W47" s="48"/>
    </row>
    <row r="48" spans="1:23" x14ac:dyDescent="0.2">
      <c r="A48" s="23" t="s">
        <v>74</v>
      </c>
      <c r="B48" s="46"/>
      <c r="C48" s="46"/>
      <c r="D48" s="46"/>
      <c r="E48" s="46">
        <f t="shared" si="21"/>
        <v>0</v>
      </c>
      <c r="F48" s="47"/>
      <c r="G48" s="48"/>
      <c r="H48" s="47"/>
      <c r="I48" s="48"/>
      <c r="J48" s="47"/>
      <c r="K48" s="48"/>
      <c r="L48" s="47"/>
      <c r="M48" s="48"/>
      <c r="N48" s="47"/>
      <c r="O48" s="48"/>
      <c r="P48" s="47">
        <f t="shared" si="22"/>
        <v>0</v>
      </c>
      <c r="Q48" s="48">
        <f t="shared" si="23"/>
        <v>0</v>
      </c>
      <c r="R48" s="24">
        <f t="shared" si="14"/>
        <v>0</v>
      </c>
      <c r="S48" s="25">
        <f t="shared" si="15"/>
        <v>0</v>
      </c>
      <c r="T48" s="24">
        <f t="shared" si="16"/>
        <v>0</v>
      </c>
      <c r="U48" s="26">
        <f t="shared" si="17"/>
        <v>0</v>
      </c>
      <c r="V48" s="47"/>
      <c r="W48" s="48"/>
    </row>
    <row r="49" spans="1:23" x14ac:dyDescent="0.2">
      <c r="A49" s="23" t="s">
        <v>75</v>
      </c>
      <c r="B49" s="46"/>
      <c r="C49" s="46"/>
      <c r="D49" s="46"/>
      <c r="E49" s="46">
        <f t="shared" si="21"/>
        <v>0</v>
      </c>
      <c r="F49" s="47"/>
      <c r="G49" s="48"/>
      <c r="H49" s="47"/>
      <c r="I49" s="48"/>
      <c r="J49" s="47"/>
      <c r="K49" s="48"/>
      <c r="L49" s="47"/>
      <c r="M49" s="48"/>
      <c r="N49" s="47"/>
      <c r="O49" s="48"/>
      <c r="P49" s="47">
        <f t="shared" si="22"/>
        <v>0</v>
      </c>
      <c r="Q49" s="48">
        <f t="shared" si="23"/>
        <v>0</v>
      </c>
      <c r="R49" s="24">
        <f t="shared" si="14"/>
        <v>0</v>
      </c>
      <c r="S49" s="25">
        <f t="shared" si="15"/>
        <v>0</v>
      </c>
      <c r="T49" s="24">
        <f t="shared" si="16"/>
        <v>0</v>
      </c>
      <c r="U49" s="26">
        <f t="shared" si="17"/>
        <v>0</v>
      </c>
      <c r="V49" s="47"/>
      <c r="W49" s="48"/>
    </row>
    <row r="50" spans="1:23" x14ac:dyDescent="0.2">
      <c r="A50" s="23" t="s">
        <v>76</v>
      </c>
      <c r="B50" s="46"/>
      <c r="C50" s="46"/>
      <c r="D50" s="46"/>
      <c r="E50" s="46">
        <f t="shared" si="21"/>
        <v>0</v>
      </c>
      <c r="F50" s="47"/>
      <c r="G50" s="48"/>
      <c r="H50" s="47"/>
      <c r="I50" s="48"/>
      <c r="J50" s="47"/>
      <c r="K50" s="48"/>
      <c r="L50" s="47"/>
      <c r="M50" s="48"/>
      <c r="N50" s="47"/>
      <c r="O50" s="48"/>
      <c r="P50" s="47">
        <f t="shared" si="22"/>
        <v>0</v>
      </c>
      <c r="Q50" s="48">
        <f t="shared" si="23"/>
        <v>0</v>
      </c>
      <c r="R50" s="24">
        <f t="shared" si="14"/>
        <v>0</v>
      </c>
      <c r="S50" s="25">
        <f t="shared" si="15"/>
        <v>0</v>
      </c>
      <c r="T50" s="24">
        <f t="shared" si="16"/>
        <v>0</v>
      </c>
      <c r="U50" s="26">
        <f t="shared" si="17"/>
        <v>0</v>
      </c>
      <c r="V50" s="47"/>
      <c r="W50" s="48"/>
    </row>
    <row r="51" spans="1:23" ht="12" customHeight="1" x14ac:dyDescent="0.2">
      <c r="A51" s="23" t="s">
        <v>77</v>
      </c>
      <c r="B51" s="46"/>
      <c r="C51" s="46"/>
      <c r="D51" s="46"/>
      <c r="E51" s="46">
        <f t="shared" si="21"/>
        <v>0</v>
      </c>
      <c r="F51" s="47"/>
      <c r="G51" s="48"/>
      <c r="H51" s="47"/>
      <c r="I51" s="48"/>
      <c r="J51" s="47"/>
      <c r="K51" s="48"/>
      <c r="L51" s="47"/>
      <c r="M51" s="48"/>
      <c r="N51" s="47"/>
      <c r="O51" s="48"/>
      <c r="P51" s="47">
        <f t="shared" si="22"/>
        <v>0</v>
      </c>
      <c r="Q51" s="48">
        <f t="shared" si="23"/>
        <v>0</v>
      </c>
      <c r="R51" s="24">
        <f t="shared" si="14"/>
        <v>0</v>
      </c>
      <c r="S51" s="25">
        <f t="shared" si="15"/>
        <v>0</v>
      </c>
      <c r="T51" s="24">
        <f t="shared" si="16"/>
        <v>0</v>
      </c>
      <c r="U51" s="26">
        <f t="shared" si="17"/>
        <v>0</v>
      </c>
      <c r="V51" s="47"/>
      <c r="W51" s="48"/>
    </row>
    <row r="52" spans="1:23" x14ac:dyDescent="0.2">
      <c r="A52" s="23" t="s">
        <v>78</v>
      </c>
      <c r="B52" s="46"/>
      <c r="C52" s="46"/>
      <c r="D52" s="46"/>
      <c r="E52" s="46">
        <f t="shared" si="21"/>
        <v>0</v>
      </c>
      <c r="F52" s="47"/>
      <c r="G52" s="48"/>
      <c r="H52" s="47"/>
      <c r="I52" s="48"/>
      <c r="J52" s="47"/>
      <c r="K52" s="48"/>
      <c r="L52" s="47"/>
      <c r="M52" s="48"/>
      <c r="N52" s="47"/>
      <c r="O52" s="48"/>
      <c r="P52" s="47">
        <f t="shared" si="22"/>
        <v>0</v>
      </c>
      <c r="Q52" s="48">
        <f t="shared" si="23"/>
        <v>0</v>
      </c>
      <c r="R52" s="24">
        <f t="shared" si="14"/>
        <v>0</v>
      </c>
      <c r="S52" s="25">
        <f t="shared" si="15"/>
        <v>0</v>
      </c>
      <c r="T52" s="24">
        <f t="shared" si="16"/>
        <v>0</v>
      </c>
      <c r="U52" s="26">
        <f t="shared" si="17"/>
        <v>0</v>
      </c>
      <c r="V52" s="47"/>
      <c r="W52" s="48"/>
    </row>
    <row r="53" spans="1:23" x14ac:dyDescent="0.2">
      <c r="A53" s="23" t="s">
        <v>79</v>
      </c>
      <c r="B53" s="46"/>
      <c r="C53" s="46"/>
      <c r="D53" s="46"/>
      <c r="E53" s="46">
        <f t="shared" si="21"/>
        <v>0</v>
      </c>
      <c r="F53" s="47"/>
      <c r="G53" s="48"/>
      <c r="H53" s="47"/>
      <c r="I53" s="48"/>
      <c r="J53" s="47"/>
      <c r="K53" s="48"/>
      <c r="L53" s="47"/>
      <c r="M53" s="48"/>
      <c r="N53" s="47"/>
      <c r="O53" s="48"/>
      <c r="P53" s="47">
        <f t="shared" si="22"/>
        <v>0</v>
      </c>
      <c r="Q53" s="48">
        <f t="shared" si="23"/>
        <v>0</v>
      </c>
      <c r="R53" s="24">
        <f t="shared" si="14"/>
        <v>0</v>
      </c>
      <c r="S53" s="25">
        <f t="shared" si="15"/>
        <v>0</v>
      </c>
      <c r="T53" s="24">
        <f t="shared" si="16"/>
        <v>0</v>
      </c>
      <c r="U53" s="26">
        <f t="shared" si="17"/>
        <v>0</v>
      </c>
      <c r="V53" s="47"/>
      <c r="W53" s="48"/>
    </row>
    <row r="54" spans="1:23" x14ac:dyDescent="0.2">
      <c r="A54" s="19" t="s">
        <v>54</v>
      </c>
      <c r="B54" s="43">
        <f t="shared" ref="B54:Q54" si="24">SUM(B55:B58)</f>
        <v>20978000</v>
      </c>
      <c r="C54" s="43">
        <f t="shared" si="24"/>
        <v>0</v>
      </c>
      <c r="D54" s="43">
        <f t="shared" si="24"/>
        <v>0</v>
      </c>
      <c r="E54" s="43">
        <f t="shared" si="24"/>
        <v>20978000</v>
      </c>
      <c r="F54" s="44">
        <f t="shared" si="24"/>
        <v>20978000</v>
      </c>
      <c r="G54" s="45">
        <f t="shared" si="24"/>
        <v>0</v>
      </c>
      <c r="H54" s="44">
        <f t="shared" si="24"/>
        <v>0</v>
      </c>
      <c r="I54" s="45">
        <f t="shared" si="24"/>
        <v>0</v>
      </c>
      <c r="J54" s="44">
        <f t="shared" si="24"/>
        <v>0</v>
      </c>
      <c r="K54" s="45">
        <f t="shared" si="24"/>
        <v>0</v>
      </c>
      <c r="L54" s="44">
        <f t="shared" si="24"/>
        <v>0</v>
      </c>
      <c r="M54" s="45">
        <f t="shared" si="24"/>
        <v>0</v>
      </c>
      <c r="N54" s="44">
        <f t="shared" si="24"/>
        <v>0</v>
      </c>
      <c r="O54" s="45">
        <f t="shared" si="24"/>
        <v>0</v>
      </c>
      <c r="P54" s="44">
        <f t="shared" si="24"/>
        <v>0</v>
      </c>
      <c r="Q54" s="45">
        <f t="shared" si="24"/>
        <v>0</v>
      </c>
      <c r="R54" s="20">
        <f t="shared" si="14"/>
        <v>0</v>
      </c>
      <c r="S54" s="21">
        <f t="shared" si="15"/>
        <v>0</v>
      </c>
      <c r="T54" s="20">
        <f t="shared" si="16"/>
        <v>0</v>
      </c>
      <c r="U54" s="22">
        <f t="shared" si="17"/>
        <v>0</v>
      </c>
      <c r="V54" s="44">
        <f t="shared" ref="V54:W54" si="25">SUM(V55:V58)</f>
        <v>0</v>
      </c>
      <c r="W54" s="45">
        <f t="shared" si="25"/>
        <v>0</v>
      </c>
    </row>
    <row r="55" spans="1:23" x14ac:dyDescent="0.2">
      <c r="A55" s="23" t="s">
        <v>80</v>
      </c>
      <c r="B55" s="46"/>
      <c r="C55" s="46"/>
      <c r="D55" s="46"/>
      <c r="E55" s="46">
        <f t="shared" si="21"/>
        <v>0</v>
      </c>
      <c r="F55" s="47"/>
      <c r="G55" s="48"/>
      <c r="H55" s="47"/>
      <c r="I55" s="48"/>
      <c r="J55" s="47"/>
      <c r="K55" s="48"/>
      <c r="L55" s="47"/>
      <c r="M55" s="48"/>
      <c r="N55" s="47"/>
      <c r="O55" s="48"/>
      <c r="P55" s="47">
        <f t="shared" si="22"/>
        <v>0</v>
      </c>
      <c r="Q55" s="48">
        <f t="shared" si="23"/>
        <v>0</v>
      </c>
      <c r="R55" s="24">
        <f t="shared" si="14"/>
        <v>0</v>
      </c>
      <c r="S55" s="25">
        <f t="shared" si="15"/>
        <v>0</v>
      </c>
      <c r="T55" s="24">
        <f t="shared" si="16"/>
        <v>0</v>
      </c>
      <c r="U55" s="26">
        <f t="shared" si="17"/>
        <v>0</v>
      </c>
      <c r="V55" s="47"/>
      <c r="W55" s="48"/>
    </row>
    <row r="56" spans="1:23" x14ac:dyDescent="0.2">
      <c r="A56" s="23" t="s">
        <v>81</v>
      </c>
      <c r="B56" s="46"/>
      <c r="C56" s="46"/>
      <c r="D56" s="46"/>
      <c r="E56" s="46">
        <f t="shared" si="21"/>
        <v>0</v>
      </c>
      <c r="F56" s="47"/>
      <c r="G56" s="48"/>
      <c r="H56" s="47"/>
      <c r="I56" s="48"/>
      <c r="J56" s="47"/>
      <c r="K56" s="48"/>
      <c r="L56" s="47"/>
      <c r="M56" s="48"/>
      <c r="N56" s="47"/>
      <c r="O56" s="48"/>
      <c r="P56" s="47">
        <f t="shared" si="22"/>
        <v>0</v>
      </c>
      <c r="Q56" s="48">
        <f t="shared" si="23"/>
        <v>0</v>
      </c>
      <c r="R56" s="24">
        <f t="shared" si="14"/>
        <v>0</v>
      </c>
      <c r="S56" s="25">
        <f t="shared" si="15"/>
        <v>0</v>
      </c>
      <c r="T56" s="24">
        <f t="shared" si="16"/>
        <v>0</v>
      </c>
      <c r="U56" s="26">
        <f t="shared" si="17"/>
        <v>0</v>
      </c>
      <c r="V56" s="47"/>
      <c r="W56" s="48"/>
    </row>
    <row r="57" spans="1:23" x14ac:dyDescent="0.2">
      <c r="A57" s="23" t="s">
        <v>82</v>
      </c>
      <c r="B57" s="46">
        <v>20978000</v>
      </c>
      <c r="C57" s="46"/>
      <c r="D57" s="46"/>
      <c r="E57" s="46">
        <f t="shared" si="21"/>
        <v>20978000</v>
      </c>
      <c r="F57" s="47">
        <v>20978000</v>
      </c>
      <c r="G57" s="48"/>
      <c r="H57" s="47"/>
      <c r="I57" s="48"/>
      <c r="J57" s="47"/>
      <c r="K57" s="48"/>
      <c r="L57" s="47"/>
      <c r="M57" s="48"/>
      <c r="N57" s="47"/>
      <c r="O57" s="48"/>
      <c r="P57" s="47">
        <f t="shared" si="22"/>
        <v>0</v>
      </c>
      <c r="Q57" s="48">
        <f t="shared" si="23"/>
        <v>0</v>
      </c>
      <c r="R57" s="24">
        <f t="shared" si="14"/>
        <v>0</v>
      </c>
      <c r="S57" s="25">
        <f t="shared" si="15"/>
        <v>0</v>
      </c>
      <c r="T57" s="24">
        <f t="shared" si="16"/>
        <v>0</v>
      </c>
      <c r="U57" s="26">
        <f t="shared" si="17"/>
        <v>0</v>
      </c>
      <c r="V57" s="47"/>
      <c r="W57" s="48"/>
    </row>
    <row r="58" spans="1:23" x14ac:dyDescent="0.2">
      <c r="A58" s="23" t="s">
        <v>83</v>
      </c>
      <c r="B58" s="46"/>
      <c r="C58" s="46"/>
      <c r="D58" s="46"/>
      <c r="E58" s="46">
        <f t="shared" si="21"/>
        <v>0</v>
      </c>
      <c r="F58" s="47"/>
      <c r="G58" s="48"/>
      <c r="H58" s="47"/>
      <c r="I58" s="48"/>
      <c r="J58" s="47"/>
      <c r="K58" s="48"/>
      <c r="L58" s="47"/>
      <c r="M58" s="48"/>
      <c r="N58" s="47"/>
      <c r="O58" s="48"/>
      <c r="P58" s="47">
        <f t="shared" si="22"/>
        <v>0</v>
      </c>
      <c r="Q58" s="48">
        <f t="shared" si="23"/>
        <v>0</v>
      </c>
      <c r="R58" s="24">
        <f t="shared" si="14"/>
        <v>0</v>
      </c>
      <c r="S58" s="25">
        <f t="shared" si="15"/>
        <v>0</v>
      </c>
      <c r="T58" s="24">
        <f t="shared" si="16"/>
        <v>0</v>
      </c>
      <c r="U58" s="26">
        <f t="shared" si="17"/>
        <v>0</v>
      </c>
      <c r="V58" s="47"/>
      <c r="W58" s="48"/>
    </row>
    <row r="59" spans="1:23" x14ac:dyDescent="0.2">
      <c r="A59" s="19" t="s">
        <v>84</v>
      </c>
      <c r="B59" s="43">
        <f t="shared" ref="B59:Q59" si="26">+B8+B42</f>
        <v>13137108000</v>
      </c>
      <c r="C59" s="43">
        <f t="shared" si="26"/>
        <v>0</v>
      </c>
      <c r="D59" s="43">
        <f t="shared" si="26"/>
        <v>0</v>
      </c>
      <c r="E59" s="43">
        <f t="shared" si="26"/>
        <v>13137108000</v>
      </c>
      <c r="F59" s="44">
        <f t="shared" si="26"/>
        <v>12751268000</v>
      </c>
      <c r="G59" s="45">
        <f t="shared" si="26"/>
        <v>3465297000</v>
      </c>
      <c r="H59" s="44">
        <f t="shared" si="26"/>
        <v>1193642000</v>
      </c>
      <c r="I59" s="45">
        <f t="shared" si="26"/>
        <v>931619237</v>
      </c>
      <c r="J59" s="44">
        <f t="shared" si="26"/>
        <v>0</v>
      </c>
      <c r="K59" s="45">
        <f t="shared" si="26"/>
        <v>0</v>
      </c>
      <c r="L59" s="44">
        <f t="shared" si="26"/>
        <v>0</v>
      </c>
      <c r="M59" s="45">
        <f t="shared" si="26"/>
        <v>0</v>
      </c>
      <c r="N59" s="44">
        <f t="shared" si="26"/>
        <v>0</v>
      </c>
      <c r="O59" s="45">
        <f t="shared" si="26"/>
        <v>0</v>
      </c>
      <c r="P59" s="44">
        <f t="shared" si="26"/>
        <v>1193642000</v>
      </c>
      <c r="Q59" s="45">
        <f t="shared" si="26"/>
        <v>931619237</v>
      </c>
      <c r="R59" s="20">
        <f t="shared" si="14"/>
        <v>0</v>
      </c>
      <c r="S59" s="21">
        <f t="shared" si="15"/>
        <v>0</v>
      </c>
      <c r="T59" s="20">
        <f t="shared" si="16"/>
        <v>9.0860332426284387</v>
      </c>
      <c r="U59" s="22">
        <f t="shared" si="17"/>
        <v>7.0915093108772487</v>
      </c>
      <c r="V59" s="44">
        <f t="shared" ref="V59:W59" si="27">+V8+V42</f>
        <v>0</v>
      </c>
      <c r="W59" s="45">
        <f t="shared" si="27"/>
        <v>0</v>
      </c>
    </row>
    <row r="60" spans="1:23" x14ac:dyDescent="0.2">
      <c r="A60" s="19" t="s">
        <v>85</v>
      </c>
      <c r="B60" s="43">
        <f t="shared" ref="B60:Q60" si="28">SUM(B61:B62)</f>
        <v>8705124000</v>
      </c>
      <c r="C60" s="43">
        <f t="shared" si="28"/>
        <v>0</v>
      </c>
      <c r="D60" s="43">
        <f t="shared" si="28"/>
        <v>0</v>
      </c>
      <c r="E60" s="43">
        <f t="shared" si="28"/>
        <v>8705124000</v>
      </c>
      <c r="F60" s="44">
        <f t="shared" si="28"/>
        <v>0</v>
      </c>
      <c r="G60" s="45">
        <f t="shared" si="28"/>
        <v>0</v>
      </c>
      <c r="H60" s="44">
        <f t="shared" si="28"/>
        <v>0</v>
      </c>
      <c r="I60" s="45">
        <f t="shared" si="28"/>
        <v>801760390</v>
      </c>
      <c r="J60" s="44">
        <f t="shared" si="28"/>
        <v>0</v>
      </c>
      <c r="K60" s="45">
        <f t="shared" si="28"/>
        <v>0</v>
      </c>
      <c r="L60" s="44">
        <f t="shared" si="28"/>
        <v>0</v>
      </c>
      <c r="M60" s="45">
        <f t="shared" si="28"/>
        <v>0</v>
      </c>
      <c r="N60" s="44">
        <f t="shared" si="28"/>
        <v>0</v>
      </c>
      <c r="O60" s="45">
        <f t="shared" si="28"/>
        <v>0</v>
      </c>
      <c r="P60" s="44">
        <f t="shared" si="28"/>
        <v>0</v>
      </c>
      <c r="Q60" s="45">
        <f t="shared" si="28"/>
        <v>801760390</v>
      </c>
      <c r="R60" s="20">
        <f t="shared" si="14"/>
        <v>0</v>
      </c>
      <c r="S60" s="21">
        <f t="shared" si="15"/>
        <v>0</v>
      </c>
      <c r="T60" s="20">
        <f t="shared" si="16"/>
        <v>0</v>
      </c>
      <c r="U60" s="22">
        <f t="shared" si="17"/>
        <v>9.2102121692924772</v>
      </c>
      <c r="V60" s="44">
        <f t="shared" ref="V60:W60" si="29">SUM(V61:V62)</f>
        <v>0</v>
      </c>
      <c r="W60" s="45">
        <f t="shared" si="29"/>
        <v>0</v>
      </c>
    </row>
    <row r="61" spans="1:23" s="31" customFormat="1" ht="12.75" customHeight="1" x14ac:dyDescent="0.2">
      <c r="A61" s="27" t="s">
        <v>86</v>
      </c>
      <c r="B61" s="49">
        <v>8705124000</v>
      </c>
      <c r="C61" s="49"/>
      <c r="D61" s="49"/>
      <c r="E61" s="49">
        <f t="shared" si="21"/>
        <v>8705124000</v>
      </c>
      <c r="F61" s="50"/>
      <c r="G61" s="51"/>
      <c r="H61" s="50"/>
      <c r="I61" s="51">
        <v>801760390</v>
      </c>
      <c r="J61" s="50"/>
      <c r="K61" s="51"/>
      <c r="L61" s="50"/>
      <c r="M61" s="51"/>
      <c r="N61" s="50"/>
      <c r="O61" s="51"/>
      <c r="P61" s="50">
        <f t="shared" si="22"/>
        <v>0</v>
      </c>
      <c r="Q61" s="51">
        <f t="shared" si="23"/>
        <v>801760390</v>
      </c>
      <c r="R61" s="28">
        <f t="shared" si="14"/>
        <v>0</v>
      </c>
      <c r="S61" s="29">
        <f t="shared" si="15"/>
        <v>0</v>
      </c>
      <c r="T61" s="28">
        <f t="shared" si="16"/>
        <v>0</v>
      </c>
      <c r="U61" s="30">
        <f t="shared" si="17"/>
        <v>9.2102121692924772</v>
      </c>
      <c r="V61" s="50"/>
      <c r="W61" s="51"/>
    </row>
    <row r="62" spans="1:23" ht="13.5" thickBot="1" x14ac:dyDescent="0.25">
      <c r="A62" s="23" t="s">
        <v>87</v>
      </c>
      <c r="B62" s="46"/>
      <c r="C62" s="46"/>
      <c r="D62" s="46"/>
      <c r="E62" s="46">
        <f t="shared" si="21"/>
        <v>0</v>
      </c>
      <c r="F62" s="47"/>
      <c r="G62" s="48"/>
      <c r="H62" s="47"/>
      <c r="I62" s="48"/>
      <c r="J62" s="47"/>
      <c r="K62" s="48"/>
      <c r="L62" s="47"/>
      <c r="M62" s="48"/>
      <c r="N62" s="47"/>
      <c r="O62" s="48"/>
      <c r="P62" s="47">
        <f t="shared" si="22"/>
        <v>0</v>
      </c>
      <c r="Q62" s="48">
        <f t="shared" si="23"/>
        <v>0</v>
      </c>
      <c r="R62" s="24">
        <f t="shared" si="14"/>
        <v>0</v>
      </c>
      <c r="S62" s="25">
        <f t="shared" si="15"/>
        <v>0</v>
      </c>
      <c r="T62" s="24">
        <f t="shared" si="16"/>
        <v>0</v>
      </c>
      <c r="U62" s="26">
        <f t="shared" si="17"/>
        <v>0</v>
      </c>
      <c r="V62" s="47"/>
      <c r="W62" s="48"/>
    </row>
    <row r="63" spans="1:23" s="31" customFormat="1" ht="13.5" thickTop="1" x14ac:dyDescent="0.2">
      <c r="A63" s="37" t="s">
        <v>88</v>
      </c>
      <c r="B63" s="55">
        <f t="shared" ref="B63:Q63" si="30">+B59+B60</f>
        <v>21842232000</v>
      </c>
      <c r="C63" s="55">
        <f t="shared" si="30"/>
        <v>0</v>
      </c>
      <c r="D63" s="55">
        <f t="shared" si="30"/>
        <v>0</v>
      </c>
      <c r="E63" s="55">
        <f t="shared" si="30"/>
        <v>21842232000</v>
      </c>
      <c r="F63" s="56">
        <f t="shared" si="30"/>
        <v>12751268000</v>
      </c>
      <c r="G63" s="57">
        <f t="shared" si="30"/>
        <v>3465297000</v>
      </c>
      <c r="H63" s="56">
        <f t="shared" si="30"/>
        <v>1193642000</v>
      </c>
      <c r="I63" s="57">
        <f t="shared" si="30"/>
        <v>1733379627</v>
      </c>
      <c r="J63" s="56">
        <f t="shared" si="30"/>
        <v>0</v>
      </c>
      <c r="K63" s="57">
        <f t="shared" si="30"/>
        <v>0</v>
      </c>
      <c r="L63" s="56">
        <f t="shared" si="30"/>
        <v>0</v>
      </c>
      <c r="M63" s="58">
        <f t="shared" si="30"/>
        <v>0</v>
      </c>
      <c r="N63" s="56">
        <f t="shared" si="30"/>
        <v>0</v>
      </c>
      <c r="O63" s="57">
        <f t="shared" si="30"/>
        <v>0</v>
      </c>
      <c r="P63" s="56">
        <f t="shared" si="30"/>
        <v>1193642000</v>
      </c>
      <c r="Q63" s="57">
        <f t="shared" si="30"/>
        <v>1733379627</v>
      </c>
      <c r="R63" s="38">
        <f t="shared" si="14"/>
        <v>0</v>
      </c>
      <c r="S63" s="39">
        <f t="shared" si="15"/>
        <v>0</v>
      </c>
      <c r="T63" s="38">
        <f t="shared" si="16"/>
        <v>5.4648352787389127</v>
      </c>
      <c r="U63" s="39">
        <f t="shared" si="17"/>
        <v>7.9359088714010539</v>
      </c>
      <c r="V63" s="56">
        <f>+V59+V60</f>
        <v>0</v>
      </c>
      <c r="W63" s="57">
        <f>+W59+W60</f>
        <v>0</v>
      </c>
    </row>
    <row r="64" spans="1:23" x14ac:dyDescent="0.2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3"/>
      <c r="S64" s="3"/>
      <c r="T64" s="3"/>
      <c r="U64" s="3"/>
      <c r="V64" s="2"/>
      <c r="W64" s="2"/>
    </row>
    <row r="65" spans="1:23" x14ac:dyDescent="0.2">
      <c r="A65" s="4" t="s">
        <v>97</v>
      </c>
    </row>
    <row r="66" spans="1:23" x14ac:dyDescent="0.2">
      <c r="A66" s="4"/>
    </row>
    <row r="67" spans="1:23" x14ac:dyDescent="0.2">
      <c r="A67" s="4" t="s">
        <v>98</v>
      </c>
    </row>
    <row r="68" spans="1:23" x14ac:dyDescent="0.2">
      <c r="A68" s="4" t="s">
        <v>99</v>
      </c>
      <c r="B68" s="5"/>
      <c r="C68" s="5"/>
      <c r="D68" s="5"/>
      <c r="E68" s="5"/>
      <c r="F68" s="5"/>
      <c r="H68" s="5"/>
      <c r="I68" s="5"/>
      <c r="J68" s="5"/>
      <c r="K68" s="5"/>
      <c r="V68" s="5"/>
    </row>
    <row r="69" spans="1:23" x14ac:dyDescent="0.2">
      <c r="A69" s="4" t="s">
        <v>100</v>
      </c>
      <c r="B69" s="5"/>
      <c r="C69" s="5"/>
      <c r="D69" s="5"/>
      <c r="E69" s="5"/>
      <c r="F69" s="5"/>
      <c r="H69" s="5"/>
      <c r="I69" s="5"/>
      <c r="J69" s="5"/>
      <c r="K69" s="5"/>
      <c r="V69" s="5"/>
    </row>
    <row r="70" spans="1:23" x14ac:dyDescent="0.2">
      <c r="A70" s="4" t="s">
        <v>101</v>
      </c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102</v>
      </c>
    </row>
    <row r="74" spans="1:23" x14ac:dyDescent="0.2">
      <c r="A74" s="5" t="s">
        <v>103</v>
      </c>
      <c r="G74" s="5" t="s">
        <v>104</v>
      </c>
      <c r="W74" s="5"/>
    </row>
    <row r="75" spans="1:23" x14ac:dyDescent="0.2">
      <c r="A75" s="5"/>
      <c r="G75" s="5"/>
      <c r="W75" s="5"/>
    </row>
    <row r="76" spans="1:23" x14ac:dyDescent="0.2">
      <c r="A76" s="5" t="s">
        <v>105</v>
      </c>
      <c r="G76" s="5" t="s">
        <v>105</v>
      </c>
      <c r="W76" s="5"/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76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"/>
      <c r="W1" s="6"/>
    </row>
    <row r="2" spans="1:23" ht="18" x14ac:dyDescent="0.25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7"/>
      <c r="W2" s="7"/>
    </row>
    <row r="3" spans="1:23" ht="18" customHeight="1" x14ac:dyDescent="0.25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7"/>
      <c r="W3" s="7"/>
    </row>
    <row r="4" spans="1:23" ht="18" customHeight="1" x14ac:dyDescent="0.25">
      <c r="A4" s="62" t="s">
        <v>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7"/>
      <c r="W4" s="7"/>
    </row>
    <row r="5" spans="1:23" ht="15" customHeight="1" x14ac:dyDescent="0.25">
      <c r="A5" s="63" t="s">
        <v>89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8"/>
      <c r="W5" s="8"/>
    </row>
    <row r="6" spans="1:23" ht="12.75" customHeight="1" x14ac:dyDescent="0.2">
      <c r="A6" s="9" t="s">
        <v>5</v>
      </c>
      <c r="B6" s="9" t="s">
        <v>1</v>
      </c>
      <c r="C6" s="9" t="s">
        <v>1</v>
      </c>
      <c r="D6" s="9" t="s">
        <v>1</v>
      </c>
      <c r="E6" s="10" t="s">
        <v>1</v>
      </c>
      <c r="F6" s="59" t="s">
        <v>6</v>
      </c>
      <c r="G6" s="60"/>
      <c r="H6" s="59" t="s">
        <v>7</v>
      </c>
      <c r="I6" s="60"/>
      <c r="J6" s="59" t="s">
        <v>8</v>
      </c>
      <c r="K6" s="60"/>
      <c r="L6" s="59" t="s">
        <v>9</v>
      </c>
      <c r="M6" s="60"/>
      <c r="N6" s="59" t="s">
        <v>10</v>
      </c>
      <c r="O6" s="60"/>
      <c r="P6" s="59" t="s">
        <v>11</v>
      </c>
      <c r="Q6" s="60"/>
      <c r="R6" s="59" t="s">
        <v>12</v>
      </c>
      <c r="S6" s="60"/>
      <c r="T6" s="59" t="s">
        <v>13</v>
      </c>
      <c r="U6" s="60"/>
      <c r="V6" s="59" t="s">
        <v>14</v>
      </c>
      <c r="W6" s="60"/>
    </row>
    <row r="7" spans="1:23" ht="76.5" x14ac:dyDescent="0.2">
      <c r="A7" s="11" t="s">
        <v>15</v>
      </c>
      <c r="B7" s="12" t="s">
        <v>16</v>
      </c>
      <c r="C7" s="12" t="s">
        <v>17</v>
      </c>
      <c r="D7" s="12" t="s">
        <v>18</v>
      </c>
      <c r="E7" s="12" t="s">
        <v>19</v>
      </c>
      <c r="F7" s="13" t="s">
        <v>20</v>
      </c>
      <c r="G7" s="14" t="s">
        <v>21</v>
      </c>
      <c r="H7" s="13" t="s">
        <v>22</v>
      </c>
      <c r="I7" s="14" t="s">
        <v>23</v>
      </c>
      <c r="J7" s="13" t="s">
        <v>24</v>
      </c>
      <c r="K7" s="14" t="s">
        <v>25</v>
      </c>
      <c r="L7" s="13" t="s">
        <v>26</v>
      </c>
      <c r="M7" s="14" t="s">
        <v>27</v>
      </c>
      <c r="N7" s="13" t="s">
        <v>28</v>
      </c>
      <c r="O7" s="14" t="s">
        <v>29</v>
      </c>
      <c r="P7" s="13" t="s">
        <v>30</v>
      </c>
      <c r="Q7" s="14" t="s">
        <v>31</v>
      </c>
      <c r="R7" s="13" t="s">
        <v>30</v>
      </c>
      <c r="S7" s="14" t="s">
        <v>31</v>
      </c>
      <c r="T7" s="13" t="s">
        <v>32</v>
      </c>
      <c r="U7" s="14" t="s">
        <v>33</v>
      </c>
      <c r="V7" s="13" t="s">
        <v>19</v>
      </c>
      <c r="W7" s="14" t="s">
        <v>34</v>
      </c>
    </row>
    <row r="8" spans="1:23" x14ac:dyDescent="0.2">
      <c r="A8" s="15" t="s">
        <v>35</v>
      </c>
      <c r="B8" s="40">
        <f t="shared" ref="B8:Q8" si="0">+B9+B27</f>
        <v>389676000</v>
      </c>
      <c r="C8" s="40">
        <f t="shared" si="0"/>
        <v>0</v>
      </c>
      <c r="D8" s="40">
        <f t="shared" si="0"/>
        <v>0</v>
      </c>
      <c r="E8" s="40">
        <f t="shared" si="0"/>
        <v>389676000</v>
      </c>
      <c r="F8" s="41">
        <f t="shared" si="0"/>
        <v>374676000</v>
      </c>
      <c r="G8" s="42">
        <f t="shared" si="0"/>
        <v>123415000</v>
      </c>
      <c r="H8" s="41">
        <f t="shared" si="0"/>
        <v>11294000</v>
      </c>
      <c r="I8" s="42">
        <f t="shared" si="0"/>
        <v>17636833</v>
      </c>
      <c r="J8" s="41">
        <f t="shared" si="0"/>
        <v>0</v>
      </c>
      <c r="K8" s="42">
        <f t="shared" si="0"/>
        <v>0</v>
      </c>
      <c r="L8" s="41">
        <f t="shared" si="0"/>
        <v>0</v>
      </c>
      <c r="M8" s="42">
        <f t="shared" si="0"/>
        <v>0</v>
      </c>
      <c r="N8" s="41">
        <f t="shared" si="0"/>
        <v>0</v>
      </c>
      <c r="O8" s="42">
        <f t="shared" si="0"/>
        <v>0</v>
      </c>
      <c r="P8" s="41">
        <f t="shared" si="0"/>
        <v>11294000</v>
      </c>
      <c r="Q8" s="42">
        <f t="shared" si="0"/>
        <v>17636833</v>
      </c>
      <c r="R8" s="16">
        <f>IF(($H8       =0),0,((($H8       -$H8       )/$H8       )*100))</f>
        <v>0</v>
      </c>
      <c r="S8" s="17">
        <f>IF(($I8       =0),0,((($I8       -$I8       )/$I8       )*100))</f>
        <v>0</v>
      </c>
      <c r="T8" s="16">
        <f>IF(($E8       =0),0,(($P8       /$E8       )*100))</f>
        <v>2.8983052587277633</v>
      </c>
      <c r="U8" s="18">
        <f>IF(($E8       =0),0,(($Q8       /$E8       )*100))</f>
        <v>4.5260249540644022</v>
      </c>
      <c r="V8" s="41">
        <f t="shared" ref="V8:W8" si="1">+V9+V27</f>
        <v>0</v>
      </c>
      <c r="W8" s="42">
        <f t="shared" si="1"/>
        <v>0</v>
      </c>
    </row>
    <row r="9" spans="1:23" x14ac:dyDescent="0.2">
      <c r="A9" s="19" t="s">
        <v>36</v>
      </c>
      <c r="B9" s="43">
        <f t="shared" ref="B9:Q9" si="2">SUM(B10:B26)</f>
        <v>360362000</v>
      </c>
      <c r="C9" s="43">
        <f t="shared" si="2"/>
        <v>0</v>
      </c>
      <c r="D9" s="43">
        <f t="shared" si="2"/>
        <v>0</v>
      </c>
      <c r="E9" s="43">
        <f t="shared" si="2"/>
        <v>360362000</v>
      </c>
      <c r="F9" s="44">
        <f t="shared" si="2"/>
        <v>360362000</v>
      </c>
      <c r="G9" s="45">
        <f t="shared" si="2"/>
        <v>115837000</v>
      </c>
      <c r="H9" s="44">
        <f t="shared" si="2"/>
        <v>8695000</v>
      </c>
      <c r="I9" s="45">
        <f t="shared" si="2"/>
        <v>12692686</v>
      </c>
      <c r="J9" s="44">
        <f t="shared" si="2"/>
        <v>0</v>
      </c>
      <c r="K9" s="45">
        <f t="shared" si="2"/>
        <v>0</v>
      </c>
      <c r="L9" s="44">
        <f t="shared" si="2"/>
        <v>0</v>
      </c>
      <c r="M9" s="45">
        <f t="shared" si="2"/>
        <v>0</v>
      </c>
      <c r="N9" s="44">
        <f t="shared" si="2"/>
        <v>0</v>
      </c>
      <c r="O9" s="45">
        <f t="shared" si="2"/>
        <v>0</v>
      </c>
      <c r="P9" s="44">
        <f t="shared" si="2"/>
        <v>8695000</v>
      </c>
      <c r="Q9" s="45">
        <f t="shared" si="2"/>
        <v>12692686</v>
      </c>
      <c r="R9" s="20">
        <f>IF(($H9       =0),0,((($H9       -$H9       )/$H9       )*100))</f>
        <v>0</v>
      </c>
      <c r="S9" s="21">
        <f>IF(($I9       =0),0,((($I9       -$I9       )/$I9       )*100))</f>
        <v>0</v>
      </c>
      <c r="T9" s="20">
        <f>IF(($E9       =0),0,(($P9       /$E9       )*100))</f>
        <v>2.4128515215255772</v>
      </c>
      <c r="U9" s="22">
        <f>IF(($E9       =0),0,(($Q9       /$E9       )*100))</f>
        <v>3.5222043389702575</v>
      </c>
      <c r="V9" s="44">
        <f t="shared" ref="V9:W9" si="3">SUM(V10:V26)</f>
        <v>0</v>
      </c>
      <c r="W9" s="45">
        <f t="shared" si="3"/>
        <v>0</v>
      </c>
    </row>
    <row r="10" spans="1:23" x14ac:dyDescent="0.2">
      <c r="A10" s="23" t="s">
        <v>37</v>
      </c>
      <c r="B10" s="46"/>
      <c r="C10" s="46"/>
      <c r="D10" s="46"/>
      <c r="E10" s="46">
        <f t="shared" ref="E10:E41" si="4">$B10      +$C10      +$D10</f>
        <v>0</v>
      </c>
      <c r="F10" s="47"/>
      <c r="G10" s="48"/>
      <c r="H10" s="47"/>
      <c r="I10" s="48"/>
      <c r="J10" s="47"/>
      <c r="K10" s="48"/>
      <c r="L10" s="47"/>
      <c r="M10" s="48"/>
      <c r="N10" s="47"/>
      <c r="O10" s="48"/>
      <c r="P10" s="47">
        <f t="shared" ref="P10:P41" si="5">$H10      +$J10      +$L10      +$N10</f>
        <v>0</v>
      </c>
      <c r="Q10" s="48">
        <f t="shared" ref="Q10:Q41" si="6">$I10      +$K10      +$M10      +$O10</f>
        <v>0</v>
      </c>
      <c r="R10" s="24">
        <f t="shared" ref="R10:R41" si="7">IF(($H10      =0),0,((($H10      -$H10      )/$H10      )*100))</f>
        <v>0</v>
      </c>
      <c r="S10" s="25">
        <f t="shared" ref="S10:S41" si="8">IF(($I10      =0),0,((($I10      -$I10      )/$I10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7"/>
      <c r="W10" s="48"/>
    </row>
    <row r="11" spans="1:23" x14ac:dyDescent="0.2">
      <c r="A11" s="23" t="s">
        <v>38</v>
      </c>
      <c r="B11" s="46"/>
      <c r="C11" s="46"/>
      <c r="D11" s="46"/>
      <c r="E11" s="46">
        <f t="shared" si="4"/>
        <v>0</v>
      </c>
      <c r="F11" s="47"/>
      <c r="G11" s="48"/>
      <c r="H11" s="47"/>
      <c r="I11" s="48"/>
      <c r="J11" s="47"/>
      <c r="K11" s="48"/>
      <c r="L11" s="47"/>
      <c r="M11" s="48"/>
      <c r="N11" s="47"/>
      <c r="O11" s="48"/>
      <c r="P11" s="47">
        <f t="shared" si="5"/>
        <v>0</v>
      </c>
      <c r="Q11" s="48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7"/>
      <c r="W11" s="48"/>
    </row>
    <row r="12" spans="1:23" x14ac:dyDescent="0.2">
      <c r="A12" s="23" t="s">
        <v>39</v>
      </c>
      <c r="B12" s="46"/>
      <c r="C12" s="46"/>
      <c r="D12" s="46"/>
      <c r="E12" s="46">
        <f t="shared" si="4"/>
        <v>0</v>
      </c>
      <c r="F12" s="47"/>
      <c r="G12" s="48"/>
      <c r="H12" s="47"/>
      <c r="I12" s="48"/>
      <c r="J12" s="47"/>
      <c r="K12" s="48"/>
      <c r="L12" s="47"/>
      <c r="M12" s="48"/>
      <c r="N12" s="47"/>
      <c r="O12" s="48"/>
      <c r="P12" s="47">
        <f t="shared" si="5"/>
        <v>0</v>
      </c>
      <c r="Q12" s="48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7"/>
      <c r="W12" s="48"/>
    </row>
    <row r="13" spans="1:23" x14ac:dyDescent="0.2">
      <c r="A13" s="23" t="s">
        <v>40</v>
      </c>
      <c r="B13" s="46"/>
      <c r="C13" s="46"/>
      <c r="D13" s="46"/>
      <c r="E13" s="46">
        <f t="shared" si="4"/>
        <v>0</v>
      </c>
      <c r="F13" s="47"/>
      <c r="G13" s="48"/>
      <c r="H13" s="47"/>
      <c r="I13" s="48"/>
      <c r="J13" s="47"/>
      <c r="K13" s="48"/>
      <c r="L13" s="47"/>
      <c r="M13" s="48"/>
      <c r="N13" s="47"/>
      <c r="O13" s="48"/>
      <c r="P13" s="47">
        <f t="shared" si="5"/>
        <v>0</v>
      </c>
      <c r="Q13" s="48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7"/>
      <c r="W13" s="48"/>
    </row>
    <row r="14" spans="1:23" x14ac:dyDescent="0.2">
      <c r="A14" s="23" t="s">
        <v>41</v>
      </c>
      <c r="B14" s="46">
        <v>55655000</v>
      </c>
      <c r="C14" s="46"/>
      <c r="D14" s="46"/>
      <c r="E14" s="46">
        <f t="shared" si="4"/>
        <v>55655000</v>
      </c>
      <c r="F14" s="47">
        <v>55655000</v>
      </c>
      <c r="G14" s="48">
        <v>17331000</v>
      </c>
      <c r="H14" s="47">
        <v>2277000</v>
      </c>
      <c r="I14" s="48">
        <v>1789456</v>
      </c>
      <c r="J14" s="47"/>
      <c r="K14" s="48"/>
      <c r="L14" s="47"/>
      <c r="M14" s="48"/>
      <c r="N14" s="47"/>
      <c r="O14" s="48"/>
      <c r="P14" s="47">
        <f t="shared" si="5"/>
        <v>2277000</v>
      </c>
      <c r="Q14" s="48">
        <f t="shared" si="6"/>
        <v>1789456</v>
      </c>
      <c r="R14" s="24">
        <f t="shared" si="7"/>
        <v>0</v>
      </c>
      <c r="S14" s="25">
        <f t="shared" si="8"/>
        <v>0</v>
      </c>
      <c r="T14" s="24">
        <f t="shared" si="9"/>
        <v>4.0912766148594013</v>
      </c>
      <c r="U14" s="26">
        <f t="shared" si="10"/>
        <v>3.2152654748001082</v>
      </c>
      <c r="V14" s="47"/>
      <c r="W14" s="48"/>
    </row>
    <row r="15" spans="1:23" x14ac:dyDescent="0.2">
      <c r="A15" s="23" t="s">
        <v>42</v>
      </c>
      <c r="B15" s="46"/>
      <c r="C15" s="46"/>
      <c r="D15" s="46"/>
      <c r="E15" s="46">
        <f t="shared" si="4"/>
        <v>0</v>
      </c>
      <c r="F15" s="47"/>
      <c r="G15" s="48"/>
      <c r="H15" s="47"/>
      <c r="I15" s="48"/>
      <c r="J15" s="47"/>
      <c r="K15" s="48"/>
      <c r="L15" s="47"/>
      <c r="M15" s="48"/>
      <c r="N15" s="47"/>
      <c r="O15" s="48"/>
      <c r="P15" s="47">
        <f t="shared" si="5"/>
        <v>0</v>
      </c>
      <c r="Q15" s="48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7"/>
      <c r="W15" s="48"/>
    </row>
    <row r="16" spans="1:23" x14ac:dyDescent="0.2">
      <c r="A16" s="23" t="s">
        <v>43</v>
      </c>
      <c r="B16" s="46"/>
      <c r="C16" s="46"/>
      <c r="D16" s="46"/>
      <c r="E16" s="46">
        <f t="shared" si="4"/>
        <v>0</v>
      </c>
      <c r="F16" s="47"/>
      <c r="G16" s="48"/>
      <c r="H16" s="47"/>
      <c r="I16" s="48"/>
      <c r="J16" s="47"/>
      <c r="K16" s="48"/>
      <c r="L16" s="47"/>
      <c r="M16" s="48"/>
      <c r="N16" s="47"/>
      <c r="O16" s="48"/>
      <c r="P16" s="47">
        <f t="shared" si="5"/>
        <v>0</v>
      </c>
      <c r="Q16" s="48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7"/>
      <c r="W16" s="48"/>
    </row>
    <row r="17" spans="1:23" x14ac:dyDescent="0.2">
      <c r="A17" s="23" t="s">
        <v>44</v>
      </c>
      <c r="B17" s="46"/>
      <c r="C17" s="46"/>
      <c r="D17" s="46"/>
      <c r="E17" s="46">
        <f t="shared" si="4"/>
        <v>0</v>
      </c>
      <c r="F17" s="47"/>
      <c r="G17" s="48"/>
      <c r="H17" s="47"/>
      <c r="I17" s="48"/>
      <c r="J17" s="47"/>
      <c r="K17" s="48"/>
      <c r="L17" s="47"/>
      <c r="M17" s="48"/>
      <c r="N17" s="47"/>
      <c r="O17" s="48"/>
      <c r="P17" s="47">
        <f t="shared" si="5"/>
        <v>0</v>
      </c>
      <c r="Q17" s="48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7"/>
      <c r="W17" s="48"/>
    </row>
    <row r="18" spans="1:23" x14ac:dyDescent="0.2">
      <c r="A18" s="23" t="s">
        <v>45</v>
      </c>
      <c r="B18" s="46"/>
      <c r="C18" s="46"/>
      <c r="D18" s="46"/>
      <c r="E18" s="46">
        <f t="shared" si="4"/>
        <v>0</v>
      </c>
      <c r="F18" s="47"/>
      <c r="G18" s="48"/>
      <c r="H18" s="47"/>
      <c r="I18" s="48"/>
      <c r="J18" s="47"/>
      <c r="K18" s="48"/>
      <c r="L18" s="47"/>
      <c r="M18" s="48"/>
      <c r="N18" s="47"/>
      <c r="O18" s="48"/>
      <c r="P18" s="47">
        <f t="shared" si="5"/>
        <v>0</v>
      </c>
      <c r="Q18" s="48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7"/>
      <c r="W18" s="48"/>
    </row>
    <row r="19" spans="1:23" x14ac:dyDescent="0.2">
      <c r="A19" s="23" t="s">
        <v>46</v>
      </c>
      <c r="B19" s="46"/>
      <c r="C19" s="46"/>
      <c r="D19" s="46"/>
      <c r="E19" s="46">
        <f t="shared" si="4"/>
        <v>0</v>
      </c>
      <c r="F19" s="47"/>
      <c r="G19" s="48"/>
      <c r="H19" s="47"/>
      <c r="I19" s="48"/>
      <c r="J19" s="47"/>
      <c r="K19" s="48"/>
      <c r="L19" s="47"/>
      <c r="M19" s="48"/>
      <c r="N19" s="47"/>
      <c r="O19" s="48"/>
      <c r="P19" s="47">
        <f t="shared" si="5"/>
        <v>0</v>
      </c>
      <c r="Q19" s="48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7"/>
      <c r="W19" s="48"/>
    </row>
    <row r="20" spans="1:23" x14ac:dyDescent="0.2">
      <c r="A20" s="23" t="s">
        <v>47</v>
      </c>
      <c r="B20" s="46"/>
      <c r="C20" s="46"/>
      <c r="D20" s="46"/>
      <c r="E20" s="46">
        <f t="shared" si="4"/>
        <v>0</v>
      </c>
      <c r="F20" s="47"/>
      <c r="G20" s="48"/>
      <c r="H20" s="47"/>
      <c r="I20" s="48"/>
      <c r="J20" s="47"/>
      <c r="K20" s="48"/>
      <c r="L20" s="47"/>
      <c r="M20" s="48"/>
      <c r="N20" s="47"/>
      <c r="O20" s="48"/>
      <c r="P20" s="47">
        <f t="shared" si="5"/>
        <v>0</v>
      </c>
      <c r="Q20" s="48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7"/>
      <c r="W20" s="48"/>
    </row>
    <row r="21" spans="1:23" x14ac:dyDescent="0.2">
      <c r="A21" s="23" t="s">
        <v>48</v>
      </c>
      <c r="B21" s="46"/>
      <c r="C21" s="46"/>
      <c r="D21" s="46"/>
      <c r="E21" s="46">
        <f t="shared" si="4"/>
        <v>0</v>
      </c>
      <c r="F21" s="47"/>
      <c r="G21" s="48"/>
      <c r="H21" s="47"/>
      <c r="I21" s="48"/>
      <c r="J21" s="47"/>
      <c r="K21" s="48"/>
      <c r="L21" s="47"/>
      <c r="M21" s="48"/>
      <c r="N21" s="47"/>
      <c r="O21" s="48"/>
      <c r="P21" s="47">
        <f t="shared" si="5"/>
        <v>0</v>
      </c>
      <c r="Q21" s="48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7"/>
      <c r="W21" s="48"/>
    </row>
    <row r="22" spans="1:23" x14ac:dyDescent="0.2">
      <c r="A22" s="23" t="s">
        <v>49</v>
      </c>
      <c r="B22" s="46"/>
      <c r="C22" s="46"/>
      <c r="D22" s="46"/>
      <c r="E22" s="46">
        <f t="shared" si="4"/>
        <v>0</v>
      </c>
      <c r="F22" s="47"/>
      <c r="G22" s="48"/>
      <c r="H22" s="47"/>
      <c r="I22" s="48"/>
      <c r="J22" s="47"/>
      <c r="K22" s="48"/>
      <c r="L22" s="47"/>
      <c r="M22" s="48"/>
      <c r="N22" s="47"/>
      <c r="O22" s="48"/>
      <c r="P22" s="47">
        <f t="shared" si="5"/>
        <v>0</v>
      </c>
      <c r="Q22" s="48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7"/>
      <c r="W22" s="48"/>
    </row>
    <row r="23" spans="1:23" x14ac:dyDescent="0.2">
      <c r="A23" s="23" t="s">
        <v>50</v>
      </c>
      <c r="B23" s="46"/>
      <c r="C23" s="46"/>
      <c r="D23" s="46"/>
      <c r="E23" s="46">
        <f t="shared" si="4"/>
        <v>0</v>
      </c>
      <c r="F23" s="47"/>
      <c r="G23" s="48"/>
      <c r="H23" s="47"/>
      <c r="I23" s="48"/>
      <c r="J23" s="47"/>
      <c r="K23" s="48"/>
      <c r="L23" s="47"/>
      <c r="M23" s="48"/>
      <c r="N23" s="47"/>
      <c r="O23" s="48"/>
      <c r="P23" s="47">
        <f t="shared" si="5"/>
        <v>0</v>
      </c>
      <c r="Q23" s="48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7"/>
      <c r="W23" s="48"/>
    </row>
    <row r="24" spans="1:23" x14ac:dyDescent="0.2">
      <c r="A24" s="23" t="s">
        <v>51</v>
      </c>
      <c r="B24" s="46"/>
      <c r="C24" s="46"/>
      <c r="D24" s="46"/>
      <c r="E24" s="46">
        <f t="shared" si="4"/>
        <v>0</v>
      </c>
      <c r="F24" s="47"/>
      <c r="G24" s="48"/>
      <c r="H24" s="47"/>
      <c r="I24" s="48"/>
      <c r="J24" s="47"/>
      <c r="K24" s="48"/>
      <c r="L24" s="47"/>
      <c r="M24" s="48"/>
      <c r="N24" s="47"/>
      <c r="O24" s="48"/>
      <c r="P24" s="47">
        <f t="shared" si="5"/>
        <v>0</v>
      </c>
      <c r="Q24" s="48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7"/>
      <c r="W24" s="48"/>
    </row>
    <row r="25" spans="1:23" x14ac:dyDescent="0.2">
      <c r="A25" s="23" t="s">
        <v>52</v>
      </c>
      <c r="B25" s="46"/>
      <c r="C25" s="46"/>
      <c r="D25" s="46"/>
      <c r="E25" s="46">
        <f t="shared" si="4"/>
        <v>0</v>
      </c>
      <c r="F25" s="47"/>
      <c r="G25" s="48"/>
      <c r="H25" s="47"/>
      <c r="I25" s="48"/>
      <c r="J25" s="47"/>
      <c r="K25" s="48"/>
      <c r="L25" s="47"/>
      <c r="M25" s="48"/>
      <c r="N25" s="47"/>
      <c r="O25" s="48"/>
      <c r="P25" s="47">
        <f t="shared" si="5"/>
        <v>0</v>
      </c>
      <c r="Q25" s="48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7"/>
      <c r="W25" s="48"/>
    </row>
    <row r="26" spans="1:23" x14ac:dyDescent="0.2">
      <c r="A26" s="23" t="s">
        <v>53</v>
      </c>
      <c r="B26" s="46">
        <v>304707000</v>
      </c>
      <c r="C26" s="46"/>
      <c r="D26" s="46"/>
      <c r="E26" s="46">
        <f t="shared" si="4"/>
        <v>304707000</v>
      </c>
      <c r="F26" s="47">
        <v>304707000</v>
      </c>
      <c r="G26" s="48">
        <v>98506000</v>
      </c>
      <c r="H26" s="47">
        <v>6418000</v>
      </c>
      <c r="I26" s="48">
        <v>10903230</v>
      </c>
      <c r="J26" s="47"/>
      <c r="K26" s="48"/>
      <c r="L26" s="47"/>
      <c r="M26" s="48"/>
      <c r="N26" s="47"/>
      <c r="O26" s="48"/>
      <c r="P26" s="47">
        <f t="shared" si="5"/>
        <v>6418000</v>
      </c>
      <c r="Q26" s="48">
        <f t="shared" si="6"/>
        <v>10903230</v>
      </c>
      <c r="R26" s="24">
        <f t="shared" si="7"/>
        <v>0</v>
      </c>
      <c r="S26" s="25">
        <f t="shared" si="8"/>
        <v>0</v>
      </c>
      <c r="T26" s="24">
        <f t="shared" si="9"/>
        <v>2.1062857105350385</v>
      </c>
      <c r="U26" s="26">
        <f t="shared" si="10"/>
        <v>3.5782669909125819</v>
      </c>
      <c r="V26" s="47"/>
      <c r="W26" s="48"/>
    </row>
    <row r="27" spans="1:23" x14ac:dyDescent="0.2">
      <c r="A27" s="19" t="s">
        <v>54</v>
      </c>
      <c r="B27" s="43">
        <f t="shared" ref="B27:Q27" si="11">SUM(B28:B41)</f>
        <v>29314000</v>
      </c>
      <c r="C27" s="43">
        <f t="shared" si="11"/>
        <v>0</v>
      </c>
      <c r="D27" s="43">
        <f t="shared" si="11"/>
        <v>0</v>
      </c>
      <c r="E27" s="43">
        <f t="shared" si="11"/>
        <v>29314000</v>
      </c>
      <c r="F27" s="44">
        <f t="shared" si="11"/>
        <v>14314000</v>
      </c>
      <c r="G27" s="45">
        <f t="shared" si="11"/>
        <v>7578000</v>
      </c>
      <c r="H27" s="44">
        <f t="shared" si="11"/>
        <v>2599000</v>
      </c>
      <c r="I27" s="45">
        <f t="shared" si="11"/>
        <v>4944147</v>
      </c>
      <c r="J27" s="44">
        <f t="shared" si="11"/>
        <v>0</v>
      </c>
      <c r="K27" s="45">
        <f t="shared" si="11"/>
        <v>0</v>
      </c>
      <c r="L27" s="44">
        <f t="shared" si="11"/>
        <v>0</v>
      </c>
      <c r="M27" s="45">
        <f t="shared" si="11"/>
        <v>0</v>
      </c>
      <c r="N27" s="44">
        <f t="shared" si="11"/>
        <v>0</v>
      </c>
      <c r="O27" s="45">
        <f t="shared" si="11"/>
        <v>0</v>
      </c>
      <c r="P27" s="44">
        <f t="shared" si="11"/>
        <v>2599000</v>
      </c>
      <c r="Q27" s="45">
        <f t="shared" si="11"/>
        <v>4944147</v>
      </c>
      <c r="R27" s="20">
        <f t="shared" si="7"/>
        <v>0</v>
      </c>
      <c r="S27" s="21">
        <f t="shared" si="8"/>
        <v>0</v>
      </c>
      <c r="T27" s="20">
        <f t="shared" si="9"/>
        <v>8.8660708194036992</v>
      </c>
      <c r="U27" s="22">
        <f t="shared" si="10"/>
        <v>16.866162925564577</v>
      </c>
      <c r="V27" s="44">
        <f t="shared" ref="V27:W27" si="12">SUM(V28:V41)</f>
        <v>0</v>
      </c>
      <c r="W27" s="45">
        <f t="shared" si="12"/>
        <v>0</v>
      </c>
    </row>
    <row r="28" spans="1:23" s="31" customFormat="1" ht="12.75" customHeight="1" x14ac:dyDescent="0.2">
      <c r="A28" s="27" t="s">
        <v>55</v>
      </c>
      <c r="B28" s="49"/>
      <c r="C28" s="49"/>
      <c r="D28" s="49"/>
      <c r="E28" s="49">
        <f t="shared" si="4"/>
        <v>0</v>
      </c>
      <c r="F28" s="50"/>
      <c r="G28" s="51"/>
      <c r="H28" s="50"/>
      <c r="I28" s="51"/>
      <c r="J28" s="50"/>
      <c r="K28" s="51"/>
      <c r="L28" s="50"/>
      <c r="M28" s="51"/>
      <c r="N28" s="50"/>
      <c r="O28" s="51"/>
      <c r="P28" s="50">
        <f t="shared" si="5"/>
        <v>0</v>
      </c>
      <c r="Q28" s="51">
        <f t="shared" si="6"/>
        <v>0</v>
      </c>
      <c r="R28" s="28">
        <f t="shared" si="7"/>
        <v>0</v>
      </c>
      <c r="S28" s="29">
        <f t="shared" si="8"/>
        <v>0</v>
      </c>
      <c r="T28" s="28">
        <f t="shared" si="9"/>
        <v>0</v>
      </c>
      <c r="U28" s="30">
        <f t="shared" si="10"/>
        <v>0</v>
      </c>
      <c r="V28" s="50"/>
      <c r="W28" s="51"/>
    </row>
    <row r="29" spans="1:23" x14ac:dyDescent="0.2">
      <c r="A29" s="23" t="s">
        <v>56</v>
      </c>
      <c r="B29" s="46">
        <v>15000000</v>
      </c>
      <c r="C29" s="46"/>
      <c r="D29" s="46"/>
      <c r="E29" s="46">
        <f t="shared" si="4"/>
        <v>15000000</v>
      </c>
      <c r="F29" s="47"/>
      <c r="G29" s="48"/>
      <c r="H29" s="47"/>
      <c r="I29" s="48">
        <v>2137902</v>
      </c>
      <c r="J29" s="47"/>
      <c r="K29" s="48"/>
      <c r="L29" s="47"/>
      <c r="M29" s="48"/>
      <c r="N29" s="47"/>
      <c r="O29" s="48"/>
      <c r="P29" s="47">
        <f t="shared" si="5"/>
        <v>0</v>
      </c>
      <c r="Q29" s="48">
        <f t="shared" si="6"/>
        <v>2137902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14.252680000000002</v>
      </c>
      <c r="V29" s="47"/>
      <c r="W29" s="48"/>
    </row>
    <row r="30" spans="1:23" x14ac:dyDescent="0.2">
      <c r="A30" s="23" t="s">
        <v>57</v>
      </c>
      <c r="B30" s="46">
        <v>1000000</v>
      </c>
      <c r="C30" s="46"/>
      <c r="D30" s="46"/>
      <c r="E30" s="46">
        <f t="shared" si="4"/>
        <v>1000000</v>
      </c>
      <c r="F30" s="47">
        <v>1000000</v>
      </c>
      <c r="G30" s="48">
        <v>1000000</v>
      </c>
      <c r="H30" s="47">
        <v>204000</v>
      </c>
      <c r="I30" s="48">
        <v>136000</v>
      </c>
      <c r="J30" s="47"/>
      <c r="K30" s="48"/>
      <c r="L30" s="47"/>
      <c r="M30" s="48"/>
      <c r="N30" s="47"/>
      <c r="O30" s="48"/>
      <c r="P30" s="47">
        <f t="shared" si="5"/>
        <v>204000</v>
      </c>
      <c r="Q30" s="48">
        <f t="shared" si="6"/>
        <v>136000</v>
      </c>
      <c r="R30" s="24">
        <f t="shared" si="7"/>
        <v>0</v>
      </c>
      <c r="S30" s="25">
        <f t="shared" si="8"/>
        <v>0</v>
      </c>
      <c r="T30" s="24">
        <f t="shared" si="9"/>
        <v>20.399999999999999</v>
      </c>
      <c r="U30" s="26">
        <f t="shared" si="10"/>
        <v>13.600000000000001</v>
      </c>
      <c r="V30" s="47"/>
      <c r="W30" s="48"/>
    </row>
    <row r="31" spans="1:23" x14ac:dyDescent="0.2">
      <c r="A31" s="23" t="s">
        <v>58</v>
      </c>
      <c r="B31" s="46"/>
      <c r="C31" s="46"/>
      <c r="D31" s="46"/>
      <c r="E31" s="46">
        <f t="shared" si="4"/>
        <v>0</v>
      </c>
      <c r="F31" s="47"/>
      <c r="G31" s="48"/>
      <c r="H31" s="47"/>
      <c r="I31" s="48"/>
      <c r="J31" s="47"/>
      <c r="K31" s="48"/>
      <c r="L31" s="47"/>
      <c r="M31" s="48"/>
      <c r="N31" s="47"/>
      <c r="O31" s="48"/>
      <c r="P31" s="47">
        <f t="shared" si="5"/>
        <v>0</v>
      </c>
      <c r="Q31" s="48">
        <f t="shared" si="6"/>
        <v>0</v>
      </c>
      <c r="R31" s="24">
        <f t="shared" si="7"/>
        <v>0</v>
      </c>
      <c r="S31" s="25">
        <f t="shared" si="8"/>
        <v>0</v>
      </c>
      <c r="T31" s="24">
        <f t="shared" si="9"/>
        <v>0</v>
      </c>
      <c r="U31" s="26">
        <f t="shared" si="10"/>
        <v>0</v>
      </c>
      <c r="V31" s="47"/>
      <c r="W31" s="48"/>
    </row>
    <row r="32" spans="1:23" x14ac:dyDescent="0.2">
      <c r="A32" s="23" t="s">
        <v>59</v>
      </c>
      <c r="B32" s="46">
        <v>2314000</v>
      </c>
      <c r="C32" s="46"/>
      <c r="D32" s="46"/>
      <c r="E32" s="46">
        <f t="shared" si="4"/>
        <v>2314000</v>
      </c>
      <c r="F32" s="47">
        <v>2314000</v>
      </c>
      <c r="G32" s="48">
        <v>578000</v>
      </c>
      <c r="H32" s="47">
        <v>578000</v>
      </c>
      <c r="I32" s="48">
        <v>677854</v>
      </c>
      <c r="J32" s="47"/>
      <c r="K32" s="48"/>
      <c r="L32" s="47"/>
      <c r="M32" s="48"/>
      <c r="N32" s="47"/>
      <c r="O32" s="48"/>
      <c r="P32" s="47">
        <f t="shared" si="5"/>
        <v>578000</v>
      </c>
      <c r="Q32" s="48">
        <f t="shared" si="6"/>
        <v>677854</v>
      </c>
      <c r="R32" s="24">
        <f t="shared" si="7"/>
        <v>0</v>
      </c>
      <c r="S32" s="25">
        <f t="shared" si="8"/>
        <v>0</v>
      </c>
      <c r="T32" s="24">
        <f t="shared" si="9"/>
        <v>24.978392394122732</v>
      </c>
      <c r="U32" s="26">
        <f t="shared" si="10"/>
        <v>29.293604148660329</v>
      </c>
      <c r="V32" s="47"/>
      <c r="W32" s="48"/>
    </row>
    <row r="33" spans="1:23" x14ac:dyDescent="0.2">
      <c r="A33" s="23" t="s">
        <v>60</v>
      </c>
      <c r="B33" s="46">
        <v>11000000</v>
      </c>
      <c r="C33" s="46"/>
      <c r="D33" s="46"/>
      <c r="E33" s="46">
        <f t="shared" si="4"/>
        <v>11000000</v>
      </c>
      <c r="F33" s="47">
        <v>11000000</v>
      </c>
      <c r="G33" s="48">
        <v>6000000</v>
      </c>
      <c r="H33" s="47">
        <v>1817000</v>
      </c>
      <c r="I33" s="48">
        <v>1992391</v>
      </c>
      <c r="J33" s="47"/>
      <c r="K33" s="48"/>
      <c r="L33" s="47"/>
      <c r="M33" s="48"/>
      <c r="N33" s="47"/>
      <c r="O33" s="48"/>
      <c r="P33" s="47">
        <f t="shared" si="5"/>
        <v>1817000</v>
      </c>
      <c r="Q33" s="48">
        <f t="shared" si="6"/>
        <v>1992391</v>
      </c>
      <c r="R33" s="24">
        <f t="shared" si="7"/>
        <v>0</v>
      </c>
      <c r="S33" s="25">
        <f t="shared" si="8"/>
        <v>0</v>
      </c>
      <c r="T33" s="24">
        <f t="shared" si="9"/>
        <v>16.518181818181819</v>
      </c>
      <c r="U33" s="26">
        <f t="shared" si="10"/>
        <v>18.112645454545454</v>
      </c>
      <c r="V33" s="47"/>
      <c r="W33" s="48"/>
    </row>
    <row r="34" spans="1:23" x14ac:dyDescent="0.2">
      <c r="A34" s="23" t="s">
        <v>61</v>
      </c>
      <c r="B34" s="46"/>
      <c r="C34" s="46"/>
      <c r="D34" s="46"/>
      <c r="E34" s="46">
        <f t="shared" si="4"/>
        <v>0</v>
      </c>
      <c r="F34" s="47"/>
      <c r="G34" s="48"/>
      <c r="H34" s="47"/>
      <c r="I34" s="48"/>
      <c r="J34" s="47"/>
      <c r="K34" s="48"/>
      <c r="L34" s="47"/>
      <c r="M34" s="48"/>
      <c r="N34" s="47"/>
      <c r="O34" s="48"/>
      <c r="P34" s="47">
        <f t="shared" si="5"/>
        <v>0</v>
      </c>
      <c r="Q34" s="48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7"/>
      <c r="W34" s="48"/>
    </row>
    <row r="35" spans="1:23" x14ac:dyDescent="0.2">
      <c r="A35" s="23" t="s">
        <v>62</v>
      </c>
      <c r="B35" s="46"/>
      <c r="C35" s="46"/>
      <c r="D35" s="46"/>
      <c r="E35" s="46">
        <f t="shared" si="4"/>
        <v>0</v>
      </c>
      <c r="F35" s="47"/>
      <c r="G35" s="48"/>
      <c r="H35" s="47"/>
      <c r="I35" s="48"/>
      <c r="J35" s="47"/>
      <c r="K35" s="48"/>
      <c r="L35" s="47"/>
      <c r="M35" s="48"/>
      <c r="N35" s="47"/>
      <c r="O35" s="48"/>
      <c r="P35" s="47">
        <f t="shared" si="5"/>
        <v>0</v>
      </c>
      <c r="Q35" s="48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7"/>
      <c r="W35" s="48"/>
    </row>
    <row r="36" spans="1:23" x14ac:dyDescent="0.2">
      <c r="A36" s="23" t="s">
        <v>63</v>
      </c>
      <c r="B36" s="46"/>
      <c r="C36" s="46"/>
      <c r="D36" s="46"/>
      <c r="E36" s="46">
        <f t="shared" si="4"/>
        <v>0</v>
      </c>
      <c r="F36" s="47"/>
      <c r="G36" s="48"/>
      <c r="H36" s="47"/>
      <c r="I36" s="48"/>
      <c r="J36" s="47"/>
      <c r="K36" s="48"/>
      <c r="L36" s="47"/>
      <c r="M36" s="48"/>
      <c r="N36" s="47"/>
      <c r="O36" s="48"/>
      <c r="P36" s="47">
        <f t="shared" si="5"/>
        <v>0</v>
      </c>
      <c r="Q36" s="48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7"/>
      <c r="W36" s="48"/>
    </row>
    <row r="37" spans="1:23" x14ac:dyDescent="0.2">
      <c r="A37" s="23" t="s">
        <v>64</v>
      </c>
      <c r="B37" s="46"/>
      <c r="C37" s="46"/>
      <c r="D37" s="46"/>
      <c r="E37" s="46">
        <f t="shared" si="4"/>
        <v>0</v>
      </c>
      <c r="F37" s="47"/>
      <c r="G37" s="48"/>
      <c r="H37" s="47"/>
      <c r="I37" s="48"/>
      <c r="J37" s="47"/>
      <c r="K37" s="48"/>
      <c r="L37" s="47"/>
      <c r="M37" s="48"/>
      <c r="N37" s="47"/>
      <c r="O37" s="48"/>
      <c r="P37" s="47">
        <f t="shared" si="5"/>
        <v>0</v>
      </c>
      <c r="Q37" s="48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7"/>
      <c r="W37" s="48"/>
    </row>
    <row r="38" spans="1:23" x14ac:dyDescent="0.2">
      <c r="A38" s="23" t="s">
        <v>65</v>
      </c>
      <c r="B38" s="46"/>
      <c r="C38" s="46"/>
      <c r="D38" s="46"/>
      <c r="E38" s="46">
        <f t="shared" si="4"/>
        <v>0</v>
      </c>
      <c r="F38" s="47"/>
      <c r="G38" s="48"/>
      <c r="H38" s="47"/>
      <c r="I38" s="48"/>
      <c r="J38" s="47"/>
      <c r="K38" s="48"/>
      <c r="L38" s="47"/>
      <c r="M38" s="48"/>
      <c r="N38" s="47"/>
      <c r="O38" s="48"/>
      <c r="P38" s="47">
        <f t="shared" si="5"/>
        <v>0</v>
      </c>
      <c r="Q38" s="48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7"/>
      <c r="W38" s="48"/>
    </row>
    <row r="39" spans="1:23" x14ac:dyDescent="0.2">
      <c r="A39" s="23" t="s">
        <v>66</v>
      </c>
      <c r="B39" s="46"/>
      <c r="C39" s="46"/>
      <c r="D39" s="46"/>
      <c r="E39" s="46">
        <f t="shared" si="4"/>
        <v>0</v>
      </c>
      <c r="F39" s="47"/>
      <c r="G39" s="48"/>
      <c r="H39" s="47"/>
      <c r="I39" s="48"/>
      <c r="J39" s="47"/>
      <c r="K39" s="48"/>
      <c r="L39" s="47"/>
      <c r="M39" s="48"/>
      <c r="N39" s="47"/>
      <c r="O39" s="48"/>
      <c r="P39" s="47">
        <f t="shared" si="5"/>
        <v>0</v>
      </c>
      <c r="Q39" s="48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7"/>
      <c r="W39" s="48"/>
    </row>
    <row r="40" spans="1:23" x14ac:dyDescent="0.2">
      <c r="A40" s="23" t="s">
        <v>67</v>
      </c>
      <c r="B40" s="46"/>
      <c r="C40" s="46"/>
      <c r="D40" s="46"/>
      <c r="E40" s="46">
        <f t="shared" si="4"/>
        <v>0</v>
      </c>
      <c r="F40" s="47"/>
      <c r="G40" s="48"/>
      <c r="H40" s="47"/>
      <c r="I40" s="48"/>
      <c r="J40" s="47"/>
      <c r="K40" s="48"/>
      <c r="L40" s="47"/>
      <c r="M40" s="48"/>
      <c r="N40" s="47"/>
      <c r="O40" s="48"/>
      <c r="P40" s="47">
        <f t="shared" si="5"/>
        <v>0</v>
      </c>
      <c r="Q40" s="48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7"/>
      <c r="W40" s="48"/>
    </row>
    <row r="41" spans="1:23" x14ac:dyDescent="0.2">
      <c r="A41" s="23" t="s">
        <v>68</v>
      </c>
      <c r="B41" s="46"/>
      <c r="C41" s="46"/>
      <c r="D41" s="46"/>
      <c r="E41" s="46">
        <f t="shared" si="4"/>
        <v>0</v>
      </c>
      <c r="F41" s="47"/>
      <c r="G41" s="48"/>
      <c r="H41" s="47"/>
      <c r="I41" s="48"/>
      <c r="J41" s="47"/>
      <c r="K41" s="48"/>
      <c r="L41" s="47"/>
      <c r="M41" s="48"/>
      <c r="N41" s="47"/>
      <c r="O41" s="48"/>
      <c r="P41" s="47">
        <f t="shared" si="5"/>
        <v>0</v>
      </c>
      <c r="Q41" s="48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7"/>
      <c r="W41" s="48"/>
    </row>
    <row r="42" spans="1:23" s="36" customFormat="1" x14ac:dyDescent="0.2">
      <c r="A42" s="32" t="s">
        <v>69</v>
      </c>
      <c r="B42" s="52">
        <f t="shared" ref="B42:Q42" si="13">+B43+B54</f>
        <v>76656000</v>
      </c>
      <c r="C42" s="52">
        <f t="shared" si="13"/>
        <v>0</v>
      </c>
      <c r="D42" s="52">
        <f t="shared" si="13"/>
        <v>0</v>
      </c>
      <c r="E42" s="52">
        <f t="shared" si="13"/>
        <v>76656000</v>
      </c>
      <c r="F42" s="53">
        <f t="shared" si="13"/>
        <v>76656000</v>
      </c>
      <c r="G42" s="54">
        <f t="shared" si="13"/>
        <v>26838000</v>
      </c>
      <c r="H42" s="53">
        <f t="shared" si="13"/>
        <v>9546000</v>
      </c>
      <c r="I42" s="54">
        <f t="shared" si="13"/>
        <v>0</v>
      </c>
      <c r="J42" s="53">
        <f t="shared" si="13"/>
        <v>0</v>
      </c>
      <c r="K42" s="54">
        <f t="shared" si="13"/>
        <v>0</v>
      </c>
      <c r="L42" s="53">
        <f t="shared" si="13"/>
        <v>0</v>
      </c>
      <c r="M42" s="54">
        <f t="shared" si="13"/>
        <v>0</v>
      </c>
      <c r="N42" s="53">
        <f t="shared" si="13"/>
        <v>0</v>
      </c>
      <c r="O42" s="54">
        <f t="shared" si="13"/>
        <v>0</v>
      </c>
      <c r="P42" s="53">
        <f t="shared" si="13"/>
        <v>9546000</v>
      </c>
      <c r="Q42" s="54">
        <f t="shared" si="13"/>
        <v>0</v>
      </c>
      <c r="R42" s="33">
        <f t="shared" ref="R42:R63" si="14">IF(($H42      =0),0,((($H42      -$H42      )/$H42      )*100))</f>
        <v>0</v>
      </c>
      <c r="S42" s="34">
        <f t="shared" ref="S42:S63" si="15">IF(($I42      =0),0,((($I42      -$I42      )/$I42      )*100))</f>
        <v>0</v>
      </c>
      <c r="T42" s="33">
        <f t="shared" ref="T42:T63" si="16">IF(($E42      =0),0,(($P42      /$E42      )*100))</f>
        <v>12.453036944270506</v>
      </c>
      <c r="U42" s="35">
        <f t="shared" ref="U42:U63" si="17">IF(($E42      =0),0,(($Q42      /$E42      )*100))</f>
        <v>0</v>
      </c>
      <c r="V42" s="53">
        <f t="shared" ref="V42:W42" si="18">+V43+V54</f>
        <v>0</v>
      </c>
      <c r="W42" s="54">
        <f t="shared" si="18"/>
        <v>0</v>
      </c>
    </row>
    <row r="43" spans="1:23" x14ac:dyDescent="0.2">
      <c r="A43" s="19" t="s">
        <v>36</v>
      </c>
      <c r="B43" s="43">
        <f t="shared" ref="B43:Q43" si="19">SUM(B44:B53)</f>
        <v>75550000</v>
      </c>
      <c r="C43" s="43">
        <f t="shared" si="19"/>
        <v>0</v>
      </c>
      <c r="D43" s="43">
        <f t="shared" si="19"/>
        <v>0</v>
      </c>
      <c r="E43" s="43">
        <f t="shared" si="19"/>
        <v>75550000</v>
      </c>
      <c r="F43" s="44">
        <f t="shared" si="19"/>
        <v>75550000</v>
      </c>
      <c r="G43" s="45">
        <f t="shared" si="19"/>
        <v>26838000</v>
      </c>
      <c r="H43" s="44">
        <f t="shared" si="19"/>
        <v>9546000</v>
      </c>
      <c r="I43" s="45">
        <f t="shared" si="19"/>
        <v>0</v>
      </c>
      <c r="J43" s="44">
        <f t="shared" si="19"/>
        <v>0</v>
      </c>
      <c r="K43" s="45">
        <f t="shared" si="19"/>
        <v>0</v>
      </c>
      <c r="L43" s="44">
        <f t="shared" si="19"/>
        <v>0</v>
      </c>
      <c r="M43" s="45">
        <f t="shared" si="19"/>
        <v>0</v>
      </c>
      <c r="N43" s="44">
        <f t="shared" si="19"/>
        <v>0</v>
      </c>
      <c r="O43" s="45">
        <f t="shared" si="19"/>
        <v>0</v>
      </c>
      <c r="P43" s="44">
        <f t="shared" si="19"/>
        <v>9546000</v>
      </c>
      <c r="Q43" s="45">
        <f t="shared" si="19"/>
        <v>0</v>
      </c>
      <c r="R43" s="20">
        <f t="shared" si="14"/>
        <v>0</v>
      </c>
      <c r="S43" s="21">
        <f t="shared" si="15"/>
        <v>0</v>
      </c>
      <c r="T43" s="20">
        <f t="shared" si="16"/>
        <v>12.635340833884845</v>
      </c>
      <c r="U43" s="22">
        <f t="shared" si="17"/>
        <v>0</v>
      </c>
      <c r="V43" s="44">
        <f t="shared" ref="V43:W43" si="20">SUM(V44:V53)</f>
        <v>0</v>
      </c>
      <c r="W43" s="45">
        <f t="shared" si="20"/>
        <v>0</v>
      </c>
    </row>
    <row r="44" spans="1:23" s="31" customFormat="1" ht="12.75" customHeight="1" x14ac:dyDescent="0.2">
      <c r="A44" s="27" t="s">
        <v>70</v>
      </c>
      <c r="B44" s="49"/>
      <c r="C44" s="49"/>
      <c r="D44" s="49"/>
      <c r="E44" s="49">
        <f t="shared" ref="E44:E62" si="21">$B44      +$C44      +$D44</f>
        <v>0</v>
      </c>
      <c r="F44" s="50"/>
      <c r="G44" s="51"/>
      <c r="H44" s="50"/>
      <c r="I44" s="51"/>
      <c r="J44" s="50"/>
      <c r="K44" s="51"/>
      <c r="L44" s="50"/>
      <c r="M44" s="51"/>
      <c r="N44" s="50"/>
      <c r="O44" s="51"/>
      <c r="P44" s="50">
        <f t="shared" ref="P44:P62" si="22">$H44      +$J44      +$L44      +$N44</f>
        <v>0</v>
      </c>
      <c r="Q44" s="51">
        <f t="shared" ref="Q44:Q62" si="23">$I44      +$K44      +$M44      +$O44</f>
        <v>0</v>
      </c>
      <c r="R44" s="28">
        <f t="shared" si="14"/>
        <v>0</v>
      </c>
      <c r="S44" s="29">
        <f t="shared" si="15"/>
        <v>0</v>
      </c>
      <c r="T44" s="28">
        <f t="shared" si="16"/>
        <v>0</v>
      </c>
      <c r="U44" s="30">
        <f t="shared" si="17"/>
        <v>0</v>
      </c>
      <c r="V44" s="50"/>
      <c r="W44" s="51"/>
    </row>
    <row r="45" spans="1:23" x14ac:dyDescent="0.2">
      <c r="A45" s="23" t="s">
        <v>71</v>
      </c>
      <c r="B45" s="46">
        <v>74550000</v>
      </c>
      <c r="C45" s="46"/>
      <c r="D45" s="46"/>
      <c r="E45" s="46">
        <f t="shared" si="21"/>
        <v>74550000</v>
      </c>
      <c r="F45" s="47">
        <v>74550000</v>
      </c>
      <c r="G45" s="48">
        <v>26838000</v>
      </c>
      <c r="H45" s="47">
        <v>9546000</v>
      </c>
      <c r="I45" s="48"/>
      <c r="J45" s="47"/>
      <c r="K45" s="48"/>
      <c r="L45" s="47"/>
      <c r="M45" s="48"/>
      <c r="N45" s="47"/>
      <c r="O45" s="48"/>
      <c r="P45" s="47">
        <f t="shared" si="22"/>
        <v>9546000</v>
      </c>
      <c r="Q45" s="48">
        <f t="shared" si="23"/>
        <v>0</v>
      </c>
      <c r="R45" s="24">
        <f t="shared" si="14"/>
        <v>0</v>
      </c>
      <c r="S45" s="25">
        <f t="shared" si="15"/>
        <v>0</v>
      </c>
      <c r="T45" s="24">
        <f t="shared" si="16"/>
        <v>12.804828973843058</v>
      </c>
      <c r="U45" s="26">
        <f t="shared" si="17"/>
        <v>0</v>
      </c>
      <c r="V45" s="47"/>
      <c r="W45" s="48"/>
    </row>
    <row r="46" spans="1:23" x14ac:dyDescent="0.2">
      <c r="A46" s="23" t="s">
        <v>72</v>
      </c>
      <c r="B46" s="46">
        <v>1000000</v>
      </c>
      <c r="C46" s="46"/>
      <c r="D46" s="46"/>
      <c r="E46" s="46">
        <f t="shared" si="21"/>
        <v>1000000</v>
      </c>
      <c r="F46" s="47">
        <v>1000000</v>
      </c>
      <c r="G46" s="48"/>
      <c r="H46" s="47"/>
      <c r="I46" s="48"/>
      <c r="J46" s="47"/>
      <c r="K46" s="48"/>
      <c r="L46" s="47"/>
      <c r="M46" s="48"/>
      <c r="N46" s="47"/>
      <c r="O46" s="48"/>
      <c r="P46" s="47">
        <f t="shared" si="22"/>
        <v>0</v>
      </c>
      <c r="Q46" s="48">
        <f t="shared" si="23"/>
        <v>0</v>
      </c>
      <c r="R46" s="24">
        <f t="shared" si="14"/>
        <v>0</v>
      </c>
      <c r="S46" s="25">
        <f t="shared" si="15"/>
        <v>0</v>
      </c>
      <c r="T46" s="24">
        <f t="shared" si="16"/>
        <v>0</v>
      </c>
      <c r="U46" s="26">
        <f t="shared" si="17"/>
        <v>0</v>
      </c>
      <c r="V46" s="47"/>
      <c r="W46" s="48"/>
    </row>
    <row r="47" spans="1:23" x14ac:dyDescent="0.2">
      <c r="A47" s="23" t="s">
        <v>73</v>
      </c>
      <c r="B47" s="46"/>
      <c r="C47" s="46"/>
      <c r="D47" s="46"/>
      <c r="E47" s="46">
        <f t="shared" si="21"/>
        <v>0</v>
      </c>
      <c r="F47" s="47"/>
      <c r="G47" s="48"/>
      <c r="H47" s="47"/>
      <c r="I47" s="48"/>
      <c r="J47" s="47"/>
      <c r="K47" s="48"/>
      <c r="L47" s="47"/>
      <c r="M47" s="48"/>
      <c r="N47" s="47"/>
      <c r="O47" s="48"/>
      <c r="P47" s="47">
        <f t="shared" si="22"/>
        <v>0</v>
      </c>
      <c r="Q47" s="48">
        <f t="shared" si="23"/>
        <v>0</v>
      </c>
      <c r="R47" s="24">
        <f t="shared" si="14"/>
        <v>0</v>
      </c>
      <c r="S47" s="25">
        <f t="shared" si="15"/>
        <v>0</v>
      </c>
      <c r="T47" s="24">
        <f t="shared" si="16"/>
        <v>0</v>
      </c>
      <c r="U47" s="26">
        <f t="shared" si="17"/>
        <v>0</v>
      </c>
      <c r="V47" s="47"/>
      <c r="W47" s="48"/>
    </row>
    <row r="48" spans="1:23" x14ac:dyDescent="0.2">
      <c r="A48" s="23" t="s">
        <v>74</v>
      </c>
      <c r="B48" s="46"/>
      <c r="C48" s="46"/>
      <c r="D48" s="46"/>
      <c r="E48" s="46">
        <f t="shared" si="21"/>
        <v>0</v>
      </c>
      <c r="F48" s="47"/>
      <c r="G48" s="48"/>
      <c r="H48" s="47"/>
      <c r="I48" s="48"/>
      <c r="J48" s="47"/>
      <c r="K48" s="48"/>
      <c r="L48" s="47"/>
      <c r="M48" s="48"/>
      <c r="N48" s="47"/>
      <c r="O48" s="48"/>
      <c r="P48" s="47">
        <f t="shared" si="22"/>
        <v>0</v>
      </c>
      <c r="Q48" s="48">
        <f t="shared" si="23"/>
        <v>0</v>
      </c>
      <c r="R48" s="24">
        <f t="shared" si="14"/>
        <v>0</v>
      </c>
      <c r="S48" s="25">
        <f t="shared" si="15"/>
        <v>0</v>
      </c>
      <c r="T48" s="24">
        <f t="shared" si="16"/>
        <v>0</v>
      </c>
      <c r="U48" s="26">
        <f t="shared" si="17"/>
        <v>0</v>
      </c>
      <c r="V48" s="47"/>
      <c r="W48" s="48"/>
    </row>
    <row r="49" spans="1:23" x14ac:dyDescent="0.2">
      <c r="A49" s="23" t="s">
        <v>75</v>
      </c>
      <c r="B49" s="46"/>
      <c r="C49" s="46"/>
      <c r="D49" s="46"/>
      <c r="E49" s="46">
        <f t="shared" si="21"/>
        <v>0</v>
      </c>
      <c r="F49" s="47"/>
      <c r="G49" s="48"/>
      <c r="H49" s="47"/>
      <c r="I49" s="48"/>
      <c r="J49" s="47"/>
      <c r="K49" s="48"/>
      <c r="L49" s="47"/>
      <c r="M49" s="48"/>
      <c r="N49" s="47"/>
      <c r="O49" s="48"/>
      <c r="P49" s="47">
        <f t="shared" si="22"/>
        <v>0</v>
      </c>
      <c r="Q49" s="48">
        <f t="shared" si="23"/>
        <v>0</v>
      </c>
      <c r="R49" s="24">
        <f t="shared" si="14"/>
        <v>0</v>
      </c>
      <c r="S49" s="25">
        <f t="shared" si="15"/>
        <v>0</v>
      </c>
      <c r="T49" s="24">
        <f t="shared" si="16"/>
        <v>0</v>
      </c>
      <c r="U49" s="26">
        <f t="shared" si="17"/>
        <v>0</v>
      </c>
      <c r="V49" s="47"/>
      <c r="W49" s="48"/>
    </row>
    <row r="50" spans="1:23" x14ac:dyDescent="0.2">
      <c r="A50" s="23" t="s">
        <v>76</v>
      </c>
      <c r="B50" s="46"/>
      <c r="C50" s="46"/>
      <c r="D50" s="46"/>
      <c r="E50" s="46">
        <f t="shared" si="21"/>
        <v>0</v>
      </c>
      <c r="F50" s="47"/>
      <c r="G50" s="48"/>
      <c r="H50" s="47"/>
      <c r="I50" s="48"/>
      <c r="J50" s="47"/>
      <c r="K50" s="48"/>
      <c r="L50" s="47"/>
      <c r="M50" s="48"/>
      <c r="N50" s="47"/>
      <c r="O50" s="48"/>
      <c r="P50" s="47">
        <f t="shared" si="22"/>
        <v>0</v>
      </c>
      <c r="Q50" s="48">
        <f t="shared" si="23"/>
        <v>0</v>
      </c>
      <c r="R50" s="24">
        <f t="shared" si="14"/>
        <v>0</v>
      </c>
      <c r="S50" s="25">
        <f t="shared" si="15"/>
        <v>0</v>
      </c>
      <c r="T50" s="24">
        <f t="shared" si="16"/>
        <v>0</v>
      </c>
      <c r="U50" s="26">
        <f t="shared" si="17"/>
        <v>0</v>
      </c>
      <c r="V50" s="47"/>
      <c r="W50" s="48"/>
    </row>
    <row r="51" spans="1:23" ht="12" customHeight="1" x14ac:dyDescent="0.2">
      <c r="A51" s="23" t="s">
        <v>77</v>
      </c>
      <c r="B51" s="46"/>
      <c r="C51" s="46"/>
      <c r="D51" s="46"/>
      <c r="E51" s="46">
        <f t="shared" si="21"/>
        <v>0</v>
      </c>
      <c r="F51" s="47"/>
      <c r="G51" s="48"/>
      <c r="H51" s="47"/>
      <c r="I51" s="48"/>
      <c r="J51" s="47"/>
      <c r="K51" s="48"/>
      <c r="L51" s="47"/>
      <c r="M51" s="48"/>
      <c r="N51" s="47"/>
      <c r="O51" s="48"/>
      <c r="P51" s="47">
        <f t="shared" si="22"/>
        <v>0</v>
      </c>
      <c r="Q51" s="48">
        <f t="shared" si="23"/>
        <v>0</v>
      </c>
      <c r="R51" s="24">
        <f t="shared" si="14"/>
        <v>0</v>
      </c>
      <c r="S51" s="25">
        <f t="shared" si="15"/>
        <v>0</v>
      </c>
      <c r="T51" s="24">
        <f t="shared" si="16"/>
        <v>0</v>
      </c>
      <c r="U51" s="26">
        <f t="shared" si="17"/>
        <v>0</v>
      </c>
      <c r="V51" s="47"/>
      <c r="W51" s="48"/>
    </row>
    <row r="52" spans="1:23" x14ac:dyDescent="0.2">
      <c r="A52" s="23" t="s">
        <v>78</v>
      </c>
      <c r="B52" s="46"/>
      <c r="C52" s="46"/>
      <c r="D52" s="46"/>
      <c r="E52" s="46">
        <f t="shared" si="21"/>
        <v>0</v>
      </c>
      <c r="F52" s="47"/>
      <c r="G52" s="48"/>
      <c r="H52" s="47"/>
      <c r="I52" s="48"/>
      <c r="J52" s="47"/>
      <c r="K52" s="48"/>
      <c r="L52" s="47"/>
      <c r="M52" s="48"/>
      <c r="N52" s="47"/>
      <c r="O52" s="48"/>
      <c r="P52" s="47">
        <f t="shared" si="22"/>
        <v>0</v>
      </c>
      <c r="Q52" s="48">
        <f t="shared" si="23"/>
        <v>0</v>
      </c>
      <c r="R52" s="24">
        <f t="shared" si="14"/>
        <v>0</v>
      </c>
      <c r="S52" s="25">
        <f t="shared" si="15"/>
        <v>0</v>
      </c>
      <c r="T52" s="24">
        <f t="shared" si="16"/>
        <v>0</v>
      </c>
      <c r="U52" s="26">
        <f t="shared" si="17"/>
        <v>0</v>
      </c>
      <c r="V52" s="47"/>
      <c r="W52" s="48"/>
    </row>
    <row r="53" spans="1:23" x14ac:dyDescent="0.2">
      <c r="A53" s="23" t="s">
        <v>79</v>
      </c>
      <c r="B53" s="46"/>
      <c r="C53" s="46"/>
      <c r="D53" s="46"/>
      <c r="E53" s="46">
        <f t="shared" si="21"/>
        <v>0</v>
      </c>
      <c r="F53" s="47"/>
      <c r="G53" s="48"/>
      <c r="H53" s="47"/>
      <c r="I53" s="48"/>
      <c r="J53" s="47"/>
      <c r="K53" s="48"/>
      <c r="L53" s="47"/>
      <c r="M53" s="48"/>
      <c r="N53" s="47"/>
      <c r="O53" s="48"/>
      <c r="P53" s="47">
        <f t="shared" si="22"/>
        <v>0</v>
      </c>
      <c r="Q53" s="48">
        <f t="shared" si="23"/>
        <v>0</v>
      </c>
      <c r="R53" s="24">
        <f t="shared" si="14"/>
        <v>0</v>
      </c>
      <c r="S53" s="25">
        <f t="shared" si="15"/>
        <v>0</v>
      </c>
      <c r="T53" s="24">
        <f t="shared" si="16"/>
        <v>0</v>
      </c>
      <c r="U53" s="26">
        <f t="shared" si="17"/>
        <v>0</v>
      </c>
      <c r="V53" s="47"/>
      <c r="W53" s="48"/>
    </row>
    <row r="54" spans="1:23" x14ac:dyDescent="0.2">
      <c r="A54" s="19" t="s">
        <v>54</v>
      </c>
      <c r="B54" s="43">
        <f t="shared" ref="B54:Q54" si="24">SUM(B55:B58)</f>
        <v>1106000</v>
      </c>
      <c r="C54" s="43">
        <f t="shared" si="24"/>
        <v>0</v>
      </c>
      <c r="D54" s="43">
        <f t="shared" si="24"/>
        <v>0</v>
      </c>
      <c r="E54" s="43">
        <f t="shared" si="24"/>
        <v>1106000</v>
      </c>
      <c r="F54" s="44">
        <f t="shared" si="24"/>
        <v>1106000</v>
      </c>
      <c r="G54" s="45">
        <f t="shared" si="24"/>
        <v>0</v>
      </c>
      <c r="H54" s="44">
        <f t="shared" si="24"/>
        <v>0</v>
      </c>
      <c r="I54" s="45">
        <f t="shared" si="24"/>
        <v>0</v>
      </c>
      <c r="J54" s="44">
        <f t="shared" si="24"/>
        <v>0</v>
      </c>
      <c r="K54" s="45">
        <f t="shared" si="24"/>
        <v>0</v>
      </c>
      <c r="L54" s="44">
        <f t="shared" si="24"/>
        <v>0</v>
      </c>
      <c r="M54" s="45">
        <f t="shared" si="24"/>
        <v>0</v>
      </c>
      <c r="N54" s="44">
        <f t="shared" si="24"/>
        <v>0</v>
      </c>
      <c r="O54" s="45">
        <f t="shared" si="24"/>
        <v>0</v>
      </c>
      <c r="P54" s="44">
        <f t="shared" si="24"/>
        <v>0</v>
      </c>
      <c r="Q54" s="45">
        <f t="shared" si="24"/>
        <v>0</v>
      </c>
      <c r="R54" s="20">
        <f t="shared" si="14"/>
        <v>0</v>
      </c>
      <c r="S54" s="21">
        <f t="shared" si="15"/>
        <v>0</v>
      </c>
      <c r="T54" s="20">
        <f t="shared" si="16"/>
        <v>0</v>
      </c>
      <c r="U54" s="22">
        <f t="shared" si="17"/>
        <v>0</v>
      </c>
      <c r="V54" s="44">
        <f t="shared" ref="V54:W54" si="25">SUM(V55:V58)</f>
        <v>0</v>
      </c>
      <c r="W54" s="45">
        <f t="shared" si="25"/>
        <v>0</v>
      </c>
    </row>
    <row r="55" spans="1:23" x14ac:dyDescent="0.2">
      <c r="A55" s="23" t="s">
        <v>80</v>
      </c>
      <c r="B55" s="46"/>
      <c r="C55" s="46"/>
      <c r="D55" s="46"/>
      <c r="E55" s="46">
        <f t="shared" si="21"/>
        <v>0</v>
      </c>
      <c r="F55" s="47"/>
      <c r="G55" s="48"/>
      <c r="H55" s="47"/>
      <c r="I55" s="48"/>
      <c r="J55" s="47"/>
      <c r="K55" s="48"/>
      <c r="L55" s="47"/>
      <c r="M55" s="48"/>
      <c r="N55" s="47"/>
      <c r="O55" s="48"/>
      <c r="P55" s="47">
        <f t="shared" si="22"/>
        <v>0</v>
      </c>
      <c r="Q55" s="48">
        <f t="shared" si="23"/>
        <v>0</v>
      </c>
      <c r="R55" s="24">
        <f t="shared" si="14"/>
        <v>0</v>
      </c>
      <c r="S55" s="25">
        <f t="shared" si="15"/>
        <v>0</v>
      </c>
      <c r="T55" s="24">
        <f t="shared" si="16"/>
        <v>0</v>
      </c>
      <c r="U55" s="26">
        <f t="shared" si="17"/>
        <v>0</v>
      </c>
      <c r="V55" s="47"/>
      <c r="W55" s="48"/>
    </row>
    <row r="56" spans="1:23" x14ac:dyDescent="0.2">
      <c r="A56" s="23" t="s">
        <v>81</v>
      </c>
      <c r="B56" s="46"/>
      <c r="C56" s="46"/>
      <c r="D56" s="46"/>
      <c r="E56" s="46">
        <f t="shared" si="21"/>
        <v>0</v>
      </c>
      <c r="F56" s="47"/>
      <c r="G56" s="48"/>
      <c r="H56" s="47"/>
      <c r="I56" s="48"/>
      <c r="J56" s="47"/>
      <c r="K56" s="48"/>
      <c r="L56" s="47"/>
      <c r="M56" s="48"/>
      <c r="N56" s="47"/>
      <c r="O56" s="48"/>
      <c r="P56" s="47">
        <f t="shared" si="22"/>
        <v>0</v>
      </c>
      <c r="Q56" s="48">
        <f t="shared" si="23"/>
        <v>0</v>
      </c>
      <c r="R56" s="24">
        <f t="shared" si="14"/>
        <v>0</v>
      </c>
      <c r="S56" s="25">
        <f t="shared" si="15"/>
        <v>0</v>
      </c>
      <c r="T56" s="24">
        <f t="shared" si="16"/>
        <v>0</v>
      </c>
      <c r="U56" s="26">
        <f t="shared" si="17"/>
        <v>0</v>
      </c>
      <c r="V56" s="47"/>
      <c r="W56" s="48"/>
    </row>
    <row r="57" spans="1:23" x14ac:dyDescent="0.2">
      <c r="A57" s="23" t="s">
        <v>82</v>
      </c>
      <c r="B57" s="46">
        <v>1106000</v>
      </c>
      <c r="C57" s="46"/>
      <c r="D57" s="46"/>
      <c r="E57" s="46">
        <f t="shared" si="21"/>
        <v>1106000</v>
      </c>
      <c r="F57" s="47">
        <v>1106000</v>
      </c>
      <c r="G57" s="48"/>
      <c r="H57" s="47"/>
      <c r="I57" s="48"/>
      <c r="J57" s="47"/>
      <c r="K57" s="48"/>
      <c r="L57" s="47"/>
      <c r="M57" s="48"/>
      <c r="N57" s="47"/>
      <c r="O57" s="48"/>
      <c r="P57" s="47">
        <f t="shared" si="22"/>
        <v>0</v>
      </c>
      <c r="Q57" s="48">
        <f t="shared" si="23"/>
        <v>0</v>
      </c>
      <c r="R57" s="24">
        <f t="shared" si="14"/>
        <v>0</v>
      </c>
      <c r="S57" s="25">
        <f t="shared" si="15"/>
        <v>0</v>
      </c>
      <c r="T57" s="24">
        <f t="shared" si="16"/>
        <v>0</v>
      </c>
      <c r="U57" s="26">
        <f t="shared" si="17"/>
        <v>0</v>
      </c>
      <c r="V57" s="47"/>
      <c r="W57" s="48"/>
    </row>
    <row r="58" spans="1:23" x14ac:dyDescent="0.2">
      <c r="A58" s="23" t="s">
        <v>83</v>
      </c>
      <c r="B58" s="46"/>
      <c r="C58" s="46"/>
      <c r="D58" s="46"/>
      <c r="E58" s="46">
        <f t="shared" si="21"/>
        <v>0</v>
      </c>
      <c r="F58" s="47"/>
      <c r="G58" s="48"/>
      <c r="H58" s="47"/>
      <c r="I58" s="48"/>
      <c r="J58" s="47"/>
      <c r="K58" s="48"/>
      <c r="L58" s="47"/>
      <c r="M58" s="48"/>
      <c r="N58" s="47"/>
      <c r="O58" s="48"/>
      <c r="P58" s="47">
        <f t="shared" si="22"/>
        <v>0</v>
      </c>
      <c r="Q58" s="48">
        <f t="shared" si="23"/>
        <v>0</v>
      </c>
      <c r="R58" s="24">
        <f t="shared" si="14"/>
        <v>0</v>
      </c>
      <c r="S58" s="25">
        <f t="shared" si="15"/>
        <v>0</v>
      </c>
      <c r="T58" s="24">
        <f t="shared" si="16"/>
        <v>0</v>
      </c>
      <c r="U58" s="26">
        <f t="shared" si="17"/>
        <v>0</v>
      </c>
      <c r="V58" s="47"/>
      <c r="W58" s="48"/>
    </row>
    <row r="59" spans="1:23" x14ac:dyDescent="0.2">
      <c r="A59" s="19" t="s">
        <v>84</v>
      </c>
      <c r="B59" s="43">
        <f t="shared" ref="B59:Q59" si="26">+B8+B42</f>
        <v>466332000</v>
      </c>
      <c r="C59" s="43">
        <f t="shared" si="26"/>
        <v>0</v>
      </c>
      <c r="D59" s="43">
        <f t="shared" si="26"/>
        <v>0</v>
      </c>
      <c r="E59" s="43">
        <f t="shared" si="26"/>
        <v>466332000</v>
      </c>
      <c r="F59" s="44">
        <f t="shared" si="26"/>
        <v>451332000</v>
      </c>
      <c r="G59" s="45">
        <f t="shared" si="26"/>
        <v>150253000</v>
      </c>
      <c r="H59" s="44">
        <f t="shared" si="26"/>
        <v>20840000</v>
      </c>
      <c r="I59" s="45">
        <f t="shared" si="26"/>
        <v>17636833</v>
      </c>
      <c r="J59" s="44">
        <f t="shared" si="26"/>
        <v>0</v>
      </c>
      <c r="K59" s="45">
        <f t="shared" si="26"/>
        <v>0</v>
      </c>
      <c r="L59" s="44">
        <f t="shared" si="26"/>
        <v>0</v>
      </c>
      <c r="M59" s="45">
        <f t="shared" si="26"/>
        <v>0</v>
      </c>
      <c r="N59" s="44">
        <f t="shared" si="26"/>
        <v>0</v>
      </c>
      <c r="O59" s="45">
        <f t="shared" si="26"/>
        <v>0</v>
      </c>
      <c r="P59" s="44">
        <f t="shared" si="26"/>
        <v>20840000</v>
      </c>
      <c r="Q59" s="45">
        <f t="shared" si="26"/>
        <v>17636833</v>
      </c>
      <c r="R59" s="20">
        <f t="shared" si="14"/>
        <v>0</v>
      </c>
      <c r="S59" s="21">
        <f t="shared" si="15"/>
        <v>0</v>
      </c>
      <c r="T59" s="20">
        <f t="shared" si="16"/>
        <v>4.468919139154079</v>
      </c>
      <c r="U59" s="22">
        <f t="shared" si="17"/>
        <v>3.7820336155357124</v>
      </c>
      <c r="V59" s="44">
        <f t="shared" ref="V59:W59" si="27">+V8+V42</f>
        <v>0</v>
      </c>
      <c r="W59" s="45">
        <f t="shared" si="27"/>
        <v>0</v>
      </c>
    </row>
    <row r="60" spans="1:23" x14ac:dyDescent="0.2">
      <c r="A60" s="19" t="s">
        <v>85</v>
      </c>
      <c r="B60" s="43">
        <f t="shared" ref="B60:Q60" si="28">SUM(B61:B62)</f>
        <v>535365000</v>
      </c>
      <c r="C60" s="43">
        <f t="shared" si="28"/>
        <v>0</v>
      </c>
      <c r="D60" s="43">
        <f t="shared" si="28"/>
        <v>0</v>
      </c>
      <c r="E60" s="43">
        <f t="shared" si="28"/>
        <v>535365000</v>
      </c>
      <c r="F60" s="44">
        <f t="shared" si="28"/>
        <v>0</v>
      </c>
      <c r="G60" s="45">
        <f t="shared" si="28"/>
        <v>0</v>
      </c>
      <c r="H60" s="44">
        <f t="shared" si="28"/>
        <v>0</v>
      </c>
      <c r="I60" s="45">
        <f t="shared" si="28"/>
        <v>61033965</v>
      </c>
      <c r="J60" s="44">
        <f t="shared" si="28"/>
        <v>0</v>
      </c>
      <c r="K60" s="45">
        <f t="shared" si="28"/>
        <v>0</v>
      </c>
      <c r="L60" s="44">
        <f t="shared" si="28"/>
        <v>0</v>
      </c>
      <c r="M60" s="45">
        <f t="shared" si="28"/>
        <v>0</v>
      </c>
      <c r="N60" s="44">
        <f t="shared" si="28"/>
        <v>0</v>
      </c>
      <c r="O60" s="45">
        <f t="shared" si="28"/>
        <v>0</v>
      </c>
      <c r="P60" s="44">
        <f t="shared" si="28"/>
        <v>0</v>
      </c>
      <c r="Q60" s="45">
        <f t="shared" si="28"/>
        <v>61033965</v>
      </c>
      <c r="R60" s="20">
        <f t="shared" si="14"/>
        <v>0</v>
      </c>
      <c r="S60" s="21">
        <f t="shared" si="15"/>
        <v>0</v>
      </c>
      <c r="T60" s="20">
        <f t="shared" si="16"/>
        <v>0</v>
      </c>
      <c r="U60" s="22">
        <f t="shared" si="17"/>
        <v>11.400439886806197</v>
      </c>
      <c r="V60" s="44">
        <f t="shared" ref="V60:W60" si="29">SUM(V61:V62)</f>
        <v>0</v>
      </c>
      <c r="W60" s="45">
        <f t="shared" si="29"/>
        <v>0</v>
      </c>
    </row>
    <row r="61" spans="1:23" s="31" customFormat="1" ht="12.75" customHeight="1" x14ac:dyDescent="0.2">
      <c r="A61" s="27" t="s">
        <v>86</v>
      </c>
      <c r="B61" s="49">
        <v>535365000</v>
      </c>
      <c r="C61" s="49"/>
      <c r="D61" s="49"/>
      <c r="E61" s="49">
        <f t="shared" si="21"/>
        <v>535365000</v>
      </c>
      <c r="F61" s="50"/>
      <c r="G61" s="51"/>
      <c r="H61" s="50"/>
      <c r="I61" s="51">
        <v>61033965</v>
      </c>
      <c r="J61" s="50"/>
      <c r="K61" s="51"/>
      <c r="L61" s="50"/>
      <c r="M61" s="51"/>
      <c r="N61" s="50"/>
      <c r="O61" s="51"/>
      <c r="P61" s="50">
        <f t="shared" si="22"/>
        <v>0</v>
      </c>
      <c r="Q61" s="51">
        <f t="shared" si="23"/>
        <v>61033965</v>
      </c>
      <c r="R61" s="28">
        <f t="shared" si="14"/>
        <v>0</v>
      </c>
      <c r="S61" s="29">
        <f t="shared" si="15"/>
        <v>0</v>
      </c>
      <c r="T61" s="28">
        <f t="shared" si="16"/>
        <v>0</v>
      </c>
      <c r="U61" s="30">
        <f t="shared" si="17"/>
        <v>11.400439886806197</v>
      </c>
      <c r="V61" s="50"/>
      <c r="W61" s="51"/>
    </row>
    <row r="62" spans="1:23" ht="13.5" thickBot="1" x14ac:dyDescent="0.25">
      <c r="A62" s="23" t="s">
        <v>87</v>
      </c>
      <c r="B62" s="46"/>
      <c r="C62" s="46"/>
      <c r="D62" s="46"/>
      <c r="E62" s="46">
        <f t="shared" si="21"/>
        <v>0</v>
      </c>
      <c r="F62" s="47"/>
      <c r="G62" s="48"/>
      <c r="H62" s="47"/>
      <c r="I62" s="48"/>
      <c r="J62" s="47"/>
      <c r="K62" s="48"/>
      <c r="L62" s="47"/>
      <c r="M62" s="48"/>
      <c r="N62" s="47"/>
      <c r="O62" s="48"/>
      <c r="P62" s="47">
        <f t="shared" si="22"/>
        <v>0</v>
      </c>
      <c r="Q62" s="48">
        <f t="shared" si="23"/>
        <v>0</v>
      </c>
      <c r="R62" s="24">
        <f t="shared" si="14"/>
        <v>0</v>
      </c>
      <c r="S62" s="25">
        <f t="shared" si="15"/>
        <v>0</v>
      </c>
      <c r="T62" s="24">
        <f t="shared" si="16"/>
        <v>0</v>
      </c>
      <c r="U62" s="26">
        <f t="shared" si="17"/>
        <v>0</v>
      </c>
      <c r="V62" s="47"/>
      <c r="W62" s="48"/>
    </row>
    <row r="63" spans="1:23" s="31" customFormat="1" ht="13.5" thickTop="1" x14ac:dyDescent="0.2">
      <c r="A63" s="37" t="s">
        <v>88</v>
      </c>
      <c r="B63" s="55">
        <f t="shared" ref="B63:Q63" si="30">+B59+B60</f>
        <v>1001697000</v>
      </c>
      <c r="C63" s="55">
        <f t="shared" si="30"/>
        <v>0</v>
      </c>
      <c r="D63" s="55">
        <f t="shared" si="30"/>
        <v>0</v>
      </c>
      <c r="E63" s="55">
        <f t="shared" si="30"/>
        <v>1001697000</v>
      </c>
      <c r="F63" s="56">
        <f t="shared" si="30"/>
        <v>451332000</v>
      </c>
      <c r="G63" s="57">
        <f t="shared" si="30"/>
        <v>150253000</v>
      </c>
      <c r="H63" s="56">
        <f t="shared" si="30"/>
        <v>20840000</v>
      </c>
      <c r="I63" s="57">
        <f t="shared" si="30"/>
        <v>78670798</v>
      </c>
      <c r="J63" s="56">
        <f t="shared" si="30"/>
        <v>0</v>
      </c>
      <c r="K63" s="57">
        <f t="shared" si="30"/>
        <v>0</v>
      </c>
      <c r="L63" s="56">
        <f t="shared" si="30"/>
        <v>0</v>
      </c>
      <c r="M63" s="58">
        <f t="shared" si="30"/>
        <v>0</v>
      </c>
      <c r="N63" s="56">
        <f t="shared" si="30"/>
        <v>0</v>
      </c>
      <c r="O63" s="57">
        <f t="shared" si="30"/>
        <v>0</v>
      </c>
      <c r="P63" s="56">
        <f t="shared" si="30"/>
        <v>20840000</v>
      </c>
      <c r="Q63" s="57">
        <f t="shared" si="30"/>
        <v>78670798</v>
      </c>
      <c r="R63" s="38">
        <f t="shared" si="14"/>
        <v>0</v>
      </c>
      <c r="S63" s="39">
        <f t="shared" si="15"/>
        <v>0</v>
      </c>
      <c r="T63" s="38">
        <f t="shared" si="16"/>
        <v>2.0804694433546271</v>
      </c>
      <c r="U63" s="39">
        <f t="shared" si="17"/>
        <v>7.8537519828850444</v>
      </c>
      <c r="V63" s="56">
        <f>+V59+V60</f>
        <v>0</v>
      </c>
      <c r="W63" s="57">
        <f>+W59+W60</f>
        <v>0</v>
      </c>
    </row>
    <row r="64" spans="1:23" x14ac:dyDescent="0.2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3"/>
      <c r="S64" s="3"/>
      <c r="T64" s="3"/>
      <c r="U64" s="3"/>
      <c r="V64" s="2"/>
      <c r="W64" s="2"/>
    </row>
    <row r="65" spans="1:23" x14ac:dyDescent="0.2">
      <c r="A65" s="4" t="s">
        <v>97</v>
      </c>
    </row>
    <row r="66" spans="1:23" x14ac:dyDescent="0.2">
      <c r="A66" s="4"/>
    </row>
    <row r="67" spans="1:23" x14ac:dyDescent="0.2">
      <c r="A67" s="4" t="s">
        <v>98</v>
      </c>
    </row>
    <row r="68" spans="1:23" x14ac:dyDescent="0.2">
      <c r="A68" s="4" t="s">
        <v>99</v>
      </c>
      <c r="B68" s="5"/>
      <c r="C68" s="5"/>
      <c r="D68" s="5"/>
      <c r="E68" s="5"/>
      <c r="F68" s="5"/>
      <c r="H68" s="5"/>
      <c r="I68" s="5"/>
      <c r="J68" s="5"/>
      <c r="K68" s="5"/>
      <c r="V68" s="5"/>
    </row>
    <row r="69" spans="1:23" x14ac:dyDescent="0.2">
      <c r="A69" s="4" t="s">
        <v>100</v>
      </c>
      <c r="B69" s="5"/>
      <c r="C69" s="5"/>
      <c r="D69" s="5"/>
      <c r="E69" s="5"/>
      <c r="F69" s="5"/>
      <c r="H69" s="5"/>
      <c r="I69" s="5"/>
      <c r="J69" s="5"/>
      <c r="K69" s="5"/>
      <c r="V69" s="5"/>
    </row>
    <row r="70" spans="1:23" x14ac:dyDescent="0.2">
      <c r="A70" s="4" t="s">
        <v>101</v>
      </c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102</v>
      </c>
    </row>
    <row r="74" spans="1:23" x14ac:dyDescent="0.2">
      <c r="A74" s="5" t="s">
        <v>103</v>
      </c>
      <c r="G74" s="5" t="s">
        <v>104</v>
      </c>
      <c r="W74" s="5"/>
    </row>
    <row r="75" spans="1:23" x14ac:dyDescent="0.2">
      <c r="A75" s="5"/>
      <c r="G75" s="5"/>
      <c r="W75" s="5"/>
    </row>
    <row r="76" spans="1:23" x14ac:dyDescent="0.2">
      <c r="A76" s="5" t="s">
        <v>105</v>
      </c>
      <c r="G76" s="5" t="s">
        <v>105</v>
      </c>
      <c r="W76" s="5"/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76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"/>
      <c r="W1" s="6"/>
    </row>
    <row r="2" spans="1:23" ht="18" x14ac:dyDescent="0.25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7"/>
      <c r="W2" s="7"/>
    </row>
    <row r="3" spans="1:23" ht="18" customHeight="1" x14ac:dyDescent="0.25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7"/>
      <c r="W3" s="7"/>
    </row>
    <row r="4" spans="1:23" ht="18" customHeight="1" x14ac:dyDescent="0.25">
      <c r="A4" s="62" t="s">
        <v>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7"/>
      <c r="W4" s="7"/>
    </row>
    <row r="5" spans="1:23" ht="15" customHeight="1" x14ac:dyDescent="0.25">
      <c r="A5" s="63" t="s">
        <v>90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8"/>
      <c r="W5" s="8"/>
    </row>
    <row r="6" spans="1:23" ht="12.75" customHeight="1" x14ac:dyDescent="0.2">
      <c r="A6" s="9" t="s">
        <v>5</v>
      </c>
      <c r="B6" s="9" t="s">
        <v>1</v>
      </c>
      <c r="C6" s="9" t="s">
        <v>1</v>
      </c>
      <c r="D6" s="9" t="s">
        <v>1</v>
      </c>
      <c r="E6" s="10" t="s">
        <v>1</v>
      </c>
      <c r="F6" s="59" t="s">
        <v>6</v>
      </c>
      <c r="G6" s="60"/>
      <c r="H6" s="59" t="s">
        <v>7</v>
      </c>
      <c r="I6" s="60"/>
      <c r="J6" s="59" t="s">
        <v>8</v>
      </c>
      <c r="K6" s="60"/>
      <c r="L6" s="59" t="s">
        <v>9</v>
      </c>
      <c r="M6" s="60"/>
      <c r="N6" s="59" t="s">
        <v>10</v>
      </c>
      <c r="O6" s="60"/>
      <c r="P6" s="59" t="s">
        <v>11</v>
      </c>
      <c r="Q6" s="60"/>
      <c r="R6" s="59" t="s">
        <v>12</v>
      </c>
      <c r="S6" s="60"/>
      <c r="T6" s="59" t="s">
        <v>13</v>
      </c>
      <c r="U6" s="60"/>
      <c r="V6" s="59" t="s">
        <v>14</v>
      </c>
      <c r="W6" s="60"/>
    </row>
    <row r="7" spans="1:23" ht="76.5" x14ac:dyDescent="0.2">
      <c r="A7" s="11" t="s">
        <v>15</v>
      </c>
      <c r="B7" s="12" t="s">
        <v>16</v>
      </c>
      <c r="C7" s="12" t="s">
        <v>17</v>
      </c>
      <c r="D7" s="12" t="s">
        <v>18</v>
      </c>
      <c r="E7" s="12" t="s">
        <v>19</v>
      </c>
      <c r="F7" s="13" t="s">
        <v>20</v>
      </c>
      <c r="G7" s="14" t="s">
        <v>21</v>
      </c>
      <c r="H7" s="13" t="s">
        <v>22</v>
      </c>
      <c r="I7" s="14" t="s">
        <v>23</v>
      </c>
      <c r="J7" s="13" t="s">
        <v>24</v>
      </c>
      <c r="K7" s="14" t="s">
        <v>25</v>
      </c>
      <c r="L7" s="13" t="s">
        <v>26</v>
      </c>
      <c r="M7" s="14" t="s">
        <v>27</v>
      </c>
      <c r="N7" s="13" t="s">
        <v>28</v>
      </c>
      <c r="O7" s="14" t="s">
        <v>29</v>
      </c>
      <c r="P7" s="13" t="s">
        <v>30</v>
      </c>
      <c r="Q7" s="14" t="s">
        <v>31</v>
      </c>
      <c r="R7" s="13" t="s">
        <v>30</v>
      </c>
      <c r="S7" s="14" t="s">
        <v>31</v>
      </c>
      <c r="T7" s="13" t="s">
        <v>32</v>
      </c>
      <c r="U7" s="14" t="s">
        <v>33</v>
      </c>
      <c r="V7" s="13" t="s">
        <v>19</v>
      </c>
      <c r="W7" s="14" t="s">
        <v>34</v>
      </c>
    </row>
    <row r="8" spans="1:23" x14ac:dyDescent="0.2">
      <c r="A8" s="15" t="s">
        <v>35</v>
      </c>
      <c r="B8" s="40">
        <f t="shared" ref="B8:Q8" si="0">+B9+B27</f>
        <v>3369179000</v>
      </c>
      <c r="C8" s="40">
        <f t="shared" si="0"/>
        <v>0</v>
      </c>
      <c r="D8" s="40">
        <f t="shared" si="0"/>
        <v>0</v>
      </c>
      <c r="E8" s="40">
        <f t="shared" si="0"/>
        <v>3369179000</v>
      </c>
      <c r="F8" s="41">
        <f t="shared" si="0"/>
        <v>3299179000</v>
      </c>
      <c r="G8" s="42">
        <f t="shared" si="0"/>
        <v>1137867000</v>
      </c>
      <c r="H8" s="41">
        <f t="shared" si="0"/>
        <v>345989000</v>
      </c>
      <c r="I8" s="42">
        <f t="shared" si="0"/>
        <v>373908862</v>
      </c>
      <c r="J8" s="41">
        <f t="shared" si="0"/>
        <v>0</v>
      </c>
      <c r="K8" s="42">
        <f t="shared" si="0"/>
        <v>0</v>
      </c>
      <c r="L8" s="41">
        <f t="shared" si="0"/>
        <v>0</v>
      </c>
      <c r="M8" s="42">
        <f t="shared" si="0"/>
        <v>0</v>
      </c>
      <c r="N8" s="41">
        <f t="shared" si="0"/>
        <v>0</v>
      </c>
      <c r="O8" s="42">
        <f t="shared" si="0"/>
        <v>0</v>
      </c>
      <c r="P8" s="41">
        <f t="shared" si="0"/>
        <v>345989000</v>
      </c>
      <c r="Q8" s="42">
        <f t="shared" si="0"/>
        <v>373908862</v>
      </c>
      <c r="R8" s="16">
        <f>IF(($H8       =0),0,((($H8       -$H8       )/$H8       )*100))</f>
        <v>0</v>
      </c>
      <c r="S8" s="17">
        <f>IF(($I8       =0),0,((($I8       -$I8       )/$I8       )*100))</f>
        <v>0</v>
      </c>
      <c r="T8" s="16">
        <f>IF(($E8       =0),0,(($P8       /$E8       )*100))</f>
        <v>10.269237698560985</v>
      </c>
      <c r="U8" s="18">
        <f>IF(($E8       =0),0,(($Q8       /$E8       )*100))</f>
        <v>11.097922134739651</v>
      </c>
      <c r="V8" s="41">
        <f t="shared" ref="V8:W8" si="1">+V9+V27</f>
        <v>0</v>
      </c>
      <c r="W8" s="42">
        <f t="shared" si="1"/>
        <v>0</v>
      </c>
    </row>
    <row r="9" spans="1:23" x14ac:dyDescent="0.2">
      <c r="A9" s="19" t="s">
        <v>36</v>
      </c>
      <c r="B9" s="43">
        <f t="shared" ref="B9:Q9" si="2">SUM(B10:B26)</f>
        <v>3252515000</v>
      </c>
      <c r="C9" s="43">
        <f t="shared" si="2"/>
        <v>0</v>
      </c>
      <c r="D9" s="43">
        <f t="shared" si="2"/>
        <v>0</v>
      </c>
      <c r="E9" s="43">
        <f t="shared" si="2"/>
        <v>3252515000</v>
      </c>
      <c r="F9" s="44">
        <f t="shared" si="2"/>
        <v>3252515000</v>
      </c>
      <c r="G9" s="45">
        <f t="shared" si="2"/>
        <v>1120802000</v>
      </c>
      <c r="H9" s="44">
        <f t="shared" si="2"/>
        <v>334223000</v>
      </c>
      <c r="I9" s="45">
        <f t="shared" si="2"/>
        <v>347550186</v>
      </c>
      <c r="J9" s="44">
        <f t="shared" si="2"/>
        <v>0</v>
      </c>
      <c r="K9" s="45">
        <f t="shared" si="2"/>
        <v>0</v>
      </c>
      <c r="L9" s="44">
        <f t="shared" si="2"/>
        <v>0</v>
      </c>
      <c r="M9" s="45">
        <f t="shared" si="2"/>
        <v>0</v>
      </c>
      <c r="N9" s="44">
        <f t="shared" si="2"/>
        <v>0</v>
      </c>
      <c r="O9" s="45">
        <f t="shared" si="2"/>
        <v>0</v>
      </c>
      <c r="P9" s="44">
        <f t="shared" si="2"/>
        <v>334223000</v>
      </c>
      <c r="Q9" s="45">
        <f t="shared" si="2"/>
        <v>347550186</v>
      </c>
      <c r="R9" s="20">
        <f>IF(($H9       =0),0,((($H9       -$H9       )/$H9       )*100))</f>
        <v>0</v>
      </c>
      <c r="S9" s="21">
        <f>IF(($I9       =0),0,((($I9       -$I9       )/$I9       )*100))</f>
        <v>0</v>
      </c>
      <c r="T9" s="20">
        <f>IF(($E9       =0),0,(($P9       /$E9       )*100))</f>
        <v>10.275832701770783</v>
      </c>
      <c r="U9" s="22">
        <f>IF(($E9       =0),0,(($Q9       /$E9       )*100))</f>
        <v>10.68558287971001</v>
      </c>
      <c r="V9" s="44">
        <f t="shared" ref="V9:W9" si="3">SUM(V10:V26)</f>
        <v>0</v>
      </c>
      <c r="W9" s="45">
        <f t="shared" si="3"/>
        <v>0</v>
      </c>
    </row>
    <row r="10" spans="1:23" x14ac:dyDescent="0.2">
      <c r="A10" s="23" t="s">
        <v>37</v>
      </c>
      <c r="B10" s="46"/>
      <c r="C10" s="46"/>
      <c r="D10" s="46"/>
      <c r="E10" s="46">
        <f t="shared" ref="E10:E41" si="4">$B10      +$C10      +$D10</f>
        <v>0</v>
      </c>
      <c r="F10" s="47"/>
      <c r="G10" s="48"/>
      <c r="H10" s="47"/>
      <c r="I10" s="48"/>
      <c r="J10" s="47"/>
      <c r="K10" s="48"/>
      <c r="L10" s="47"/>
      <c r="M10" s="48"/>
      <c r="N10" s="47"/>
      <c r="O10" s="48"/>
      <c r="P10" s="47">
        <f t="shared" ref="P10:P41" si="5">$H10      +$J10      +$L10      +$N10</f>
        <v>0</v>
      </c>
      <c r="Q10" s="48">
        <f t="shared" ref="Q10:Q41" si="6">$I10      +$K10      +$M10      +$O10</f>
        <v>0</v>
      </c>
      <c r="R10" s="24">
        <f t="shared" ref="R10:R41" si="7">IF(($H10      =0),0,((($H10      -$H10      )/$H10      )*100))</f>
        <v>0</v>
      </c>
      <c r="S10" s="25">
        <f t="shared" ref="S10:S41" si="8">IF(($I10      =0),0,((($I10      -$I10      )/$I10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7"/>
      <c r="W10" s="48"/>
    </row>
    <row r="11" spans="1:23" x14ac:dyDescent="0.2">
      <c r="A11" s="23" t="s">
        <v>38</v>
      </c>
      <c r="B11" s="46"/>
      <c r="C11" s="46"/>
      <c r="D11" s="46"/>
      <c r="E11" s="46">
        <f t="shared" si="4"/>
        <v>0</v>
      </c>
      <c r="F11" s="47"/>
      <c r="G11" s="48"/>
      <c r="H11" s="47"/>
      <c r="I11" s="48"/>
      <c r="J11" s="47"/>
      <c r="K11" s="48"/>
      <c r="L11" s="47"/>
      <c r="M11" s="48"/>
      <c r="N11" s="47"/>
      <c r="O11" s="48"/>
      <c r="P11" s="47">
        <f t="shared" si="5"/>
        <v>0</v>
      </c>
      <c r="Q11" s="48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7"/>
      <c r="W11" s="48"/>
    </row>
    <row r="12" spans="1:23" x14ac:dyDescent="0.2">
      <c r="A12" s="23" t="s">
        <v>39</v>
      </c>
      <c r="B12" s="46">
        <v>2499316000</v>
      </c>
      <c r="C12" s="46"/>
      <c r="D12" s="46"/>
      <c r="E12" s="46">
        <f t="shared" si="4"/>
        <v>2499316000</v>
      </c>
      <c r="F12" s="47">
        <v>2499316000</v>
      </c>
      <c r="G12" s="48">
        <v>849767000</v>
      </c>
      <c r="H12" s="47">
        <v>242369000</v>
      </c>
      <c r="I12" s="48">
        <v>250117758</v>
      </c>
      <c r="J12" s="47"/>
      <c r="K12" s="48"/>
      <c r="L12" s="47"/>
      <c r="M12" s="48"/>
      <c r="N12" s="47"/>
      <c r="O12" s="48"/>
      <c r="P12" s="47">
        <f t="shared" si="5"/>
        <v>242369000</v>
      </c>
      <c r="Q12" s="48">
        <f t="shared" si="6"/>
        <v>250117758</v>
      </c>
      <c r="R12" s="24">
        <f t="shared" si="7"/>
        <v>0</v>
      </c>
      <c r="S12" s="25">
        <f t="shared" si="8"/>
        <v>0</v>
      </c>
      <c r="T12" s="24">
        <f t="shared" si="9"/>
        <v>9.6974132122548724</v>
      </c>
      <c r="U12" s="26">
        <f t="shared" si="10"/>
        <v>10.007448357870713</v>
      </c>
      <c r="V12" s="47"/>
      <c r="W12" s="48"/>
    </row>
    <row r="13" spans="1:23" x14ac:dyDescent="0.2">
      <c r="A13" s="23" t="s">
        <v>40</v>
      </c>
      <c r="B13" s="46"/>
      <c r="C13" s="46"/>
      <c r="D13" s="46"/>
      <c r="E13" s="46">
        <f t="shared" si="4"/>
        <v>0</v>
      </c>
      <c r="F13" s="47"/>
      <c r="G13" s="48"/>
      <c r="H13" s="47"/>
      <c r="I13" s="48"/>
      <c r="J13" s="47"/>
      <c r="K13" s="48"/>
      <c r="L13" s="47"/>
      <c r="M13" s="48"/>
      <c r="N13" s="47"/>
      <c r="O13" s="48"/>
      <c r="P13" s="47">
        <f t="shared" si="5"/>
        <v>0</v>
      </c>
      <c r="Q13" s="48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7"/>
      <c r="W13" s="48"/>
    </row>
    <row r="14" spans="1:23" x14ac:dyDescent="0.2">
      <c r="A14" s="23" t="s">
        <v>41</v>
      </c>
      <c r="B14" s="46">
        <v>160237000</v>
      </c>
      <c r="C14" s="46"/>
      <c r="D14" s="46"/>
      <c r="E14" s="46">
        <f t="shared" si="4"/>
        <v>160237000</v>
      </c>
      <c r="F14" s="47">
        <v>160237000</v>
      </c>
      <c r="G14" s="48">
        <v>69214000</v>
      </c>
      <c r="H14" s="47">
        <v>18960000</v>
      </c>
      <c r="I14" s="48">
        <v>24538059</v>
      </c>
      <c r="J14" s="47"/>
      <c r="K14" s="48"/>
      <c r="L14" s="47"/>
      <c r="M14" s="48"/>
      <c r="N14" s="47"/>
      <c r="O14" s="48"/>
      <c r="P14" s="47">
        <f t="shared" si="5"/>
        <v>18960000</v>
      </c>
      <c r="Q14" s="48">
        <f t="shared" si="6"/>
        <v>24538059</v>
      </c>
      <c r="R14" s="24">
        <f t="shared" si="7"/>
        <v>0</v>
      </c>
      <c r="S14" s="25">
        <f t="shared" si="8"/>
        <v>0</v>
      </c>
      <c r="T14" s="24">
        <f t="shared" si="9"/>
        <v>11.832473149147825</v>
      </c>
      <c r="U14" s="26">
        <f t="shared" si="10"/>
        <v>15.31360359966799</v>
      </c>
      <c r="V14" s="47"/>
      <c r="W14" s="48"/>
    </row>
    <row r="15" spans="1:23" x14ac:dyDescent="0.2">
      <c r="A15" s="23" t="s">
        <v>42</v>
      </c>
      <c r="B15" s="46"/>
      <c r="C15" s="46"/>
      <c r="D15" s="46"/>
      <c r="E15" s="46">
        <f t="shared" si="4"/>
        <v>0</v>
      </c>
      <c r="F15" s="47"/>
      <c r="G15" s="48"/>
      <c r="H15" s="47"/>
      <c r="I15" s="48"/>
      <c r="J15" s="47"/>
      <c r="K15" s="48"/>
      <c r="L15" s="47"/>
      <c r="M15" s="48"/>
      <c r="N15" s="47"/>
      <c r="O15" s="48"/>
      <c r="P15" s="47">
        <f t="shared" si="5"/>
        <v>0</v>
      </c>
      <c r="Q15" s="48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7"/>
      <c r="W15" s="48"/>
    </row>
    <row r="16" spans="1:23" x14ac:dyDescent="0.2">
      <c r="A16" s="23" t="s">
        <v>43</v>
      </c>
      <c r="B16" s="46"/>
      <c r="C16" s="46"/>
      <c r="D16" s="46"/>
      <c r="E16" s="46">
        <f t="shared" si="4"/>
        <v>0</v>
      </c>
      <c r="F16" s="47"/>
      <c r="G16" s="48"/>
      <c r="H16" s="47"/>
      <c r="I16" s="48"/>
      <c r="J16" s="47"/>
      <c r="K16" s="48"/>
      <c r="L16" s="47"/>
      <c r="M16" s="48"/>
      <c r="N16" s="47"/>
      <c r="O16" s="48"/>
      <c r="P16" s="47">
        <f t="shared" si="5"/>
        <v>0</v>
      </c>
      <c r="Q16" s="48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7"/>
      <c r="W16" s="48"/>
    </row>
    <row r="17" spans="1:23" x14ac:dyDescent="0.2">
      <c r="A17" s="23" t="s">
        <v>44</v>
      </c>
      <c r="B17" s="46"/>
      <c r="C17" s="46"/>
      <c r="D17" s="46"/>
      <c r="E17" s="46">
        <f t="shared" si="4"/>
        <v>0</v>
      </c>
      <c r="F17" s="47"/>
      <c r="G17" s="48"/>
      <c r="H17" s="47"/>
      <c r="I17" s="48"/>
      <c r="J17" s="47"/>
      <c r="K17" s="48"/>
      <c r="L17" s="47"/>
      <c r="M17" s="48"/>
      <c r="N17" s="47"/>
      <c r="O17" s="48"/>
      <c r="P17" s="47">
        <f t="shared" si="5"/>
        <v>0</v>
      </c>
      <c r="Q17" s="48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7"/>
      <c r="W17" s="48"/>
    </row>
    <row r="18" spans="1:23" x14ac:dyDescent="0.2">
      <c r="A18" s="23" t="s">
        <v>45</v>
      </c>
      <c r="B18" s="46"/>
      <c r="C18" s="46"/>
      <c r="D18" s="46"/>
      <c r="E18" s="46">
        <f t="shared" si="4"/>
        <v>0</v>
      </c>
      <c r="F18" s="47"/>
      <c r="G18" s="48"/>
      <c r="H18" s="47"/>
      <c r="I18" s="48"/>
      <c r="J18" s="47"/>
      <c r="K18" s="48"/>
      <c r="L18" s="47"/>
      <c r="M18" s="48"/>
      <c r="N18" s="47"/>
      <c r="O18" s="48"/>
      <c r="P18" s="47">
        <f t="shared" si="5"/>
        <v>0</v>
      </c>
      <c r="Q18" s="48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7"/>
      <c r="W18" s="48"/>
    </row>
    <row r="19" spans="1:23" x14ac:dyDescent="0.2">
      <c r="A19" s="23" t="s">
        <v>46</v>
      </c>
      <c r="B19" s="46"/>
      <c r="C19" s="46"/>
      <c r="D19" s="46"/>
      <c r="E19" s="46">
        <f t="shared" si="4"/>
        <v>0</v>
      </c>
      <c r="F19" s="47"/>
      <c r="G19" s="48"/>
      <c r="H19" s="47"/>
      <c r="I19" s="48"/>
      <c r="J19" s="47"/>
      <c r="K19" s="48"/>
      <c r="L19" s="47"/>
      <c r="M19" s="48"/>
      <c r="N19" s="47"/>
      <c r="O19" s="48"/>
      <c r="P19" s="47">
        <f t="shared" si="5"/>
        <v>0</v>
      </c>
      <c r="Q19" s="48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7"/>
      <c r="W19" s="48"/>
    </row>
    <row r="20" spans="1:23" x14ac:dyDescent="0.2">
      <c r="A20" s="23" t="s">
        <v>47</v>
      </c>
      <c r="B20" s="46"/>
      <c r="C20" s="46"/>
      <c r="D20" s="46"/>
      <c r="E20" s="46">
        <f t="shared" si="4"/>
        <v>0</v>
      </c>
      <c r="F20" s="47"/>
      <c r="G20" s="48"/>
      <c r="H20" s="47"/>
      <c r="I20" s="48"/>
      <c r="J20" s="47"/>
      <c r="K20" s="48"/>
      <c r="L20" s="47"/>
      <c r="M20" s="48"/>
      <c r="N20" s="47"/>
      <c r="O20" s="48"/>
      <c r="P20" s="47">
        <f t="shared" si="5"/>
        <v>0</v>
      </c>
      <c r="Q20" s="48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7"/>
      <c r="W20" s="48"/>
    </row>
    <row r="21" spans="1:23" x14ac:dyDescent="0.2">
      <c r="A21" s="23" t="s">
        <v>48</v>
      </c>
      <c r="B21" s="46"/>
      <c r="C21" s="46"/>
      <c r="D21" s="46"/>
      <c r="E21" s="46">
        <f t="shared" si="4"/>
        <v>0</v>
      </c>
      <c r="F21" s="47"/>
      <c r="G21" s="48"/>
      <c r="H21" s="47"/>
      <c r="I21" s="48"/>
      <c r="J21" s="47"/>
      <c r="K21" s="48"/>
      <c r="L21" s="47"/>
      <c r="M21" s="48"/>
      <c r="N21" s="47"/>
      <c r="O21" s="48"/>
      <c r="P21" s="47">
        <f t="shared" si="5"/>
        <v>0</v>
      </c>
      <c r="Q21" s="48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7"/>
      <c r="W21" s="48"/>
    </row>
    <row r="22" spans="1:23" x14ac:dyDescent="0.2">
      <c r="A22" s="23" t="s">
        <v>49</v>
      </c>
      <c r="B22" s="46"/>
      <c r="C22" s="46"/>
      <c r="D22" s="46"/>
      <c r="E22" s="46">
        <f t="shared" si="4"/>
        <v>0</v>
      </c>
      <c r="F22" s="47"/>
      <c r="G22" s="48"/>
      <c r="H22" s="47"/>
      <c r="I22" s="48"/>
      <c r="J22" s="47"/>
      <c r="K22" s="48"/>
      <c r="L22" s="47"/>
      <c r="M22" s="48"/>
      <c r="N22" s="47"/>
      <c r="O22" s="48"/>
      <c r="P22" s="47">
        <f t="shared" si="5"/>
        <v>0</v>
      </c>
      <c r="Q22" s="48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7"/>
      <c r="W22" s="48"/>
    </row>
    <row r="23" spans="1:23" x14ac:dyDescent="0.2">
      <c r="A23" s="23" t="s">
        <v>50</v>
      </c>
      <c r="B23" s="46"/>
      <c r="C23" s="46"/>
      <c r="D23" s="46"/>
      <c r="E23" s="46">
        <f t="shared" si="4"/>
        <v>0</v>
      </c>
      <c r="F23" s="47"/>
      <c r="G23" s="48"/>
      <c r="H23" s="47"/>
      <c r="I23" s="48"/>
      <c r="J23" s="47"/>
      <c r="K23" s="48"/>
      <c r="L23" s="47"/>
      <c r="M23" s="48"/>
      <c r="N23" s="47"/>
      <c r="O23" s="48"/>
      <c r="P23" s="47">
        <f t="shared" si="5"/>
        <v>0</v>
      </c>
      <c r="Q23" s="48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7"/>
      <c r="W23" s="48"/>
    </row>
    <row r="24" spans="1:23" x14ac:dyDescent="0.2">
      <c r="A24" s="23" t="s">
        <v>51</v>
      </c>
      <c r="B24" s="46"/>
      <c r="C24" s="46"/>
      <c r="D24" s="46"/>
      <c r="E24" s="46">
        <f t="shared" si="4"/>
        <v>0</v>
      </c>
      <c r="F24" s="47"/>
      <c r="G24" s="48"/>
      <c r="H24" s="47"/>
      <c r="I24" s="48"/>
      <c r="J24" s="47"/>
      <c r="K24" s="48"/>
      <c r="L24" s="47"/>
      <c r="M24" s="48"/>
      <c r="N24" s="47"/>
      <c r="O24" s="48"/>
      <c r="P24" s="47">
        <f t="shared" si="5"/>
        <v>0</v>
      </c>
      <c r="Q24" s="48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7"/>
      <c r="W24" s="48"/>
    </row>
    <row r="25" spans="1:23" x14ac:dyDescent="0.2">
      <c r="A25" s="23" t="s">
        <v>52</v>
      </c>
      <c r="B25" s="46"/>
      <c r="C25" s="46"/>
      <c r="D25" s="46"/>
      <c r="E25" s="46">
        <f t="shared" si="4"/>
        <v>0</v>
      </c>
      <c r="F25" s="47"/>
      <c r="G25" s="48"/>
      <c r="H25" s="47"/>
      <c r="I25" s="48"/>
      <c r="J25" s="47"/>
      <c r="K25" s="48"/>
      <c r="L25" s="47"/>
      <c r="M25" s="48"/>
      <c r="N25" s="47"/>
      <c r="O25" s="48"/>
      <c r="P25" s="47">
        <f t="shared" si="5"/>
        <v>0</v>
      </c>
      <c r="Q25" s="48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7"/>
      <c r="W25" s="48"/>
    </row>
    <row r="26" spans="1:23" x14ac:dyDescent="0.2">
      <c r="A26" s="23" t="s">
        <v>53</v>
      </c>
      <c r="B26" s="46">
        <v>592962000</v>
      </c>
      <c r="C26" s="46"/>
      <c r="D26" s="46"/>
      <c r="E26" s="46">
        <f t="shared" si="4"/>
        <v>592962000</v>
      </c>
      <c r="F26" s="47">
        <v>592962000</v>
      </c>
      <c r="G26" s="48">
        <v>201821000</v>
      </c>
      <c r="H26" s="47">
        <v>72894000</v>
      </c>
      <c r="I26" s="48">
        <v>72894369</v>
      </c>
      <c r="J26" s="47"/>
      <c r="K26" s="48"/>
      <c r="L26" s="47"/>
      <c r="M26" s="48"/>
      <c r="N26" s="47"/>
      <c r="O26" s="48"/>
      <c r="P26" s="47">
        <f t="shared" si="5"/>
        <v>72894000</v>
      </c>
      <c r="Q26" s="48">
        <f t="shared" si="6"/>
        <v>72894369</v>
      </c>
      <c r="R26" s="24">
        <f t="shared" si="7"/>
        <v>0</v>
      </c>
      <c r="S26" s="25">
        <f t="shared" si="8"/>
        <v>0</v>
      </c>
      <c r="T26" s="24">
        <f t="shared" si="9"/>
        <v>12.293199226931911</v>
      </c>
      <c r="U26" s="26">
        <f t="shared" si="10"/>
        <v>12.293261456889311</v>
      </c>
      <c r="V26" s="47"/>
      <c r="W26" s="48"/>
    </row>
    <row r="27" spans="1:23" x14ac:dyDescent="0.2">
      <c r="A27" s="19" t="s">
        <v>54</v>
      </c>
      <c r="B27" s="43">
        <f t="shared" ref="B27:Q27" si="11">SUM(B28:B41)</f>
        <v>116664000</v>
      </c>
      <c r="C27" s="43">
        <f t="shared" si="11"/>
        <v>0</v>
      </c>
      <c r="D27" s="43">
        <f t="shared" si="11"/>
        <v>0</v>
      </c>
      <c r="E27" s="43">
        <f t="shared" si="11"/>
        <v>116664000</v>
      </c>
      <c r="F27" s="44">
        <f t="shared" si="11"/>
        <v>46664000</v>
      </c>
      <c r="G27" s="45">
        <f t="shared" si="11"/>
        <v>17065000</v>
      </c>
      <c r="H27" s="44">
        <f t="shared" si="11"/>
        <v>11766000</v>
      </c>
      <c r="I27" s="45">
        <f t="shared" si="11"/>
        <v>26358676</v>
      </c>
      <c r="J27" s="44">
        <f t="shared" si="11"/>
        <v>0</v>
      </c>
      <c r="K27" s="45">
        <f t="shared" si="11"/>
        <v>0</v>
      </c>
      <c r="L27" s="44">
        <f t="shared" si="11"/>
        <v>0</v>
      </c>
      <c r="M27" s="45">
        <f t="shared" si="11"/>
        <v>0</v>
      </c>
      <c r="N27" s="44">
        <f t="shared" si="11"/>
        <v>0</v>
      </c>
      <c r="O27" s="45">
        <f t="shared" si="11"/>
        <v>0</v>
      </c>
      <c r="P27" s="44">
        <f t="shared" si="11"/>
        <v>11766000</v>
      </c>
      <c r="Q27" s="45">
        <f t="shared" si="11"/>
        <v>26358676</v>
      </c>
      <c r="R27" s="20">
        <f t="shared" si="7"/>
        <v>0</v>
      </c>
      <c r="S27" s="21">
        <f t="shared" si="8"/>
        <v>0</v>
      </c>
      <c r="T27" s="20">
        <f t="shared" si="9"/>
        <v>10.085373379962972</v>
      </c>
      <c r="U27" s="22">
        <f t="shared" si="10"/>
        <v>22.593667283823628</v>
      </c>
      <c r="V27" s="44">
        <f t="shared" ref="V27:W27" si="12">SUM(V28:V41)</f>
        <v>0</v>
      </c>
      <c r="W27" s="45">
        <f t="shared" si="12"/>
        <v>0</v>
      </c>
    </row>
    <row r="28" spans="1:23" s="31" customFormat="1" ht="12.75" customHeight="1" x14ac:dyDescent="0.2">
      <c r="A28" s="27" t="s">
        <v>55</v>
      </c>
      <c r="B28" s="49"/>
      <c r="C28" s="49"/>
      <c r="D28" s="49"/>
      <c r="E28" s="49">
        <f t="shared" si="4"/>
        <v>0</v>
      </c>
      <c r="F28" s="50"/>
      <c r="G28" s="51"/>
      <c r="H28" s="50"/>
      <c r="I28" s="51"/>
      <c r="J28" s="50"/>
      <c r="K28" s="51"/>
      <c r="L28" s="50"/>
      <c r="M28" s="51"/>
      <c r="N28" s="50"/>
      <c r="O28" s="51"/>
      <c r="P28" s="50">
        <f t="shared" si="5"/>
        <v>0</v>
      </c>
      <c r="Q28" s="51">
        <f t="shared" si="6"/>
        <v>0</v>
      </c>
      <c r="R28" s="28">
        <f t="shared" si="7"/>
        <v>0</v>
      </c>
      <c r="S28" s="29">
        <f t="shared" si="8"/>
        <v>0</v>
      </c>
      <c r="T28" s="28">
        <f t="shared" si="9"/>
        <v>0</v>
      </c>
      <c r="U28" s="30">
        <f t="shared" si="10"/>
        <v>0</v>
      </c>
      <c r="V28" s="50"/>
      <c r="W28" s="51"/>
    </row>
    <row r="29" spans="1:23" x14ac:dyDescent="0.2">
      <c r="A29" s="23" t="s">
        <v>56</v>
      </c>
      <c r="B29" s="46">
        <v>70000000</v>
      </c>
      <c r="C29" s="46"/>
      <c r="D29" s="46"/>
      <c r="E29" s="46">
        <f t="shared" si="4"/>
        <v>70000000</v>
      </c>
      <c r="F29" s="47"/>
      <c r="G29" s="48"/>
      <c r="H29" s="47"/>
      <c r="I29" s="48">
        <v>6943381</v>
      </c>
      <c r="J29" s="47"/>
      <c r="K29" s="48"/>
      <c r="L29" s="47"/>
      <c r="M29" s="48"/>
      <c r="N29" s="47"/>
      <c r="O29" s="48"/>
      <c r="P29" s="47">
        <f t="shared" si="5"/>
        <v>0</v>
      </c>
      <c r="Q29" s="48">
        <f t="shared" si="6"/>
        <v>6943381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9.9191157142857147</v>
      </c>
      <c r="V29" s="47"/>
      <c r="W29" s="48"/>
    </row>
    <row r="30" spans="1:23" x14ac:dyDescent="0.2">
      <c r="A30" s="23" t="s">
        <v>57</v>
      </c>
      <c r="B30" s="46">
        <v>1000000</v>
      </c>
      <c r="C30" s="46"/>
      <c r="D30" s="46"/>
      <c r="E30" s="46">
        <f t="shared" si="4"/>
        <v>1000000</v>
      </c>
      <c r="F30" s="47">
        <v>1000000</v>
      </c>
      <c r="G30" s="48">
        <v>1000000</v>
      </c>
      <c r="H30" s="47">
        <v>231000</v>
      </c>
      <c r="I30" s="48">
        <v>367066</v>
      </c>
      <c r="J30" s="47"/>
      <c r="K30" s="48"/>
      <c r="L30" s="47"/>
      <c r="M30" s="48"/>
      <c r="N30" s="47"/>
      <c r="O30" s="48"/>
      <c r="P30" s="47">
        <f t="shared" si="5"/>
        <v>231000</v>
      </c>
      <c r="Q30" s="48">
        <f t="shared" si="6"/>
        <v>367066</v>
      </c>
      <c r="R30" s="24">
        <f t="shared" si="7"/>
        <v>0</v>
      </c>
      <c r="S30" s="25">
        <f t="shared" si="8"/>
        <v>0</v>
      </c>
      <c r="T30" s="24">
        <f t="shared" si="9"/>
        <v>23.1</v>
      </c>
      <c r="U30" s="26">
        <f t="shared" si="10"/>
        <v>36.706600000000002</v>
      </c>
      <c r="V30" s="47"/>
      <c r="W30" s="48"/>
    </row>
    <row r="31" spans="1:23" x14ac:dyDescent="0.2">
      <c r="A31" s="23" t="s">
        <v>58</v>
      </c>
      <c r="B31" s="46"/>
      <c r="C31" s="46"/>
      <c r="D31" s="46"/>
      <c r="E31" s="46">
        <f t="shared" si="4"/>
        <v>0</v>
      </c>
      <c r="F31" s="47"/>
      <c r="G31" s="48"/>
      <c r="H31" s="47"/>
      <c r="I31" s="48"/>
      <c r="J31" s="47"/>
      <c r="K31" s="48"/>
      <c r="L31" s="47"/>
      <c r="M31" s="48"/>
      <c r="N31" s="47"/>
      <c r="O31" s="48"/>
      <c r="P31" s="47">
        <f t="shared" si="5"/>
        <v>0</v>
      </c>
      <c r="Q31" s="48">
        <f t="shared" si="6"/>
        <v>0</v>
      </c>
      <c r="R31" s="24">
        <f t="shared" si="7"/>
        <v>0</v>
      </c>
      <c r="S31" s="25">
        <f t="shared" si="8"/>
        <v>0</v>
      </c>
      <c r="T31" s="24">
        <f t="shared" si="9"/>
        <v>0</v>
      </c>
      <c r="U31" s="26">
        <f t="shared" si="10"/>
        <v>0</v>
      </c>
      <c r="V31" s="47"/>
      <c r="W31" s="48"/>
    </row>
    <row r="32" spans="1:23" x14ac:dyDescent="0.2">
      <c r="A32" s="23" t="s">
        <v>59</v>
      </c>
      <c r="B32" s="46">
        <v>26664000</v>
      </c>
      <c r="C32" s="46"/>
      <c r="D32" s="46"/>
      <c r="E32" s="46">
        <f t="shared" si="4"/>
        <v>26664000</v>
      </c>
      <c r="F32" s="47">
        <v>26664000</v>
      </c>
      <c r="G32" s="48">
        <v>6665000</v>
      </c>
      <c r="H32" s="47">
        <v>6665000</v>
      </c>
      <c r="I32" s="48">
        <v>9877974</v>
      </c>
      <c r="J32" s="47"/>
      <c r="K32" s="48"/>
      <c r="L32" s="47"/>
      <c r="M32" s="48"/>
      <c r="N32" s="47"/>
      <c r="O32" s="48"/>
      <c r="P32" s="47">
        <f t="shared" si="5"/>
        <v>6665000</v>
      </c>
      <c r="Q32" s="48">
        <f t="shared" si="6"/>
        <v>9877974</v>
      </c>
      <c r="R32" s="24">
        <f t="shared" si="7"/>
        <v>0</v>
      </c>
      <c r="S32" s="25">
        <f t="shared" si="8"/>
        <v>0</v>
      </c>
      <c r="T32" s="24">
        <f t="shared" si="9"/>
        <v>24.996249624962495</v>
      </c>
      <c r="U32" s="26">
        <f t="shared" si="10"/>
        <v>37.04610711071107</v>
      </c>
      <c r="V32" s="47"/>
      <c r="W32" s="48"/>
    </row>
    <row r="33" spans="1:23" x14ac:dyDescent="0.2">
      <c r="A33" s="23" t="s">
        <v>60</v>
      </c>
      <c r="B33" s="46">
        <v>12000000</v>
      </c>
      <c r="C33" s="46"/>
      <c r="D33" s="46"/>
      <c r="E33" s="46">
        <f t="shared" si="4"/>
        <v>12000000</v>
      </c>
      <c r="F33" s="47">
        <v>12000000</v>
      </c>
      <c r="G33" s="48">
        <v>7200000</v>
      </c>
      <c r="H33" s="47">
        <v>2670000</v>
      </c>
      <c r="I33" s="48">
        <v>3676324</v>
      </c>
      <c r="J33" s="47"/>
      <c r="K33" s="48"/>
      <c r="L33" s="47"/>
      <c r="M33" s="48"/>
      <c r="N33" s="47"/>
      <c r="O33" s="48"/>
      <c r="P33" s="47">
        <f t="shared" si="5"/>
        <v>2670000</v>
      </c>
      <c r="Q33" s="48">
        <f t="shared" si="6"/>
        <v>3676324</v>
      </c>
      <c r="R33" s="24">
        <f t="shared" si="7"/>
        <v>0</v>
      </c>
      <c r="S33" s="25">
        <f t="shared" si="8"/>
        <v>0</v>
      </c>
      <c r="T33" s="24">
        <f t="shared" si="9"/>
        <v>22.25</v>
      </c>
      <c r="U33" s="26">
        <f t="shared" si="10"/>
        <v>30.636033333333334</v>
      </c>
      <c r="V33" s="47"/>
      <c r="W33" s="48"/>
    </row>
    <row r="34" spans="1:23" x14ac:dyDescent="0.2">
      <c r="A34" s="23" t="s">
        <v>61</v>
      </c>
      <c r="B34" s="46"/>
      <c r="C34" s="46"/>
      <c r="D34" s="46"/>
      <c r="E34" s="46">
        <f t="shared" si="4"/>
        <v>0</v>
      </c>
      <c r="F34" s="47"/>
      <c r="G34" s="48"/>
      <c r="H34" s="47"/>
      <c r="I34" s="48"/>
      <c r="J34" s="47"/>
      <c r="K34" s="48"/>
      <c r="L34" s="47"/>
      <c r="M34" s="48"/>
      <c r="N34" s="47"/>
      <c r="O34" s="48"/>
      <c r="P34" s="47">
        <f t="shared" si="5"/>
        <v>0</v>
      </c>
      <c r="Q34" s="48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7"/>
      <c r="W34" s="48"/>
    </row>
    <row r="35" spans="1:23" x14ac:dyDescent="0.2">
      <c r="A35" s="23" t="s">
        <v>62</v>
      </c>
      <c r="B35" s="46">
        <v>7000000</v>
      </c>
      <c r="C35" s="46"/>
      <c r="D35" s="46"/>
      <c r="E35" s="46">
        <f t="shared" si="4"/>
        <v>7000000</v>
      </c>
      <c r="F35" s="47">
        <v>7000000</v>
      </c>
      <c r="G35" s="48">
        <v>2200000</v>
      </c>
      <c r="H35" s="47">
        <v>2200000</v>
      </c>
      <c r="I35" s="48">
        <v>5493931</v>
      </c>
      <c r="J35" s="47"/>
      <c r="K35" s="48"/>
      <c r="L35" s="47"/>
      <c r="M35" s="48"/>
      <c r="N35" s="47"/>
      <c r="O35" s="48"/>
      <c r="P35" s="47">
        <f t="shared" si="5"/>
        <v>2200000</v>
      </c>
      <c r="Q35" s="48">
        <f t="shared" si="6"/>
        <v>5493931</v>
      </c>
      <c r="R35" s="24">
        <f t="shared" si="7"/>
        <v>0</v>
      </c>
      <c r="S35" s="25">
        <f t="shared" si="8"/>
        <v>0</v>
      </c>
      <c r="T35" s="24">
        <f t="shared" si="9"/>
        <v>31.428571428571427</v>
      </c>
      <c r="U35" s="26">
        <f t="shared" si="10"/>
        <v>78.484728571428576</v>
      </c>
      <c r="V35" s="47"/>
      <c r="W35" s="48"/>
    </row>
    <row r="36" spans="1:23" x14ac:dyDescent="0.2">
      <c r="A36" s="23" t="s">
        <v>63</v>
      </c>
      <c r="B36" s="46"/>
      <c r="C36" s="46"/>
      <c r="D36" s="46"/>
      <c r="E36" s="46">
        <f t="shared" si="4"/>
        <v>0</v>
      </c>
      <c r="F36" s="47"/>
      <c r="G36" s="48"/>
      <c r="H36" s="47"/>
      <c r="I36" s="48"/>
      <c r="J36" s="47"/>
      <c r="K36" s="48"/>
      <c r="L36" s="47"/>
      <c r="M36" s="48"/>
      <c r="N36" s="47"/>
      <c r="O36" s="48"/>
      <c r="P36" s="47">
        <f t="shared" si="5"/>
        <v>0</v>
      </c>
      <c r="Q36" s="48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7"/>
      <c r="W36" s="48"/>
    </row>
    <row r="37" spans="1:23" x14ac:dyDescent="0.2">
      <c r="A37" s="23" t="s">
        <v>64</v>
      </c>
      <c r="B37" s="46"/>
      <c r="C37" s="46"/>
      <c r="D37" s="46"/>
      <c r="E37" s="46">
        <f t="shared" si="4"/>
        <v>0</v>
      </c>
      <c r="F37" s="47"/>
      <c r="G37" s="48"/>
      <c r="H37" s="47"/>
      <c r="I37" s="48"/>
      <c r="J37" s="47"/>
      <c r="K37" s="48"/>
      <c r="L37" s="47"/>
      <c r="M37" s="48"/>
      <c r="N37" s="47"/>
      <c r="O37" s="48"/>
      <c r="P37" s="47">
        <f t="shared" si="5"/>
        <v>0</v>
      </c>
      <c r="Q37" s="48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7"/>
      <c r="W37" s="48"/>
    </row>
    <row r="38" spans="1:23" x14ac:dyDescent="0.2">
      <c r="A38" s="23" t="s">
        <v>65</v>
      </c>
      <c r="B38" s="46"/>
      <c r="C38" s="46"/>
      <c r="D38" s="46"/>
      <c r="E38" s="46">
        <f t="shared" si="4"/>
        <v>0</v>
      </c>
      <c r="F38" s="47"/>
      <c r="G38" s="48"/>
      <c r="H38" s="47"/>
      <c r="I38" s="48"/>
      <c r="J38" s="47"/>
      <c r="K38" s="48"/>
      <c r="L38" s="47"/>
      <c r="M38" s="48"/>
      <c r="N38" s="47"/>
      <c r="O38" s="48"/>
      <c r="P38" s="47">
        <f t="shared" si="5"/>
        <v>0</v>
      </c>
      <c r="Q38" s="48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7"/>
      <c r="W38" s="48"/>
    </row>
    <row r="39" spans="1:23" x14ac:dyDescent="0.2">
      <c r="A39" s="23" t="s">
        <v>66</v>
      </c>
      <c r="B39" s="46"/>
      <c r="C39" s="46"/>
      <c r="D39" s="46"/>
      <c r="E39" s="46">
        <f t="shared" si="4"/>
        <v>0</v>
      </c>
      <c r="F39" s="47"/>
      <c r="G39" s="48"/>
      <c r="H39" s="47"/>
      <c r="I39" s="48"/>
      <c r="J39" s="47"/>
      <c r="K39" s="48"/>
      <c r="L39" s="47"/>
      <c r="M39" s="48"/>
      <c r="N39" s="47"/>
      <c r="O39" s="48"/>
      <c r="P39" s="47">
        <f t="shared" si="5"/>
        <v>0</v>
      </c>
      <c r="Q39" s="48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7"/>
      <c r="W39" s="48"/>
    </row>
    <row r="40" spans="1:23" x14ac:dyDescent="0.2">
      <c r="A40" s="23" t="s">
        <v>67</v>
      </c>
      <c r="B40" s="46"/>
      <c r="C40" s="46"/>
      <c r="D40" s="46"/>
      <c r="E40" s="46">
        <f t="shared" si="4"/>
        <v>0</v>
      </c>
      <c r="F40" s="47"/>
      <c r="G40" s="48"/>
      <c r="H40" s="47"/>
      <c r="I40" s="48"/>
      <c r="J40" s="47"/>
      <c r="K40" s="48"/>
      <c r="L40" s="47"/>
      <c r="M40" s="48"/>
      <c r="N40" s="47"/>
      <c r="O40" s="48"/>
      <c r="P40" s="47">
        <f t="shared" si="5"/>
        <v>0</v>
      </c>
      <c r="Q40" s="48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7"/>
      <c r="W40" s="48"/>
    </row>
    <row r="41" spans="1:23" x14ac:dyDescent="0.2">
      <c r="A41" s="23" t="s">
        <v>68</v>
      </c>
      <c r="B41" s="46"/>
      <c r="C41" s="46"/>
      <c r="D41" s="46"/>
      <c r="E41" s="46">
        <f t="shared" si="4"/>
        <v>0</v>
      </c>
      <c r="F41" s="47"/>
      <c r="G41" s="48"/>
      <c r="H41" s="47"/>
      <c r="I41" s="48"/>
      <c r="J41" s="47"/>
      <c r="K41" s="48"/>
      <c r="L41" s="47"/>
      <c r="M41" s="48"/>
      <c r="N41" s="47"/>
      <c r="O41" s="48"/>
      <c r="P41" s="47">
        <f t="shared" si="5"/>
        <v>0</v>
      </c>
      <c r="Q41" s="48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7"/>
      <c r="W41" s="48"/>
    </row>
    <row r="42" spans="1:23" s="36" customFormat="1" x14ac:dyDescent="0.2">
      <c r="A42" s="32" t="s">
        <v>69</v>
      </c>
      <c r="B42" s="52">
        <f t="shared" ref="B42:Q42" si="13">+B43+B54</f>
        <v>85431000</v>
      </c>
      <c r="C42" s="52">
        <f t="shared" si="13"/>
        <v>0</v>
      </c>
      <c r="D42" s="52">
        <f t="shared" si="13"/>
        <v>0</v>
      </c>
      <c r="E42" s="52">
        <f t="shared" si="13"/>
        <v>85431000</v>
      </c>
      <c r="F42" s="53">
        <f t="shared" si="13"/>
        <v>85431000</v>
      </c>
      <c r="G42" s="54">
        <f t="shared" si="13"/>
        <v>29277000</v>
      </c>
      <c r="H42" s="53">
        <f t="shared" si="13"/>
        <v>15601000</v>
      </c>
      <c r="I42" s="54">
        <f t="shared" si="13"/>
        <v>0</v>
      </c>
      <c r="J42" s="53">
        <f t="shared" si="13"/>
        <v>0</v>
      </c>
      <c r="K42" s="54">
        <f t="shared" si="13"/>
        <v>0</v>
      </c>
      <c r="L42" s="53">
        <f t="shared" si="13"/>
        <v>0</v>
      </c>
      <c r="M42" s="54">
        <f t="shared" si="13"/>
        <v>0</v>
      </c>
      <c r="N42" s="53">
        <f t="shared" si="13"/>
        <v>0</v>
      </c>
      <c r="O42" s="54">
        <f t="shared" si="13"/>
        <v>0</v>
      </c>
      <c r="P42" s="53">
        <f t="shared" si="13"/>
        <v>15601000</v>
      </c>
      <c r="Q42" s="54">
        <f t="shared" si="13"/>
        <v>0</v>
      </c>
      <c r="R42" s="33">
        <f t="shared" ref="R42:R63" si="14">IF(($H42      =0),0,((($H42      -$H42      )/$H42      )*100))</f>
        <v>0</v>
      </c>
      <c r="S42" s="34">
        <f t="shared" ref="S42:S63" si="15">IF(($I42      =0),0,((($I42      -$I42      )/$I42      )*100))</f>
        <v>0</v>
      </c>
      <c r="T42" s="33">
        <f t="shared" ref="T42:T63" si="16">IF(($E42      =0),0,(($P42      /$E42      )*100))</f>
        <v>18.261520993550352</v>
      </c>
      <c r="U42" s="35">
        <f t="shared" ref="U42:U63" si="17">IF(($E42      =0),0,(($Q42      /$E42      )*100))</f>
        <v>0</v>
      </c>
      <c r="V42" s="53">
        <f t="shared" ref="V42:W42" si="18">+V43+V54</f>
        <v>0</v>
      </c>
      <c r="W42" s="54">
        <f t="shared" si="18"/>
        <v>0</v>
      </c>
    </row>
    <row r="43" spans="1:23" x14ac:dyDescent="0.2">
      <c r="A43" s="19" t="s">
        <v>36</v>
      </c>
      <c r="B43" s="43">
        <f t="shared" ref="B43:Q43" si="19">SUM(B44:B53)</f>
        <v>84325000</v>
      </c>
      <c r="C43" s="43">
        <f t="shared" si="19"/>
        <v>0</v>
      </c>
      <c r="D43" s="43">
        <f t="shared" si="19"/>
        <v>0</v>
      </c>
      <c r="E43" s="43">
        <f t="shared" si="19"/>
        <v>84325000</v>
      </c>
      <c r="F43" s="44">
        <f t="shared" si="19"/>
        <v>84325000</v>
      </c>
      <c r="G43" s="45">
        <f t="shared" si="19"/>
        <v>29277000</v>
      </c>
      <c r="H43" s="44">
        <f t="shared" si="19"/>
        <v>15601000</v>
      </c>
      <c r="I43" s="45">
        <f t="shared" si="19"/>
        <v>0</v>
      </c>
      <c r="J43" s="44">
        <f t="shared" si="19"/>
        <v>0</v>
      </c>
      <c r="K43" s="45">
        <f t="shared" si="19"/>
        <v>0</v>
      </c>
      <c r="L43" s="44">
        <f t="shared" si="19"/>
        <v>0</v>
      </c>
      <c r="M43" s="45">
        <f t="shared" si="19"/>
        <v>0</v>
      </c>
      <c r="N43" s="44">
        <f t="shared" si="19"/>
        <v>0</v>
      </c>
      <c r="O43" s="45">
        <f t="shared" si="19"/>
        <v>0</v>
      </c>
      <c r="P43" s="44">
        <f t="shared" si="19"/>
        <v>15601000</v>
      </c>
      <c r="Q43" s="45">
        <f t="shared" si="19"/>
        <v>0</v>
      </c>
      <c r="R43" s="20">
        <f t="shared" si="14"/>
        <v>0</v>
      </c>
      <c r="S43" s="21">
        <f t="shared" si="15"/>
        <v>0</v>
      </c>
      <c r="T43" s="20">
        <f t="shared" si="16"/>
        <v>18.501037651941893</v>
      </c>
      <c r="U43" s="22">
        <f t="shared" si="17"/>
        <v>0</v>
      </c>
      <c r="V43" s="44">
        <f t="shared" ref="V43:W43" si="20">SUM(V44:V53)</f>
        <v>0</v>
      </c>
      <c r="W43" s="45">
        <f t="shared" si="20"/>
        <v>0</v>
      </c>
    </row>
    <row r="44" spans="1:23" s="31" customFormat="1" ht="12.75" customHeight="1" x14ac:dyDescent="0.2">
      <c r="A44" s="27" t="s">
        <v>70</v>
      </c>
      <c r="B44" s="49"/>
      <c r="C44" s="49"/>
      <c r="D44" s="49"/>
      <c r="E44" s="49">
        <f t="shared" ref="E44:E62" si="21">$B44      +$C44      +$D44</f>
        <v>0</v>
      </c>
      <c r="F44" s="50"/>
      <c r="G44" s="51"/>
      <c r="H44" s="50"/>
      <c r="I44" s="51"/>
      <c r="J44" s="50"/>
      <c r="K44" s="51"/>
      <c r="L44" s="50"/>
      <c r="M44" s="51"/>
      <c r="N44" s="50"/>
      <c r="O44" s="51"/>
      <c r="P44" s="50">
        <f t="shared" ref="P44:P62" si="22">$H44      +$J44      +$L44      +$N44</f>
        <v>0</v>
      </c>
      <c r="Q44" s="51">
        <f t="shared" ref="Q44:Q62" si="23">$I44      +$K44      +$M44      +$O44</f>
        <v>0</v>
      </c>
      <c r="R44" s="28">
        <f t="shared" si="14"/>
        <v>0</v>
      </c>
      <c r="S44" s="29">
        <f t="shared" si="15"/>
        <v>0</v>
      </c>
      <c r="T44" s="28">
        <f t="shared" si="16"/>
        <v>0</v>
      </c>
      <c r="U44" s="30">
        <f t="shared" si="17"/>
        <v>0</v>
      </c>
      <c r="V44" s="50"/>
      <c r="W44" s="51"/>
    </row>
    <row r="45" spans="1:23" x14ac:dyDescent="0.2">
      <c r="A45" s="23" t="s">
        <v>71</v>
      </c>
      <c r="B45" s="46">
        <v>81325000</v>
      </c>
      <c r="C45" s="46"/>
      <c r="D45" s="46"/>
      <c r="E45" s="46">
        <f t="shared" si="21"/>
        <v>81325000</v>
      </c>
      <c r="F45" s="47">
        <v>81325000</v>
      </c>
      <c r="G45" s="48">
        <v>29277000</v>
      </c>
      <c r="H45" s="47">
        <v>15601000</v>
      </c>
      <c r="I45" s="48"/>
      <c r="J45" s="47"/>
      <c r="K45" s="48"/>
      <c r="L45" s="47"/>
      <c r="M45" s="48"/>
      <c r="N45" s="47"/>
      <c r="O45" s="48"/>
      <c r="P45" s="47">
        <f t="shared" si="22"/>
        <v>15601000</v>
      </c>
      <c r="Q45" s="48">
        <f t="shared" si="23"/>
        <v>0</v>
      </c>
      <c r="R45" s="24">
        <f t="shared" si="14"/>
        <v>0</v>
      </c>
      <c r="S45" s="25">
        <f t="shared" si="15"/>
        <v>0</v>
      </c>
      <c r="T45" s="24">
        <f t="shared" si="16"/>
        <v>19.183522901936673</v>
      </c>
      <c r="U45" s="26">
        <f t="shared" si="17"/>
        <v>0</v>
      </c>
      <c r="V45" s="47"/>
      <c r="W45" s="48"/>
    </row>
    <row r="46" spans="1:23" x14ac:dyDescent="0.2">
      <c r="A46" s="23" t="s">
        <v>72</v>
      </c>
      <c r="B46" s="46">
        <v>3000000</v>
      </c>
      <c r="C46" s="46"/>
      <c r="D46" s="46"/>
      <c r="E46" s="46">
        <f t="shared" si="21"/>
        <v>3000000</v>
      </c>
      <c r="F46" s="47">
        <v>3000000</v>
      </c>
      <c r="G46" s="48"/>
      <c r="H46" s="47"/>
      <c r="I46" s="48"/>
      <c r="J46" s="47"/>
      <c r="K46" s="48"/>
      <c r="L46" s="47"/>
      <c r="M46" s="48"/>
      <c r="N46" s="47"/>
      <c r="O46" s="48"/>
      <c r="P46" s="47">
        <f t="shared" si="22"/>
        <v>0</v>
      </c>
      <c r="Q46" s="48">
        <f t="shared" si="23"/>
        <v>0</v>
      </c>
      <c r="R46" s="24">
        <f t="shared" si="14"/>
        <v>0</v>
      </c>
      <c r="S46" s="25">
        <f t="shared" si="15"/>
        <v>0</v>
      </c>
      <c r="T46" s="24">
        <f t="shared" si="16"/>
        <v>0</v>
      </c>
      <c r="U46" s="26">
        <f t="shared" si="17"/>
        <v>0</v>
      </c>
      <c r="V46" s="47"/>
      <c r="W46" s="48"/>
    </row>
    <row r="47" spans="1:23" x14ac:dyDescent="0.2">
      <c r="A47" s="23" t="s">
        <v>73</v>
      </c>
      <c r="B47" s="46"/>
      <c r="C47" s="46"/>
      <c r="D47" s="46"/>
      <c r="E47" s="46">
        <f t="shared" si="21"/>
        <v>0</v>
      </c>
      <c r="F47" s="47"/>
      <c r="G47" s="48"/>
      <c r="H47" s="47"/>
      <c r="I47" s="48"/>
      <c r="J47" s="47"/>
      <c r="K47" s="48"/>
      <c r="L47" s="47"/>
      <c r="M47" s="48"/>
      <c r="N47" s="47"/>
      <c r="O47" s="48"/>
      <c r="P47" s="47">
        <f t="shared" si="22"/>
        <v>0</v>
      </c>
      <c r="Q47" s="48">
        <f t="shared" si="23"/>
        <v>0</v>
      </c>
      <c r="R47" s="24">
        <f t="shared" si="14"/>
        <v>0</v>
      </c>
      <c r="S47" s="25">
        <f t="shared" si="15"/>
        <v>0</v>
      </c>
      <c r="T47" s="24">
        <f t="shared" si="16"/>
        <v>0</v>
      </c>
      <c r="U47" s="26">
        <f t="shared" si="17"/>
        <v>0</v>
      </c>
      <c r="V47" s="47"/>
      <c r="W47" s="48"/>
    </row>
    <row r="48" spans="1:23" x14ac:dyDescent="0.2">
      <c r="A48" s="23" t="s">
        <v>74</v>
      </c>
      <c r="B48" s="46"/>
      <c r="C48" s="46"/>
      <c r="D48" s="46"/>
      <c r="E48" s="46">
        <f t="shared" si="21"/>
        <v>0</v>
      </c>
      <c r="F48" s="47"/>
      <c r="G48" s="48"/>
      <c r="H48" s="47"/>
      <c r="I48" s="48"/>
      <c r="J48" s="47"/>
      <c r="K48" s="48"/>
      <c r="L48" s="47"/>
      <c r="M48" s="48"/>
      <c r="N48" s="47"/>
      <c r="O48" s="48"/>
      <c r="P48" s="47">
        <f t="shared" si="22"/>
        <v>0</v>
      </c>
      <c r="Q48" s="48">
        <f t="shared" si="23"/>
        <v>0</v>
      </c>
      <c r="R48" s="24">
        <f t="shared" si="14"/>
        <v>0</v>
      </c>
      <c r="S48" s="25">
        <f t="shared" si="15"/>
        <v>0</v>
      </c>
      <c r="T48" s="24">
        <f t="shared" si="16"/>
        <v>0</v>
      </c>
      <c r="U48" s="26">
        <f t="shared" si="17"/>
        <v>0</v>
      </c>
      <c r="V48" s="47"/>
      <c r="W48" s="48"/>
    </row>
    <row r="49" spans="1:23" x14ac:dyDescent="0.2">
      <c r="A49" s="23" t="s">
        <v>75</v>
      </c>
      <c r="B49" s="46"/>
      <c r="C49" s="46"/>
      <c r="D49" s="46"/>
      <c r="E49" s="46">
        <f t="shared" si="21"/>
        <v>0</v>
      </c>
      <c r="F49" s="47"/>
      <c r="G49" s="48"/>
      <c r="H49" s="47"/>
      <c r="I49" s="48"/>
      <c r="J49" s="47"/>
      <c r="K49" s="48"/>
      <c r="L49" s="47"/>
      <c r="M49" s="48"/>
      <c r="N49" s="47"/>
      <c r="O49" s="48"/>
      <c r="P49" s="47">
        <f t="shared" si="22"/>
        <v>0</v>
      </c>
      <c r="Q49" s="48">
        <f t="shared" si="23"/>
        <v>0</v>
      </c>
      <c r="R49" s="24">
        <f t="shared" si="14"/>
        <v>0</v>
      </c>
      <c r="S49" s="25">
        <f t="shared" si="15"/>
        <v>0</v>
      </c>
      <c r="T49" s="24">
        <f t="shared" si="16"/>
        <v>0</v>
      </c>
      <c r="U49" s="26">
        <f t="shared" si="17"/>
        <v>0</v>
      </c>
      <c r="V49" s="47"/>
      <c r="W49" s="48"/>
    </row>
    <row r="50" spans="1:23" x14ac:dyDescent="0.2">
      <c r="A50" s="23" t="s">
        <v>76</v>
      </c>
      <c r="B50" s="46"/>
      <c r="C50" s="46"/>
      <c r="D50" s="46"/>
      <c r="E50" s="46">
        <f t="shared" si="21"/>
        <v>0</v>
      </c>
      <c r="F50" s="47"/>
      <c r="G50" s="48"/>
      <c r="H50" s="47"/>
      <c r="I50" s="48"/>
      <c r="J50" s="47"/>
      <c r="K50" s="48"/>
      <c r="L50" s="47"/>
      <c r="M50" s="48"/>
      <c r="N50" s="47"/>
      <c r="O50" s="48"/>
      <c r="P50" s="47">
        <f t="shared" si="22"/>
        <v>0</v>
      </c>
      <c r="Q50" s="48">
        <f t="shared" si="23"/>
        <v>0</v>
      </c>
      <c r="R50" s="24">
        <f t="shared" si="14"/>
        <v>0</v>
      </c>
      <c r="S50" s="25">
        <f t="shared" si="15"/>
        <v>0</v>
      </c>
      <c r="T50" s="24">
        <f t="shared" si="16"/>
        <v>0</v>
      </c>
      <c r="U50" s="26">
        <f t="shared" si="17"/>
        <v>0</v>
      </c>
      <c r="V50" s="47"/>
      <c r="W50" s="48"/>
    </row>
    <row r="51" spans="1:23" ht="12" customHeight="1" x14ac:dyDescent="0.2">
      <c r="A51" s="23" t="s">
        <v>77</v>
      </c>
      <c r="B51" s="46"/>
      <c r="C51" s="46"/>
      <c r="D51" s="46"/>
      <c r="E51" s="46">
        <f t="shared" si="21"/>
        <v>0</v>
      </c>
      <c r="F51" s="47"/>
      <c r="G51" s="48"/>
      <c r="H51" s="47"/>
      <c r="I51" s="48"/>
      <c r="J51" s="47"/>
      <c r="K51" s="48"/>
      <c r="L51" s="47"/>
      <c r="M51" s="48"/>
      <c r="N51" s="47"/>
      <c r="O51" s="48"/>
      <c r="P51" s="47">
        <f t="shared" si="22"/>
        <v>0</v>
      </c>
      <c r="Q51" s="48">
        <f t="shared" si="23"/>
        <v>0</v>
      </c>
      <c r="R51" s="24">
        <f t="shared" si="14"/>
        <v>0</v>
      </c>
      <c r="S51" s="25">
        <f t="shared" si="15"/>
        <v>0</v>
      </c>
      <c r="T51" s="24">
        <f t="shared" si="16"/>
        <v>0</v>
      </c>
      <c r="U51" s="26">
        <f t="shared" si="17"/>
        <v>0</v>
      </c>
      <c r="V51" s="47"/>
      <c r="W51" s="48"/>
    </row>
    <row r="52" spans="1:23" x14ac:dyDescent="0.2">
      <c r="A52" s="23" t="s">
        <v>78</v>
      </c>
      <c r="B52" s="46"/>
      <c r="C52" s="46"/>
      <c r="D52" s="46"/>
      <c r="E52" s="46">
        <f t="shared" si="21"/>
        <v>0</v>
      </c>
      <c r="F52" s="47"/>
      <c r="G52" s="48"/>
      <c r="H52" s="47"/>
      <c r="I52" s="48"/>
      <c r="J52" s="47"/>
      <c r="K52" s="48"/>
      <c r="L52" s="47"/>
      <c r="M52" s="48"/>
      <c r="N52" s="47"/>
      <c r="O52" s="48"/>
      <c r="P52" s="47">
        <f t="shared" si="22"/>
        <v>0</v>
      </c>
      <c r="Q52" s="48">
        <f t="shared" si="23"/>
        <v>0</v>
      </c>
      <c r="R52" s="24">
        <f t="shared" si="14"/>
        <v>0</v>
      </c>
      <c r="S52" s="25">
        <f t="shared" si="15"/>
        <v>0</v>
      </c>
      <c r="T52" s="24">
        <f t="shared" si="16"/>
        <v>0</v>
      </c>
      <c r="U52" s="26">
        <f t="shared" si="17"/>
        <v>0</v>
      </c>
      <c r="V52" s="47"/>
      <c r="W52" s="48"/>
    </row>
    <row r="53" spans="1:23" x14ac:dyDescent="0.2">
      <c r="A53" s="23" t="s">
        <v>79</v>
      </c>
      <c r="B53" s="46"/>
      <c r="C53" s="46"/>
      <c r="D53" s="46"/>
      <c r="E53" s="46">
        <f t="shared" si="21"/>
        <v>0</v>
      </c>
      <c r="F53" s="47"/>
      <c r="G53" s="48"/>
      <c r="H53" s="47"/>
      <c r="I53" s="48"/>
      <c r="J53" s="47"/>
      <c r="K53" s="48"/>
      <c r="L53" s="47"/>
      <c r="M53" s="48"/>
      <c r="N53" s="47"/>
      <c r="O53" s="48"/>
      <c r="P53" s="47">
        <f t="shared" si="22"/>
        <v>0</v>
      </c>
      <c r="Q53" s="48">
        <f t="shared" si="23"/>
        <v>0</v>
      </c>
      <c r="R53" s="24">
        <f t="shared" si="14"/>
        <v>0</v>
      </c>
      <c r="S53" s="25">
        <f t="shared" si="15"/>
        <v>0</v>
      </c>
      <c r="T53" s="24">
        <f t="shared" si="16"/>
        <v>0</v>
      </c>
      <c r="U53" s="26">
        <f t="shared" si="17"/>
        <v>0</v>
      </c>
      <c r="V53" s="47"/>
      <c r="W53" s="48"/>
    </row>
    <row r="54" spans="1:23" x14ac:dyDescent="0.2">
      <c r="A54" s="19" t="s">
        <v>54</v>
      </c>
      <c r="B54" s="43">
        <f t="shared" ref="B54:Q54" si="24">SUM(B55:B58)</f>
        <v>1106000</v>
      </c>
      <c r="C54" s="43">
        <f t="shared" si="24"/>
        <v>0</v>
      </c>
      <c r="D54" s="43">
        <f t="shared" si="24"/>
        <v>0</v>
      </c>
      <c r="E54" s="43">
        <f t="shared" si="24"/>
        <v>1106000</v>
      </c>
      <c r="F54" s="44">
        <f t="shared" si="24"/>
        <v>1106000</v>
      </c>
      <c r="G54" s="45">
        <f t="shared" si="24"/>
        <v>0</v>
      </c>
      <c r="H54" s="44">
        <f t="shared" si="24"/>
        <v>0</v>
      </c>
      <c r="I54" s="45">
        <f t="shared" si="24"/>
        <v>0</v>
      </c>
      <c r="J54" s="44">
        <f t="shared" si="24"/>
        <v>0</v>
      </c>
      <c r="K54" s="45">
        <f t="shared" si="24"/>
        <v>0</v>
      </c>
      <c r="L54" s="44">
        <f t="shared" si="24"/>
        <v>0</v>
      </c>
      <c r="M54" s="45">
        <f t="shared" si="24"/>
        <v>0</v>
      </c>
      <c r="N54" s="44">
        <f t="shared" si="24"/>
        <v>0</v>
      </c>
      <c r="O54" s="45">
        <f t="shared" si="24"/>
        <v>0</v>
      </c>
      <c r="P54" s="44">
        <f t="shared" si="24"/>
        <v>0</v>
      </c>
      <c r="Q54" s="45">
        <f t="shared" si="24"/>
        <v>0</v>
      </c>
      <c r="R54" s="20">
        <f t="shared" si="14"/>
        <v>0</v>
      </c>
      <c r="S54" s="21">
        <f t="shared" si="15"/>
        <v>0</v>
      </c>
      <c r="T54" s="20">
        <f t="shared" si="16"/>
        <v>0</v>
      </c>
      <c r="U54" s="22">
        <f t="shared" si="17"/>
        <v>0</v>
      </c>
      <c r="V54" s="44">
        <f t="shared" ref="V54:W54" si="25">SUM(V55:V58)</f>
        <v>0</v>
      </c>
      <c r="W54" s="45">
        <f t="shared" si="25"/>
        <v>0</v>
      </c>
    </row>
    <row r="55" spans="1:23" x14ac:dyDescent="0.2">
      <c r="A55" s="23" t="s">
        <v>80</v>
      </c>
      <c r="B55" s="46"/>
      <c r="C55" s="46"/>
      <c r="D55" s="46"/>
      <c r="E55" s="46">
        <f t="shared" si="21"/>
        <v>0</v>
      </c>
      <c r="F55" s="47"/>
      <c r="G55" s="48"/>
      <c r="H55" s="47"/>
      <c r="I55" s="48"/>
      <c r="J55" s="47"/>
      <c r="K55" s="48"/>
      <c r="L55" s="47"/>
      <c r="M55" s="48"/>
      <c r="N55" s="47"/>
      <c r="O55" s="48"/>
      <c r="P55" s="47">
        <f t="shared" si="22"/>
        <v>0</v>
      </c>
      <c r="Q55" s="48">
        <f t="shared" si="23"/>
        <v>0</v>
      </c>
      <c r="R55" s="24">
        <f t="shared" si="14"/>
        <v>0</v>
      </c>
      <c r="S55" s="25">
        <f t="shared" si="15"/>
        <v>0</v>
      </c>
      <c r="T55" s="24">
        <f t="shared" si="16"/>
        <v>0</v>
      </c>
      <c r="U55" s="26">
        <f t="shared" si="17"/>
        <v>0</v>
      </c>
      <c r="V55" s="47"/>
      <c r="W55" s="48"/>
    </row>
    <row r="56" spans="1:23" x14ac:dyDescent="0.2">
      <c r="A56" s="23" t="s">
        <v>81</v>
      </c>
      <c r="B56" s="46"/>
      <c r="C56" s="46"/>
      <c r="D56" s="46"/>
      <c r="E56" s="46">
        <f t="shared" si="21"/>
        <v>0</v>
      </c>
      <c r="F56" s="47"/>
      <c r="G56" s="48"/>
      <c r="H56" s="47"/>
      <c r="I56" s="48"/>
      <c r="J56" s="47"/>
      <c r="K56" s="48"/>
      <c r="L56" s="47"/>
      <c r="M56" s="48"/>
      <c r="N56" s="47"/>
      <c r="O56" s="48"/>
      <c r="P56" s="47">
        <f t="shared" si="22"/>
        <v>0</v>
      </c>
      <c r="Q56" s="48">
        <f t="shared" si="23"/>
        <v>0</v>
      </c>
      <c r="R56" s="24">
        <f t="shared" si="14"/>
        <v>0</v>
      </c>
      <c r="S56" s="25">
        <f t="shared" si="15"/>
        <v>0</v>
      </c>
      <c r="T56" s="24">
        <f t="shared" si="16"/>
        <v>0</v>
      </c>
      <c r="U56" s="26">
        <f t="shared" si="17"/>
        <v>0</v>
      </c>
      <c r="V56" s="47"/>
      <c r="W56" s="48"/>
    </row>
    <row r="57" spans="1:23" x14ac:dyDescent="0.2">
      <c r="A57" s="23" t="s">
        <v>82</v>
      </c>
      <c r="B57" s="46">
        <v>1106000</v>
      </c>
      <c r="C57" s="46"/>
      <c r="D57" s="46"/>
      <c r="E57" s="46">
        <f t="shared" si="21"/>
        <v>1106000</v>
      </c>
      <c r="F57" s="47">
        <v>1106000</v>
      </c>
      <c r="G57" s="48"/>
      <c r="H57" s="47"/>
      <c r="I57" s="48"/>
      <c r="J57" s="47"/>
      <c r="K57" s="48"/>
      <c r="L57" s="47"/>
      <c r="M57" s="48"/>
      <c r="N57" s="47"/>
      <c r="O57" s="48"/>
      <c r="P57" s="47">
        <f t="shared" si="22"/>
        <v>0</v>
      </c>
      <c r="Q57" s="48">
        <f t="shared" si="23"/>
        <v>0</v>
      </c>
      <c r="R57" s="24">
        <f t="shared" si="14"/>
        <v>0</v>
      </c>
      <c r="S57" s="25">
        <f t="shared" si="15"/>
        <v>0</v>
      </c>
      <c r="T57" s="24">
        <f t="shared" si="16"/>
        <v>0</v>
      </c>
      <c r="U57" s="26">
        <f t="shared" si="17"/>
        <v>0</v>
      </c>
      <c r="V57" s="47"/>
      <c r="W57" s="48"/>
    </row>
    <row r="58" spans="1:23" x14ac:dyDescent="0.2">
      <c r="A58" s="23" t="s">
        <v>83</v>
      </c>
      <c r="B58" s="46"/>
      <c r="C58" s="46"/>
      <c r="D58" s="46"/>
      <c r="E58" s="46">
        <f t="shared" si="21"/>
        <v>0</v>
      </c>
      <c r="F58" s="47"/>
      <c r="G58" s="48"/>
      <c r="H58" s="47"/>
      <c r="I58" s="48"/>
      <c r="J58" s="47"/>
      <c r="K58" s="48"/>
      <c r="L58" s="47"/>
      <c r="M58" s="48"/>
      <c r="N58" s="47"/>
      <c r="O58" s="48"/>
      <c r="P58" s="47">
        <f t="shared" si="22"/>
        <v>0</v>
      </c>
      <c r="Q58" s="48">
        <f t="shared" si="23"/>
        <v>0</v>
      </c>
      <c r="R58" s="24">
        <f t="shared" si="14"/>
        <v>0</v>
      </c>
      <c r="S58" s="25">
        <f t="shared" si="15"/>
        <v>0</v>
      </c>
      <c r="T58" s="24">
        <f t="shared" si="16"/>
        <v>0</v>
      </c>
      <c r="U58" s="26">
        <f t="shared" si="17"/>
        <v>0</v>
      </c>
      <c r="V58" s="47"/>
      <c r="W58" s="48"/>
    </row>
    <row r="59" spans="1:23" x14ac:dyDescent="0.2">
      <c r="A59" s="19" t="s">
        <v>84</v>
      </c>
      <c r="B59" s="43">
        <f t="shared" ref="B59:Q59" si="26">+B8+B42</f>
        <v>3454610000</v>
      </c>
      <c r="C59" s="43">
        <f t="shared" si="26"/>
        <v>0</v>
      </c>
      <c r="D59" s="43">
        <f t="shared" si="26"/>
        <v>0</v>
      </c>
      <c r="E59" s="43">
        <f t="shared" si="26"/>
        <v>3454610000</v>
      </c>
      <c r="F59" s="44">
        <f t="shared" si="26"/>
        <v>3384610000</v>
      </c>
      <c r="G59" s="45">
        <f t="shared" si="26"/>
        <v>1167144000</v>
      </c>
      <c r="H59" s="44">
        <f t="shared" si="26"/>
        <v>361590000</v>
      </c>
      <c r="I59" s="45">
        <f t="shared" si="26"/>
        <v>373908862</v>
      </c>
      <c r="J59" s="44">
        <f t="shared" si="26"/>
        <v>0</v>
      </c>
      <c r="K59" s="45">
        <f t="shared" si="26"/>
        <v>0</v>
      </c>
      <c r="L59" s="44">
        <f t="shared" si="26"/>
        <v>0</v>
      </c>
      <c r="M59" s="45">
        <f t="shared" si="26"/>
        <v>0</v>
      </c>
      <c r="N59" s="44">
        <f t="shared" si="26"/>
        <v>0</v>
      </c>
      <c r="O59" s="45">
        <f t="shared" si="26"/>
        <v>0</v>
      </c>
      <c r="P59" s="44">
        <f t="shared" si="26"/>
        <v>361590000</v>
      </c>
      <c r="Q59" s="45">
        <f t="shared" si="26"/>
        <v>373908862</v>
      </c>
      <c r="R59" s="20">
        <f t="shared" si="14"/>
        <v>0</v>
      </c>
      <c r="S59" s="21">
        <f t="shared" si="15"/>
        <v>0</v>
      </c>
      <c r="T59" s="20">
        <f t="shared" si="16"/>
        <v>10.466883381915759</v>
      </c>
      <c r="U59" s="22">
        <f t="shared" si="17"/>
        <v>10.823475356118346</v>
      </c>
      <c r="V59" s="44">
        <f t="shared" ref="V59:W59" si="27">+V8+V42</f>
        <v>0</v>
      </c>
      <c r="W59" s="45">
        <f t="shared" si="27"/>
        <v>0</v>
      </c>
    </row>
    <row r="60" spans="1:23" x14ac:dyDescent="0.2">
      <c r="A60" s="19" t="s">
        <v>85</v>
      </c>
      <c r="B60" s="43">
        <f t="shared" ref="B60:Q60" si="28">SUM(B61:B62)</f>
        <v>1041825000</v>
      </c>
      <c r="C60" s="43">
        <f t="shared" si="28"/>
        <v>0</v>
      </c>
      <c r="D60" s="43">
        <f t="shared" si="28"/>
        <v>0</v>
      </c>
      <c r="E60" s="43">
        <f t="shared" si="28"/>
        <v>1041825000</v>
      </c>
      <c r="F60" s="44">
        <f t="shared" si="28"/>
        <v>0</v>
      </c>
      <c r="G60" s="45">
        <f t="shared" si="28"/>
        <v>0</v>
      </c>
      <c r="H60" s="44">
        <f t="shared" si="28"/>
        <v>0</v>
      </c>
      <c r="I60" s="45">
        <f t="shared" si="28"/>
        <v>170880169</v>
      </c>
      <c r="J60" s="44">
        <f t="shared" si="28"/>
        <v>0</v>
      </c>
      <c r="K60" s="45">
        <f t="shared" si="28"/>
        <v>0</v>
      </c>
      <c r="L60" s="44">
        <f t="shared" si="28"/>
        <v>0</v>
      </c>
      <c r="M60" s="45">
        <f t="shared" si="28"/>
        <v>0</v>
      </c>
      <c r="N60" s="44">
        <f t="shared" si="28"/>
        <v>0</v>
      </c>
      <c r="O60" s="45">
        <f t="shared" si="28"/>
        <v>0</v>
      </c>
      <c r="P60" s="44">
        <f t="shared" si="28"/>
        <v>0</v>
      </c>
      <c r="Q60" s="45">
        <f t="shared" si="28"/>
        <v>170880169</v>
      </c>
      <c r="R60" s="20">
        <f t="shared" si="14"/>
        <v>0</v>
      </c>
      <c r="S60" s="21">
        <f t="shared" si="15"/>
        <v>0</v>
      </c>
      <c r="T60" s="20">
        <f t="shared" si="16"/>
        <v>0</v>
      </c>
      <c r="U60" s="22">
        <f t="shared" si="17"/>
        <v>16.402003119525833</v>
      </c>
      <c r="V60" s="44">
        <f t="shared" ref="V60:W60" si="29">SUM(V61:V62)</f>
        <v>0</v>
      </c>
      <c r="W60" s="45">
        <f t="shared" si="29"/>
        <v>0</v>
      </c>
    </row>
    <row r="61" spans="1:23" s="31" customFormat="1" ht="12.75" customHeight="1" x14ac:dyDescent="0.2">
      <c r="A61" s="27" t="s">
        <v>86</v>
      </c>
      <c r="B61" s="49">
        <v>1041825000</v>
      </c>
      <c r="C61" s="49"/>
      <c r="D61" s="49"/>
      <c r="E61" s="49">
        <f t="shared" si="21"/>
        <v>1041825000</v>
      </c>
      <c r="F61" s="50"/>
      <c r="G61" s="51"/>
      <c r="H61" s="50"/>
      <c r="I61" s="51">
        <v>170880169</v>
      </c>
      <c r="J61" s="50"/>
      <c r="K61" s="51"/>
      <c r="L61" s="50"/>
      <c r="M61" s="51"/>
      <c r="N61" s="50"/>
      <c r="O61" s="51"/>
      <c r="P61" s="50">
        <f t="shared" si="22"/>
        <v>0</v>
      </c>
      <c r="Q61" s="51">
        <f t="shared" si="23"/>
        <v>170880169</v>
      </c>
      <c r="R61" s="28">
        <f t="shared" si="14"/>
        <v>0</v>
      </c>
      <c r="S61" s="29">
        <f t="shared" si="15"/>
        <v>0</v>
      </c>
      <c r="T61" s="28">
        <f t="shared" si="16"/>
        <v>0</v>
      </c>
      <c r="U61" s="30">
        <f t="shared" si="17"/>
        <v>16.402003119525833</v>
      </c>
      <c r="V61" s="50"/>
      <c r="W61" s="51"/>
    </row>
    <row r="62" spans="1:23" ht="13.5" thickBot="1" x14ac:dyDescent="0.25">
      <c r="A62" s="23" t="s">
        <v>87</v>
      </c>
      <c r="B62" s="46"/>
      <c r="C62" s="46"/>
      <c r="D62" s="46"/>
      <c r="E62" s="46">
        <f t="shared" si="21"/>
        <v>0</v>
      </c>
      <c r="F62" s="47"/>
      <c r="G62" s="48"/>
      <c r="H62" s="47"/>
      <c r="I62" s="48"/>
      <c r="J62" s="47"/>
      <c r="K62" s="48"/>
      <c r="L62" s="47"/>
      <c r="M62" s="48"/>
      <c r="N62" s="47"/>
      <c r="O62" s="48"/>
      <c r="P62" s="47">
        <f t="shared" si="22"/>
        <v>0</v>
      </c>
      <c r="Q62" s="48">
        <f t="shared" si="23"/>
        <v>0</v>
      </c>
      <c r="R62" s="24">
        <f t="shared" si="14"/>
        <v>0</v>
      </c>
      <c r="S62" s="25">
        <f t="shared" si="15"/>
        <v>0</v>
      </c>
      <c r="T62" s="24">
        <f t="shared" si="16"/>
        <v>0</v>
      </c>
      <c r="U62" s="26">
        <f t="shared" si="17"/>
        <v>0</v>
      </c>
      <c r="V62" s="47"/>
      <c r="W62" s="48"/>
    </row>
    <row r="63" spans="1:23" s="31" customFormat="1" ht="13.5" thickTop="1" x14ac:dyDescent="0.2">
      <c r="A63" s="37" t="s">
        <v>88</v>
      </c>
      <c r="B63" s="55">
        <f t="shared" ref="B63:Q63" si="30">+B59+B60</f>
        <v>4496435000</v>
      </c>
      <c r="C63" s="55">
        <f t="shared" si="30"/>
        <v>0</v>
      </c>
      <c r="D63" s="55">
        <f t="shared" si="30"/>
        <v>0</v>
      </c>
      <c r="E63" s="55">
        <f t="shared" si="30"/>
        <v>4496435000</v>
      </c>
      <c r="F63" s="56">
        <f t="shared" si="30"/>
        <v>3384610000</v>
      </c>
      <c r="G63" s="57">
        <f t="shared" si="30"/>
        <v>1167144000</v>
      </c>
      <c r="H63" s="56">
        <f t="shared" si="30"/>
        <v>361590000</v>
      </c>
      <c r="I63" s="57">
        <f t="shared" si="30"/>
        <v>544789031</v>
      </c>
      <c r="J63" s="56">
        <f t="shared" si="30"/>
        <v>0</v>
      </c>
      <c r="K63" s="57">
        <f t="shared" si="30"/>
        <v>0</v>
      </c>
      <c r="L63" s="56">
        <f t="shared" si="30"/>
        <v>0</v>
      </c>
      <c r="M63" s="58">
        <f t="shared" si="30"/>
        <v>0</v>
      </c>
      <c r="N63" s="56">
        <f t="shared" si="30"/>
        <v>0</v>
      </c>
      <c r="O63" s="57">
        <f t="shared" si="30"/>
        <v>0</v>
      </c>
      <c r="P63" s="56">
        <f t="shared" si="30"/>
        <v>361590000</v>
      </c>
      <c r="Q63" s="57">
        <f t="shared" si="30"/>
        <v>544789031</v>
      </c>
      <c r="R63" s="38">
        <f t="shared" si="14"/>
        <v>0</v>
      </c>
      <c r="S63" s="39">
        <f t="shared" si="15"/>
        <v>0</v>
      </c>
      <c r="T63" s="38">
        <f t="shared" si="16"/>
        <v>8.0417041500655522</v>
      </c>
      <c r="U63" s="39">
        <f t="shared" si="17"/>
        <v>12.116021492582457</v>
      </c>
      <c r="V63" s="56">
        <f>+V59+V60</f>
        <v>0</v>
      </c>
      <c r="W63" s="57">
        <f>+W59+W60</f>
        <v>0</v>
      </c>
    </row>
    <row r="64" spans="1:23" x14ac:dyDescent="0.2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3"/>
      <c r="S64" s="3"/>
      <c r="T64" s="3"/>
      <c r="U64" s="3"/>
      <c r="V64" s="2"/>
      <c r="W64" s="2"/>
    </row>
    <row r="65" spans="1:23" x14ac:dyDescent="0.2">
      <c r="A65" s="4" t="s">
        <v>97</v>
      </c>
    </row>
    <row r="66" spans="1:23" x14ac:dyDescent="0.2">
      <c r="A66" s="4"/>
    </row>
    <row r="67" spans="1:23" x14ac:dyDescent="0.2">
      <c r="A67" s="4" t="s">
        <v>98</v>
      </c>
    </row>
    <row r="68" spans="1:23" x14ac:dyDescent="0.2">
      <c r="A68" s="4" t="s">
        <v>99</v>
      </c>
      <c r="B68" s="5"/>
      <c r="C68" s="5"/>
      <c r="D68" s="5"/>
      <c r="E68" s="5"/>
      <c r="F68" s="5"/>
      <c r="H68" s="5"/>
      <c r="I68" s="5"/>
      <c r="J68" s="5"/>
      <c r="K68" s="5"/>
      <c r="V68" s="5"/>
    </row>
    <row r="69" spans="1:23" x14ac:dyDescent="0.2">
      <c r="A69" s="4" t="s">
        <v>100</v>
      </c>
      <c r="B69" s="5"/>
      <c r="C69" s="5"/>
      <c r="D69" s="5"/>
      <c r="E69" s="5"/>
      <c r="F69" s="5"/>
      <c r="H69" s="5"/>
      <c r="I69" s="5"/>
      <c r="J69" s="5"/>
      <c r="K69" s="5"/>
      <c r="V69" s="5"/>
    </row>
    <row r="70" spans="1:23" x14ac:dyDescent="0.2">
      <c r="A70" s="4" t="s">
        <v>101</v>
      </c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102</v>
      </c>
    </row>
    <row r="74" spans="1:23" x14ac:dyDescent="0.2">
      <c r="A74" s="5" t="s">
        <v>103</v>
      </c>
      <c r="G74" s="5" t="s">
        <v>104</v>
      </c>
      <c r="W74" s="5"/>
    </row>
    <row r="75" spans="1:23" x14ac:dyDescent="0.2">
      <c r="A75" s="5"/>
      <c r="G75" s="5"/>
      <c r="W75" s="5"/>
    </row>
    <row r="76" spans="1:23" x14ac:dyDescent="0.2">
      <c r="A76" s="5" t="s">
        <v>105</v>
      </c>
      <c r="G76" s="5" t="s">
        <v>105</v>
      </c>
      <c r="W76" s="5"/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76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"/>
      <c r="W1" s="6"/>
    </row>
    <row r="2" spans="1:23" ht="18" x14ac:dyDescent="0.25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7"/>
      <c r="W2" s="7"/>
    </row>
    <row r="3" spans="1:23" ht="18" customHeight="1" x14ac:dyDescent="0.25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7"/>
      <c r="W3" s="7"/>
    </row>
    <row r="4" spans="1:23" ht="18" customHeight="1" x14ac:dyDescent="0.25">
      <c r="A4" s="62" t="s">
        <v>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7"/>
      <c r="W4" s="7"/>
    </row>
    <row r="5" spans="1:23" ht="15" customHeight="1" x14ac:dyDescent="0.25">
      <c r="A5" s="63" t="s">
        <v>91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8"/>
      <c r="W5" s="8"/>
    </row>
    <row r="6" spans="1:23" ht="12.75" customHeight="1" x14ac:dyDescent="0.2">
      <c r="A6" s="9" t="s">
        <v>5</v>
      </c>
      <c r="B6" s="9" t="s">
        <v>1</v>
      </c>
      <c r="C6" s="9" t="s">
        <v>1</v>
      </c>
      <c r="D6" s="9" t="s">
        <v>1</v>
      </c>
      <c r="E6" s="10" t="s">
        <v>1</v>
      </c>
      <c r="F6" s="59" t="s">
        <v>6</v>
      </c>
      <c r="G6" s="60"/>
      <c r="H6" s="59" t="s">
        <v>7</v>
      </c>
      <c r="I6" s="60"/>
      <c r="J6" s="59" t="s">
        <v>8</v>
      </c>
      <c r="K6" s="60"/>
      <c r="L6" s="59" t="s">
        <v>9</v>
      </c>
      <c r="M6" s="60"/>
      <c r="N6" s="59" t="s">
        <v>10</v>
      </c>
      <c r="O6" s="60"/>
      <c r="P6" s="59" t="s">
        <v>11</v>
      </c>
      <c r="Q6" s="60"/>
      <c r="R6" s="59" t="s">
        <v>12</v>
      </c>
      <c r="S6" s="60"/>
      <c r="T6" s="59" t="s">
        <v>13</v>
      </c>
      <c r="U6" s="60"/>
      <c r="V6" s="59" t="s">
        <v>14</v>
      </c>
      <c r="W6" s="60"/>
    </row>
    <row r="7" spans="1:23" ht="76.5" x14ac:dyDescent="0.2">
      <c r="A7" s="11" t="s">
        <v>15</v>
      </c>
      <c r="B7" s="12" t="s">
        <v>16</v>
      </c>
      <c r="C7" s="12" t="s">
        <v>17</v>
      </c>
      <c r="D7" s="12" t="s">
        <v>18</v>
      </c>
      <c r="E7" s="12" t="s">
        <v>19</v>
      </c>
      <c r="F7" s="13" t="s">
        <v>20</v>
      </c>
      <c r="G7" s="14" t="s">
        <v>21</v>
      </c>
      <c r="H7" s="13" t="s">
        <v>22</v>
      </c>
      <c r="I7" s="14" t="s">
        <v>23</v>
      </c>
      <c r="J7" s="13" t="s">
        <v>24</v>
      </c>
      <c r="K7" s="14" t="s">
        <v>25</v>
      </c>
      <c r="L7" s="13" t="s">
        <v>26</v>
      </c>
      <c r="M7" s="14" t="s">
        <v>27</v>
      </c>
      <c r="N7" s="13" t="s">
        <v>28</v>
      </c>
      <c r="O7" s="14" t="s">
        <v>29</v>
      </c>
      <c r="P7" s="13" t="s">
        <v>30</v>
      </c>
      <c r="Q7" s="14" t="s">
        <v>31</v>
      </c>
      <c r="R7" s="13" t="s">
        <v>30</v>
      </c>
      <c r="S7" s="14" t="s">
        <v>31</v>
      </c>
      <c r="T7" s="13" t="s">
        <v>32</v>
      </c>
      <c r="U7" s="14" t="s">
        <v>33</v>
      </c>
      <c r="V7" s="13" t="s">
        <v>19</v>
      </c>
      <c r="W7" s="14" t="s">
        <v>34</v>
      </c>
    </row>
    <row r="8" spans="1:23" x14ac:dyDescent="0.2">
      <c r="A8" s="15" t="s">
        <v>35</v>
      </c>
      <c r="B8" s="40">
        <f t="shared" ref="B8:Q8" si="0">+B9+B27</f>
        <v>1832949000</v>
      </c>
      <c r="C8" s="40">
        <f t="shared" si="0"/>
        <v>0</v>
      </c>
      <c r="D8" s="40">
        <f t="shared" si="0"/>
        <v>0</v>
      </c>
      <c r="E8" s="40">
        <f t="shared" si="0"/>
        <v>1832949000</v>
      </c>
      <c r="F8" s="41">
        <f t="shared" si="0"/>
        <v>1720823000</v>
      </c>
      <c r="G8" s="42">
        <f t="shared" si="0"/>
        <v>422773000</v>
      </c>
      <c r="H8" s="41">
        <f t="shared" si="0"/>
        <v>111135000</v>
      </c>
      <c r="I8" s="42">
        <f t="shared" si="0"/>
        <v>42100150</v>
      </c>
      <c r="J8" s="41">
        <f t="shared" si="0"/>
        <v>0</v>
      </c>
      <c r="K8" s="42">
        <f t="shared" si="0"/>
        <v>0</v>
      </c>
      <c r="L8" s="41">
        <f t="shared" si="0"/>
        <v>0</v>
      </c>
      <c r="M8" s="42">
        <f t="shared" si="0"/>
        <v>0</v>
      </c>
      <c r="N8" s="41">
        <f t="shared" si="0"/>
        <v>0</v>
      </c>
      <c r="O8" s="42">
        <f t="shared" si="0"/>
        <v>0</v>
      </c>
      <c r="P8" s="41">
        <f t="shared" si="0"/>
        <v>111135000</v>
      </c>
      <c r="Q8" s="42">
        <f t="shared" si="0"/>
        <v>42100150</v>
      </c>
      <c r="R8" s="16">
        <f>IF(($H8       =0),0,((($H8       -$H8       )/$H8       )*100))</f>
        <v>0</v>
      </c>
      <c r="S8" s="17">
        <f>IF(($I8       =0),0,((($I8       -$I8       )/$I8       )*100))</f>
        <v>0</v>
      </c>
      <c r="T8" s="16">
        <f>IF(($E8       =0),0,(($P8       /$E8       )*100))</f>
        <v>6.063180153948637</v>
      </c>
      <c r="U8" s="18">
        <f>IF(($E8       =0),0,(($Q8       /$E8       )*100))</f>
        <v>2.2968533221600822</v>
      </c>
      <c r="V8" s="41">
        <f t="shared" ref="V8:W8" si="1">+V9+V27</f>
        <v>0</v>
      </c>
      <c r="W8" s="42">
        <f t="shared" si="1"/>
        <v>0</v>
      </c>
    </row>
    <row r="9" spans="1:23" x14ac:dyDescent="0.2">
      <c r="A9" s="19" t="s">
        <v>36</v>
      </c>
      <c r="B9" s="43">
        <f t="shared" ref="B9:Q9" si="2">SUM(B10:B26)</f>
        <v>1702903000</v>
      </c>
      <c r="C9" s="43">
        <f t="shared" si="2"/>
        <v>0</v>
      </c>
      <c r="D9" s="43">
        <f t="shared" si="2"/>
        <v>0</v>
      </c>
      <c r="E9" s="43">
        <f t="shared" si="2"/>
        <v>1702903000</v>
      </c>
      <c r="F9" s="44">
        <f t="shared" si="2"/>
        <v>1702903000</v>
      </c>
      <c r="G9" s="45">
        <f t="shared" si="2"/>
        <v>416594000</v>
      </c>
      <c r="H9" s="44">
        <f t="shared" si="2"/>
        <v>109172000</v>
      </c>
      <c r="I9" s="45">
        <f t="shared" si="2"/>
        <v>40100493</v>
      </c>
      <c r="J9" s="44">
        <f t="shared" si="2"/>
        <v>0</v>
      </c>
      <c r="K9" s="45">
        <f t="shared" si="2"/>
        <v>0</v>
      </c>
      <c r="L9" s="44">
        <f t="shared" si="2"/>
        <v>0</v>
      </c>
      <c r="M9" s="45">
        <f t="shared" si="2"/>
        <v>0</v>
      </c>
      <c r="N9" s="44">
        <f t="shared" si="2"/>
        <v>0</v>
      </c>
      <c r="O9" s="45">
        <f t="shared" si="2"/>
        <v>0</v>
      </c>
      <c r="P9" s="44">
        <f t="shared" si="2"/>
        <v>109172000</v>
      </c>
      <c r="Q9" s="45">
        <f t="shared" si="2"/>
        <v>40100493</v>
      </c>
      <c r="R9" s="20">
        <f>IF(($H9       =0),0,((($H9       -$H9       )/$H9       )*100))</f>
        <v>0</v>
      </c>
      <c r="S9" s="21">
        <f>IF(($I9       =0),0,((($I9       -$I9       )/$I9       )*100))</f>
        <v>0</v>
      </c>
      <c r="T9" s="20">
        <f>IF(($E9       =0),0,(($P9       /$E9       )*100))</f>
        <v>6.4109347390896607</v>
      </c>
      <c r="U9" s="22">
        <f>IF(($E9       =0),0,(($Q9       /$E9       )*100))</f>
        <v>2.3548313086535169</v>
      </c>
      <c r="V9" s="44">
        <f t="shared" ref="V9:W9" si="3">SUM(V10:V26)</f>
        <v>0</v>
      </c>
      <c r="W9" s="45">
        <f t="shared" si="3"/>
        <v>0</v>
      </c>
    </row>
    <row r="10" spans="1:23" x14ac:dyDescent="0.2">
      <c r="A10" s="23" t="s">
        <v>37</v>
      </c>
      <c r="B10" s="46"/>
      <c r="C10" s="46"/>
      <c r="D10" s="46"/>
      <c r="E10" s="46">
        <f t="shared" ref="E10:E41" si="4">$B10      +$C10      +$D10</f>
        <v>0</v>
      </c>
      <c r="F10" s="47"/>
      <c r="G10" s="48"/>
      <c r="H10" s="47"/>
      <c r="I10" s="48"/>
      <c r="J10" s="47"/>
      <c r="K10" s="48"/>
      <c r="L10" s="47"/>
      <c r="M10" s="48"/>
      <c r="N10" s="47"/>
      <c r="O10" s="48"/>
      <c r="P10" s="47">
        <f t="shared" ref="P10:P41" si="5">$H10      +$J10      +$L10      +$N10</f>
        <v>0</v>
      </c>
      <c r="Q10" s="48">
        <f t="shared" ref="Q10:Q41" si="6">$I10      +$K10      +$M10      +$O10</f>
        <v>0</v>
      </c>
      <c r="R10" s="24">
        <f t="shared" ref="R10:R41" si="7">IF(($H10      =0),0,((($H10      -$H10      )/$H10      )*100))</f>
        <v>0</v>
      </c>
      <c r="S10" s="25">
        <f t="shared" ref="S10:S41" si="8">IF(($I10      =0),0,((($I10      -$I10      )/$I10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7"/>
      <c r="W10" s="48"/>
    </row>
    <row r="11" spans="1:23" x14ac:dyDescent="0.2">
      <c r="A11" s="23" t="s">
        <v>38</v>
      </c>
      <c r="B11" s="46"/>
      <c r="C11" s="46"/>
      <c r="D11" s="46"/>
      <c r="E11" s="46">
        <f t="shared" si="4"/>
        <v>0</v>
      </c>
      <c r="F11" s="47"/>
      <c r="G11" s="48"/>
      <c r="H11" s="47"/>
      <c r="I11" s="48"/>
      <c r="J11" s="47"/>
      <c r="K11" s="48"/>
      <c r="L11" s="47"/>
      <c r="M11" s="48"/>
      <c r="N11" s="47"/>
      <c r="O11" s="48"/>
      <c r="P11" s="47">
        <f t="shared" si="5"/>
        <v>0</v>
      </c>
      <c r="Q11" s="48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7"/>
      <c r="W11" s="48"/>
    </row>
    <row r="12" spans="1:23" x14ac:dyDescent="0.2">
      <c r="A12" s="23" t="s">
        <v>39</v>
      </c>
      <c r="B12" s="46">
        <v>749530000</v>
      </c>
      <c r="C12" s="46"/>
      <c r="D12" s="46"/>
      <c r="E12" s="46">
        <f t="shared" si="4"/>
        <v>749530000</v>
      </c>
      <c r="F12" s="47">
        <v>749530000</v>
      </c>
      <c r="G12" s="48">
        <v>100000000</v>
      </c>
      <c r="H12" s="47">
        <v>73680000</v>
      </c>
      <c r="I12" s="48">
        <v>9035577</v>
      </c>
      <c r="J12" s="47"/>
      <c r="K12" s="48"/>
      <c r="L12" s="47"/>
      <c r="M12" s="48"/>
      <c r="N12" s="47"/>
      <c r="O12" s="48"/>
      <c r="P12" s="47">
        <f t="shared" si="5"/>
        <v>73680000</v>
      </c>
      <c r="Q12" s="48">
        <f t="shared" si="6"/>
        <v>9035577</v>
      </c>
      <c r="R12" s="24">
        <f t="shared" si="7"/>
        <v>0</v>
      </c>
      <c r="S12" s="25">
        <f t="shared" si="8"/>
        <v>0</v>
      </c>
      <c r="T12" s="24">
        <f t="shared" si="9"/>
        <v>9.8301602337464811</v>
      </c>
      <c r="U12" s="26">
        <f t="shared" si="10"/>
        <v>1.2054990460688699</v>
      </c>
      <c r="V12" s="47"/>
      <c r="W12" s="48"/>
    </row>
    <row r="13" spans="1:23" x14ac:dyDescent="0.2">
      <c r="A13" s="23" t="s">
        <v>40</v>
      </c>
      <c r="B13" s="46"/>
      <c r="C13" s="46"/>
      <c r="D13" s="46"/>
      <c r="E13" s="46">
        <f t="shared" si="4"/>
        <v>0</v>
      </c>
      <c r="F13" s="47"/>
      <c r="G13" s="48"/>
      <c r="H13" s="47"/>
      <c r="I13" s="48"/>
      <c r="J13" s="47"/>
      <c r="K13" s="48"/>
      <c r="L13" s="47"/>
      <c r="M13" s="48"/>
      <c r="N13" s="47"/>
      <c r="O13" s="48"/>
      <c r="P13" s="47">
        <f t="shared" si="5"/>
        <v>0</v>
      </c>
      <c r="Q13" s="48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7"/>
      <c r="W13" s="48"/>
    </row>
    <row r="14" spans="1:23" x14ac:dyDescent="0.2">
      <c r="A14" s="23" t="s">
        <v>41</v>
      </c>
      <c r="B14" s="46">
        <v>165945000</v>
      </c>
      <c r="C14" s="46"/>
      <c r="D14" s="46"/>
      <c r="E14" s="46">
        <f t="shared" si="4"/>
        <v>165945000</v>
      </c>
      <c r="F14" s="47">
        <v>165945000</v>
      </c>
      <c r="G14" s="48">
        <v>65784000</v>
      </c>
      <c r="H14" s="47">
        <v>28803000</v>
      </c>
      <c r="I14" s="48">
        <v>28803043</v>
      </c>
      <c r="J14" s="47"/>
      <c r="K14" s="48"/>
      <c r="L14" s="47"/>
      <c r="M14" s="48"/>
      <c r="N14" s="47"/>
      <c r="O14" s="48"/>
      <c r="P14" s="47">
        <f t="shared" si="5"/>
        <v>28803000</v>
      </c>
      <c r="Q14" s="48">
        <f t="shared" si="6"/>
        <v>28803043</v>
      </c>
      <c r="R14" s="24">
        <f t="shared" si="7"/>
        <v>0</v>
      </c>
      <c r="S14" s="25">
        <f t="shared" si="8"/>
        <v>0</v>
      </c>
      <c r="T14" s="24">
        <f t="shared" si="9"/>
        <v>17.356955617825186</v>
      </c>
      <c r="U14" s="26">
        <f t="shared" si="10"/>
        <v>17.35698153002501</v>
      </c>
      <c r="V14" s="47"/>
      <c r="W14" s="48"/>
    </row>
    <row r="15" spans="1:23" x14ac:dyDescent="0.2">
      <c r="A15" s="23" t="s">
        <v>42</v>
      </c>
      <c r="B15" s="46"/>
      <c r="C15" s="46"/>
      <c r="D15" s="46"/>
      <c r="E15" s="46">
        <f t="shared" si="4"/>
        <v>0</v>
      </c>
      <c r="F15" s="47"/>
      <c r="G15" s="48"/>
      <c r="H15" s="47"/>
      <c r="I15" s="48"/>
      <c r="J15" s="47"/>
      <c r="K15" s="48"/>
      <c r="L15" s="47"/>
      <c r="M15" s="48"/>
      <c r="N15" s="47"/>
      <c r="O15" s="48"/>
      <c r="P15" s="47">
        <f t="shared" si="5"/>
        <v>0</v>
      </c>
      <c r="Q15" s="48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7"/>
      <c r="W15" s="48"/>
    </row>
    <row r="16" spans="1:23" x14ac:dyDescent="0.2">
      <c r="A16" s="23" t="s">
        <v>43</v>
      </c>
      <c r="B16" s="46"/>
      <c r="C16" s="46"/>
      <c r="D16" s="46"/>
      <c r="E16" s="46">
        <f t="shared" si="4"/>
        <v>0</v>
      </c>
      <c r="F16" s="47"/>
      <c r="G16" s="48"/>
      <c r="H16" s="47"/>
      <c r="I16" s="48"/>
      <c r="J16" s="47"/>
      <c r="K16" s="48"/>
      <c r="L16" s="47"/>
      <c r="M16" s="48"/>
      <c r="N16" s="47"/>
      <c r="O16" s="48"/>
      <c r="P16" s="47">
        <f t="shared" si="5"/>
        <v>0</v>
      </c>
      <c r="Q16" s="48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7"/>
      <c r="W16" s="48"/>
    </row>
    <row r="17" spans="1:23" x14ac:dyDescent="0.2">
      <c r="A17" s="23" t="s">
        <v>44</v>
      </c>
      <c r="B17" s="46"/>
      <c r="C17" s="46"/>
      <c r="D17" s="46"/>
      <c r="E17" s="46">
        <f t="shared" si="4"/>
        <v>0</v>
      </c>
      <c r="F17" s="47"/>
      <c r="G17" s="48"/>
      <c r="H17" s="47"/>
      <c r="I17" s="48"/>
      <c r="J17" s="47"/>
      <c r="K17" s="48"/>
      <c r="L17" s="47"/>
      <c r="M17" s="48"/>
      <c r="N17" s="47"/>
      <c r="O17" s="48"/>
      <c r="P17" s="47">
        <f t="shared" si="5"/>
        <v>0</v>
      </c>
      <c r="Q17" s="48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7"/>
      <c r="W17" s="48"/>
    </row>
    <row r="18" spans="1:23" x14ac:dyDescent="0.2">
      <c r="A18" s="23" t="s">
        <v>45</v>
      </c>
      <c r="B18" s="46"/>
      <c r="C18" s="46"/>
      <c r="D18" s="46"/>
      <c r="E18" s="46">
        <f t="shared" si="4"/>
        <v>0</v>
      </c>
      <c r="F18" s="47"/>
      <c r="G18" s="48"/>
      <c r="H18" s="47"/>
      <c r="I18" s="48"/>
      <c r="J18" s="47"/>
      <c r="K18" s="48"/>
      <c r="L18" s="47"/>
      <c r="M18" s="48"/>
      <c r="N18" s="47"/>
      <c r="O18" s="48"/>
      <c r="P18" s="47">
        <f t="shared" si="5"/>
        <v>0</v>
      </c>
      <c r="Q18" s="48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7"/>
      <c r="W18" s="48"/>
    </row>
    <row r="19" spans="1:23" x14ac:dyDescent="0.2">
      <c r="A19" s="23" t="s">
        <v>46</v>
      </c>
      <c r="B19" s="46"/>
      <c r="C19" s="46"/>
      <c r="D19" s="46"/>
      <c r="E19" s="46">
        <f t="shared" si="4"/>
        <v>0</v>
      </c>
      <c r="F19" s="47"/>
      <c r="G19" s="48"/>
      <c r="H19" s="47"/>
      <c r="I19" s="48"/>
      <c r="J19" s="47"/>
      <c r="K19" s="48"/>
      <c r="L19" s="47"/>
      <c r="M19" s="48"/>
      <c r="N19" s="47"/>
      <c r="O19" s="48"/>
      <c r="P19" s="47">
        <f t="shared" si="5"/>
        <v>0</v>
      </c>
      <c r="Q19" s="48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7"/>
      <c r="W19" s="48"/>
    </row>
    <row r="20" spans="1:23" x14ac:dyDescent="0.2">
      <c r="A20" s="23" t="s">
        <v>47</v>
      </c>
      <c r="B20" s="46"/>
      <c r="C20" s="46"/>
      <c r="D20" s="46"/>
      <c r="E20" s="46">
        <f t="shared" si="4"/>
        <v>0</v>
      </c>
      <c r="F20" s="47"/>
      <c r="G20" s="48"/>
      <c r="H20" s="47"/>
      <c r="I20" s="48"/>
      <c r="J20" s="47"/>
      <c r="K20" s="48"/>
      <c r="L20" s="47"/>
      <c r="M20" s="48"/>
      <c r="N20" s="47"/>
      <c r="O20" s="48"/>
      <c r="P20" s="47">
        <f t="shared" si="5"/>
        <v>0</v>
      </c>
      <c r="Q20" s="48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7"/>
      <c r="W20" s="48"/>
    </row>
    <row r="21" spans="1:23" x14ac:dyDescent="0.2">
      <c r="A21" s="23" t="s">
        <v>48</v>
      </c>
      <c r="B21" s="46"/>
      <c r="C21" s="46"/>
      <c r="D21" s="46"/>
      <c r="E21" s="46">
        <f t="shared" si="4"/>
        <v>0</v>
      </c>
      <c r="F21" s="47"/>
      <c r="G21" s="48"/>
      <c r="H21" s="47"/>
      <c r="I21" s="48"/>
      <c r="J21" s="47"/>
      <c r="K21" s="48"/>
      <c r="L21" s="47"/>
      <c r="M21" s="48"/>
      <c r="N21" s="47"/>
      <c r="O21" s="48"/>
      <c r="P21" s="47">
        <f t="shared" si="5"/>
        <v>0</v>
      </c>
      <c r="Q21" s="48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7"/>
      <c r="W21" s="48"/>
    </row>
    <row r="22" spans="1:23" x14ac:dyDescent="0.2">
      <c r="A22" s="23" t="s">
        <v>49</v>
      </c>
      <c r="B22" s="46"/>
      <c r="C22" s="46"/>
      <c r="D22" s="46"/>
      <c r="E22" s="46">
        <f t="shared" si="4"/>
        <v>0</v>
      </c>
      <c r="F22" s="47"/>
      <c r="G22" s="48"/>
      <c r="H22" s="47"/>
      <c r="I22" s="48"/>
      <c r="J22" s="47"/>
      <c r="K22" s="48"/>
      <c r="L22" s="47"/>
      <c r="M22" s="48"/>
      <c r="N22" s="47"/>
      <c r="O22" s="48"/>
      <c r="P22" s="47">
        <f t="shared" si="5"/>
        <v>0</v>
      </c>
      <c r="Q22" s="48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7"/>
      <c r="W22" s="48"/>
    </row>
    <row r="23" spans="1:23" x14ac:dyDescent="0.2">
      <c r="A23" s="23" t="s">
        <v>50</v>
      </c>
      <c r="B23" s="46"/>
      <c r="C23" s="46"/>
      <c r="D23" s="46"/>
      <c r="E23" s="46">
        <f t="shared" si="4"/>
        <v>0</v>
      </c>
      <c r="F23" s="47"/>
      <c r="G23" s="48"/>
      <c r="H23" s="47"/>
      <c r="I23" s="48"/>
      <c r="J23" s="47"/>
      <c r="K23" s="48"/>
      <c r="L23" s="47"/>
      <c r="M23" s="48"/>
      <c r="N23" s="47"/>
      <c r="O23" s="48"/>
      <c r="P23" s="47">
        <f t="shared" si="5"/>
        <v>0</v>
      </c>
      <c r="Q23" s="48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7"/>
      <c r="W23" s="48"/>
    </row>
    <row r="24" spans="1:23" x14ac:dyDescent="0.2">
      <c r="A24" s="23" t="s">
        <v>51</v>
      </c>
      <c r="B24" s="46"/>
      <c r="C24" s="46"/>
      <c r="D24" s="46"/>
      <c r="E24" s="46">
        <f t="shared" si="4"/>
        <v>0</v>
      </c>
      <c r="F24" s="47"/>
      <c r="G24" s="48"/>
      <c r="H24" s="47"/>
      <c r="I24" s="48"/>
      <c r="J24" s="47"/>
      <c r="K24" s="48"/>
      <c r="L24" s="47"/>
      <c r="M24" s="48"/>
      <c r="N24" s="47"/>
      <c r="O24" s="48"/>
      <c r="P24" s="47">
        <f t="shared" si="5"/>
        <v>0</v>
      </c>
      <c r="Q24" s="48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7"/>
      <c r="W24" s="48"/>
    </row>
    <row r="25" spans="1:23" x14ac:dyDescent="0.2">
      <c r="A25" s="23" t="s">
        <v>52</v>
      </c>
      <c r="B25" s="46"/>
      <c r="C25" s="46"/>
      <c r="D25" s="46"/>
      <c r="E25" s="46">
        <f t="shared" si="4"/>
        <v>0</v>
      </c>
      <c r="F25" s="47"/>
      <c r="G25" s="48"/>
      <c r="H25" s="47"/>
      <c r="I25" s="48"/>
      <c r="J25" s="47"/>
      <c r="K25" s="48"/>
      <c r="L25" s="47"/>
      <c r="M25" s="48"/>
      <c r="N25" s="47"/>
      <c r="O25" s="48"/>
      <c r="P25" s="47">
        <f t="shared" si="5"/>
        <v>0</v>
      </c>
      <c r="Q25" s="48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7"/>
      <c r="W25" s="48"/>
    </row>
    <row r="26" spans="1:23" x14ac:dyDescent="0.2">
      <c r="A26" s="23" t="s">
        <v>53</v>
      </c>
      <c r="B26" s="46">
        <v>787428000</v>
      </c>
      <c r="C26" s="46"/>
      <c r="D26" s="46"/>
      <c r="E26" s="46">
        <f t="shared" si="4"/>
        <v>787428000</v>
      </c>
      <c r="F26" s="47">
        <v>787428000</v>
      </c>
      <c r="G26" s="48">
        <v>250810000</v>
      </c>
      <c r="H26" s="47">
        <v>6689000</v>
      </c>
      <c r="I26" s="48">
        <v>2261873</v>
      </c>
      <c r="J26" s="47"/>
      <c r="K26" s="48"/>
      <c r="L26" s="47"/>
      <c r="M26" s="48"/>
      <c r="N26" s="47"/>
      <c r="O26" s="48"/>
      <c r="P26" s="47">
        <f t="shared" si="5"/>
        <v>6689000</v>
      </c>
      <c r="Q26" s="48">
        <f t="shared" si="6"/>
        <v>2261873</v>
      </c>
      <c r="R26" s="24">
        <f t="shared" si="7"/>
        <v>0</v>
      </c>
      <c r="S26" s="25">
        <f t="shared" si="8"/>
        <v>0</v>
      </c>
      <c r="T26" s="24">
        <f t="shared" si="9"/>
        <v>0.8494744916360607</v>
      </c>
      <c r="U26" s="26">
        <f t="shared" si="10"/>
        <v>0.2872482309493693</v>
      </c>
      <c r="V26" s="47"/>
      <c r="W26" s="48"/>
    </row>
    <row r="27" spans="1:23" x14ac:dyDescent="0.2">
      <c r="A27" s="19" t="s">
        <v>54</v>
      </c>
      <c r="B27" s="43">
        <f t="shared" ref="B27:Q27" si="11">SUM(B28:B41)</f>
        <v>130046000</v>
      </c>
      <c r="C27" s="43">
        <f t="shared" si="11"/>
        <v>0</v>
      </c>
      <c r="D27" s="43">
        <f t="shared" si="11"/>
        <v>0</v>
      </c>
      <c r="E27" s="43">
        <f t="shared" si="11"/>
        <v>130046000</v>
      </c>
      <c r="F27" s="44">
        <f t="shared" si="11"/>
        <v>17920000</v>
      </c>
      <c r="G27" s="45">
        <f t="shared" si="11"/>
        <v>6179000</v>
      </c>
      <c r="H27" s="44">
        <f t="shared" si="11"/>
        <v>1963000</v>
      </c>
      <c r="I27" s="45">
        <f t="shared" si="11"/>
        <v>1999657</v>
      </c>
      <c r="J27" s="44">
        <f t="shared" si="11"/>
        <v>0</v>
      </c>
      <c r="K27" s="45">
        <f t="shared" si="11"/>
        <v>0</v>
      </c>
      <c r="L27" s="44">
        <f t="shared" si="11"/>
        <v>0</v>
      </c>
      <c r="M27" s="45">
        <f t="shared" si="11"/>
        <v>0</v>
      </c>
      <c r="N27" s="44">
        <f t="shared" si="11"/>
        <v>0</v>
      </c>
      <c r="O27" s="45">
        <f t="shared" si="11"/>
        <v>0</v>
      </c>
      <c r="P27" s="44">
        <f t="shared" si="11"/>
        <v>1963000</v>
      </c>
      <c r="Q27" s="45">
        <f t="shared" si="11"/>
        <v>1999657</v>
      </c>
      <c r="R27" s="20">
        <f t="shared" si="7"/>
        <v>0</v>
      </c>
      <c r="S27" s="21">
        <f t="shared" si="8"/>
        <v>0</v>
      </c>
      <c r="T27" s="20">
        <f t="shared" si="9"/>
        <v>1.5094658813035389</v>
      </c>
      <c r="U27" s="22">
        <f t="shared" si="10"/>
        <v>1.5376535994955631</v>
      </c>
      <c r="V27" s="44">
        <f t="shared" ref="V27:W27" si="12">SUM(V28:V41)</f>
        <v>0</v>
      </c>
      <c r="W27" s="45">
        <f t="shared" si="12"/>
        <v>0</v>
      </c>
    </row>
    <row r="28" spans="1:23" s="31" customFormat="1" ht="12.75" customHeight="1" x14ac:dyDescent="0.2">
      <c r="A28" s="27" t="s">
        <v>55</v>
      </c>
      <c r="B28" s="49"/>
      <c r="C28" s="49"/>
      <c r="D28" s="49"/>
      <c r="E28" s="49">
        <f t="shared" si="4"/>
        <v>0</v>
      </c>
      <c r="F28" s="50"/>
      <c r="G28" s="51"/>
      <c r="H28" s="50"/>
      <c r="I28" s="51"/>
      <c r="J28" s="50"/>
      <c r="K28" s="51"/>
      <c r="L28" s="50"/>
      <c r="M28" s="51"/>
      <c r="N28" s="50"/>
      <c r="O28" s="51"/>
      <c r="P28" s="50">
        <f t="shared" si="5"/>
        <v>0</v>
      </c>
      <c r="Q28" s="51">
        <f t="shared" si="6"/>
        <v>0</v>
      </c>
      <c r="R28" s="28">
        <f t="shared" si="7"/>
        <v>0</v>
      </c>
      <c r="S28" s="29">
        <f t="shared" si="8"/>
        <v>0</v>
      </c>
      <c r="T28" s="28">
        <f t="shared" si="9"/>
        <v>0</v>
      </c>
      <c r="U28" s="30">
        <f t="shared" si="10"/>
        <v>0</v>
      </c>
      <c r="V28" s="50"/>
      <c r="W28" s="51"/>
    </row>
    <row r="29" spans="1:23" x14ac:dyDescent="0.2">
      <c r="A29" s="23" t="s">
        <v>56</v>
      </c>
      <c r="B29" s="46">
        <v>112126000</v>
      </c>
      <c r="C29" s="46"/>
      <c r="D29" s="46"/>
      <c r="E29" s="46">
        <f t="shared" si="4"/>
        <v>112126000</v>
      </c>
      <c r="F29" s="47"/>
      <c r="G29" s="48"/>
      <c r="H29" s="47"/>
      <c r="I29" s="48">
        <v>156282</v>
      </c>
      <c r="J29" s="47"/>
      <c r="K29" s="48"/>
      <c r="L29" s="47"/>
      <c r="M29" s="48"/>
      <c r="N29" s="47"/>
      <c r="O29" s="48"/>
      <c r="P29" s="47">
        <f t="shared" si="5"/>
        <v>0</v>
      </c>
      <c r="Q29" s="48">
        <f t="shared" si="6"/>
        <v>156282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0.13938069671619427</v>
      </c>
      <c r="V29" s="47"/>
      <c r="W29" s="48"/>
    </row>
    <row r="30" spans="1:23" x14ac:dyDescent="0.2">
      <c r="A30" s="23" t="s">
        <v>57</v>
      </c>
      <c r="B30" s="46">
        <v>1000000</v>
      </c>
      <c r="C30" s="46"/>
      <c r="D30" s="46"/>
      <c r="E30" s="46">
        <f t="shared" si="4"/>
        <v>1000000</v>
      </c>
      <c r="F30" s="47">
        <v>1000000</v>
      </c>
      <c r="G30" s="48">
        <v>1000000</v>
      </c>
      <c r="H30" s="47">
        <v>236000</v>
      </c>
      <c r="I30" s="48">
        <v>178500</v>
      </c>
      <c r="J30" s="47"/>
      <c r="K30" s="48"/>
      <c r="L30" s="47"/>
      <c r="M30" s="48"/>
      <c r="N30" s="47"/>
      <c r="O30" s="48"/>
      <c r="P30" s="47">
        <f t="shared" si="5"/>
        <v>236000</v>
      </c>
      <c r="Q30" s="48">
        <f t="shared" si="6"/>
        <v>178500</v>
      </c>
      <c r="R30" s="24">
        <f t="shared" si="7"/>
        <v>0</v>
      </c>
      <c r="S30" s="25">
        <f t="shared" si="8"/>
        <v>0</v>
      </c>
      <c r="T30" s="24">
        <f t="shared" si="9"/>
        <v>23.599999999999998</v>
      </c>
      <c r="U30" s="26">
        <f t="shared" si="10"/>
        <v>17.849999999999998</v>
      </c>
      <c r="V30" s="47"/>
      <c r="W30" s="48"/>
    </row>
    <row r="31" spans="1:23" x14ac:dyDescent="0.2">
      <c r="A31" s="23" t="s">
        <v>58</v>
      </c>
      <c r="B31" s="46"/>
      <c r="C31" s="46"/>
      <c r="D31" s="46"/>
      <c r="E31" s="46">
        <f t="shared" si="4"/>
        <v>0</v>
      </c>
      <c r="F31" s="47"/>
      <c r="G31" s="48"/>
      <c r="H31" s="47"/>
      <c r="I31" s="48"/>
      <c r="J31" s="47"/>
      <c r="K31" s="48"/>
      <c r="L31" s="47"/>
      <c r="M31" s="48"/>
      <c r="N31" s="47"/>
      <c r="O31" s="48"/>
      <c r="P31" s="47">
        <f t="shared" si="5"/>
        <v>0</v>
      </c>
      <c r="Q31" s="48">
        <f t="shared" si="6"/>
        <v>0</v>
      </c>
      <c r="R31" s="24">
        <f t="shared" si="7"/>
        <v>0</v>
      </c>
      <c r="S31" s="25">
        <f t="shared" si="8"/>
        <v>0</v>
      </c>
      <c r="T31" s="24">
        <f t="shared" si="9"/>
        <v>0</v>
      </c>
      <c r="U31" s="26">
        <f t="shared" si="10"/>
        <v>0</v>
      </c>
      <c r="V31" s="47"/>
      <c r="W31" s="48"/>
    </row>
    <row r="32" spans="1:23" x14ac:dyDescent="0.2">
      <c r="A32" s="23" t="s">
        <v>59</v>
      </c>
      <c r="B32" s="46">
        <v>9920000</v>
      </c>
      <c r="C32" s="46"/>
      <c r="D32" s="46"/>
      <c r="E32" s="46">
        <f t="shared" si="4"/>
        <v>9920000</v>
      </c>
      <c r="F32" s="47">
        <v>9920000</v>
      </c>
      <c r="G32" s="48">
        <v>2479000</v>
      </c>
      <c r="H32" s="47">
        <v>1665000</v>
      </c>
      <c r="I32" s="48">
        <v>1664875</v>
      </c>
      <c r="J32" s="47"/>
      <c r="K32" s="48"/>
      <c r="L32" s="47"/>
      <c r="M32" s="48"/>
      <c r="N32" s="47"/>
      <c r="O32" s="48"/>
      <c r="P32" s="47">
        <f t="shared" si="5"/>
        <v>1665000</v>
      </c>
      <c r="Q32" s="48">
        <f t="shared" si="6"/>
        <v>1664875</v>
      </c>
      <c r="R32" s="24">
        <f t="shared" si="7"/>
        <v>0</v>
      </c>
      <c r="S32" s="25">
        <f t="shared" si="8"/>
        <v>0</v>
      </c>
      <c r="T32" s="24">
        <f t="shared" si="9"/>
        <v>16.784274193548388</v>
      </c>
      <c r="U32" s="26">
        <f t="shared" si="10"/>
        <v>16.783014112903224</v>
      </c>
      <c r="V32" s="47"/>
      <c r="W32" s="48"/>
    </row>
    <row r="33" spans="1:23" x14ac:dyDescent="0.2">
      <c r="A33" s="23" t="s">
        <v>60</v>
      </c>
      <c r="B33" s="46"/>
      <c r="C33" s="46"/>
      <c r="D33" s="46"/>
      <c r="E33" s="46">
        <f t="shared" si="4"/>
        <v>0</v>
      </c>
      <c r="F33" s="47"/>
      <c r="G33" s="48"/>
      <c r="H33" s="47"/>
      <c r="I33" s="48"/>
      <c r="J33" s="47"/>
      <c r="K33" s="48"/>
      <c r="L33" s="47"/>
      <c r="M33" s="48"/>
      <c r="N33" s="47"/>
      <c r="O33" s="48"/>
      <c r="P33" s="47">
        <f t="shared" si="5"/>
        <v>0</v>
      </c>
      <c r="Q33" s="48">
        <f t="shared" si="6"/>
        <v>0</v>
      </c>
      <c r="R33" s="24">
        <f t="shared" si="7"/>
        <v>0</v>
      </c>
      <c r="S33" s="25">
        <f t="shared" si="8"/>
        <v>0</v>
      </c>
      <c r="T33" s="24">
        <f t="shared" si="9"/>
        <v>0</v>
      </c>
      <c r="U33" s="26">
        <f t="shared" si="10"/>
        <v>0</v>
      </c>
      <c r="V33" s="47"/>
      <c r="W33" s="48"/>
    </row>
    <row r="34" spans="1:23" x14ac:dyDescent="0.2">
      <c r="A34" s="23" t="s">
        <v>61</v>
      </c>
      <c r="B34" s="46"/>
      <c r="C34" s="46"/>
      <c r="D34" s="46"/>
      <c r="E34" s="46">
        <f t="shared" si="4"/>
        <v>0</v>
      </c>
      <c r="F34" s="47"/>
      <c r="G34" s="48"/>
      <c r="H34" s="47"/>
      <c r="I34" s="48"/>
      <c r="J34" s="47"/>
      <c r="K34" s="48"/>
      <c r="L34" s="47"/>
      <c r="M34" s="48"/>
      <c r="N34" s="47"/>
      <c r="O34" s="48"/>
      <c r="P34" s="47">
        <f t="shared" si="5"/>
        <v>0</v>
      </c>
      <c r="Q34" s="48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7"/>
      <c r="W34" s="48"/>
    </row>
    <row r="35" spans="1:23" x14ac:dyDescent="0.2">
      <c r="A35" s="23" t="s">
        <v>62</v>
      </c>
      <c r="B35" s="46">
        <v>7000000</v>
      </c>
      <c r="C35" s="46"/>
      <c r="D35" s="46"/>
      <c r="E35" s="46">
        <f t="shared" si="4"/>
        <v>7000000</v>
      </c>
      <c r="F35" s="47">
        <v>7000000</v>
      </c>
      <c r="G35" s="48">
        <v>2700000</v>
      </c>
      <c r="H35" s="47">
        <v>62000</v>
      </c>
      <c r="I35" s="48"/>
      <c r="J35" s="47"/>
      <c r="K35" s="48"/>
      <c r="L35" s="47"/>
      <c r="M35" s="48"/>
      <c r="N35" s="47"/>
      <c r="O35" s="48"/>
      <c r="P35" s="47">
        <f t="shared" si="5"/>
        <v>62000</v>
      </c>
      <c r="Q35" s="48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0.88571428571428568</v>
      </c>
      <c r="U35" s="26">
        <f t="shared" si="10"/>
        <v>0</v>
      </c>
      <c r="V35" s="47"/>
      <c r="W35" s="48"/>
    </row>
    <row r="36" spans="1:23" x14ac:dyDescent="0.2">
      <c r="A36" s="23" t="s">
        <v>63</v>
      </c>
      <c r="B36" s="46"/>
      <c r="C36" s="46"/>
      <c r="D36" s="46"/>
      <c r="E36" s="46">
        <f t="shared" si="4"/>
        <v>0</v>
      </c>
      <c r="F36" s="47"/>
      <c r="G36" s="48"/>
      <c r="H36" s="47"/>
      <c r="I36" s="48"/>
      <c r="J36" s="47"/>
      <c r="K36" s="48"/>
      <c r="L36" s="47"/>
      <c r="M36" s="48"/>
      <c r="N36" s="47"/>
      <c r="O36" s="48"/>
      <c r="P36" s="47">
        <f t="shared" si="5"/>
        <v>0</v>
      </c>
      <c r="Q36" s="48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7"/>
      <c r="W36" s="48"/>
    </row>
    <row r="37" spans="1:23" x14ac:dyDescent="0.2">
      <c r="A37" s="23" t="s">
        <v>64</v>
      </c>
      <c r="B37" s="46"/>
      <c r="C37" s="46"/>
      <c r="D37" s="46"/>
      <c r="E37" s="46">
        <f t="shared" si="4"/>
        <v>0</v>
      </c>
      <c r="F37" s="47"/>
      <c r="G37" s="48"/>
      <c r="H37" s="47"/>
      <c r="I37" s="48"/>
      <c r="J37" s="47"/>
      <c r="K37" s="48"/>
      <c r="L37" s="47"/>
      <c r="M37" s="48"/>
      <c r="N37" s="47"/>
      <c r="O37" s="48"/>
      <c r="P37" s="47">
        <f t="shared" si="5"/>
        <v>0</v>
      </c>
      <c r="Q37" s="48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7"/>
      <c r="W37" s="48"/>
    </row>
    <row r="38" spans="1:23" x14ac:dyDescent="0.2">
      <c r="A38" s="23" t="s">
        <v>65</v>
      </c>
      <c r="B38" s="46"/>
      <c r="C38" s="46"/>
      <c r="D38" s="46"/>
      <c r="E38" s="46">
        <f t="shared" si="4"/>
        <v>0</v>
      </c>
      <c r="F38" s="47"/>
      <c r="G38" s="48"/>
      <c r="H38" s="47"/>
      <c r="I38" s="48"/>
      <c r="J38" s="47"/>
      <c r="K38" s="48"/>
      <c r="L38" s="47"/>
      <c r="M38" s="48"/>
      <c r="N38" s="47"/>
      <c r="O38" s="48"/>
      <c r="P38" s="47">
        <f t="shared" si="5"/>
        <v>0</v>
      </c>
      <c r="Q38" s="48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7"/>
      <c r="W38" s="48"/>
    </row>
    <row r="39" spans="1:23" x14ac:dyDescent="0.2">
      <c r="A39" s="23" t="s">
        <v>66</v>
      </c>
      <c r="B39" s="46"/>
      <c r="C39" s="46"/>
      <c r="D39" s="46"/>
      <c r="E39" s="46">
        <f t="shared" si="4"/>
        <v>0</v>
      </c>
      <c r="F39" s="47"/>
      <c r="G39" s="48"/>
      <c r="H39" s="47"/>
      <c r="I39" s="48"/>
      <c r="J39" s="47"/>
      <c r="K39" s="48"/>
      <c r="L39" s="47"/>
      <c r="M39" s="48"/>
      <c r="N39" s="47"/>
      <c r="O39" s="48"/>
      <c r="P39" s="47">
        <f t="shared" si="5"/>
        <v>0</v>
      </c>
      <c r="Q39" s="48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7"/>
      <c r="W39" s="48"/>
    </row>
    <row r="40" spans="1:23" x14ac:dyDescent="0.2">
      <c r="A40" s="23" t="s">
        <v>67</v>
      </c>
      <c r="B40" s="46"/>
      <c r="C40" s="46"/>
      <c r="D40" s="46"/>
      <c r="E40" s="46">
        <f t="shared" si="4"/>
        <v>0</v>
      </c>
      <c r="F40" s="47"/>
      <c r="G40" s="48"/>
      <c r="H40" s="47"/>
      <c r="I40" s="48"/>
      <c r="J40" s="47"/>
      <c r="K40" s="48"/>
      <c r="L40" s="47"/>
      <c r="M40" s="48"/>
      <c r="N40" s="47"/>
      <c r="O40" s="48"/>
      <c r="P40" s="47">
        <f t="shared" si="5"/>
        <v>0</v>
      </c>
      <c r="Q40" s="48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7"/>
      <c r="W40" s="48"/>
    </row>
    <row r="41" spans="1:23" x14ac:dyDescent="0.2">
      <c r="A41" s="23" t="s">
        <v>68</v>
      </c>
      <c r="B41" s="46"/>
      <c r="C41" s="46"/>
      <c r="D41" s="46"/>
      <c r="E41" s="46">
        <f t="shared" si="4"/>
        <v>0</v>
      </c>
      <c r="F41" s="47"/>
      <c r="G41" s="48"/>
      <c r="H41" s="47"/>
      <c r="I41" s="48"/>
      <c r="J41" s="47"/>
      <c r="K41" s="48"/>
      <c r="L41" s="47"/>
      <c r="M41" s="48"/>
      <c r="N41" s="47"/>
      <c r="O41" s="48"/>
      <c r="P41" s="47">
        <f t="shared" si="5"/>
        <v>0</v>
      </c>
      <c r="Q41" s="48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7"/>
      <c r="W41" s="48"/>
    </row>
    <row r="42" spans="1:23" s="36" customFormat="1" x14ac:dyDescent="0.2">
      <c r="A42" s="32" t="s">
        <v>69</v>
      </c>
      <c r="B42" s="52">
        <f t="shared" ref="B42:Q42" si="13">+B43+B54</f>
        <v>31290000</v>
      </c>
      <c r="C42" s="52">
        <f t="shared" si="13"/>
        <v>0</v>
      </c>
      <c r="D42" s="52">
        <f t="shared" si="13"/>
        <v>0</v>
      </c>
      <c r="E42" s="52">
        <f t="shared" si="13"/>
        <v>31290000</v>
      </c>
      <c r="F42" s="53">
        <f t="shared" si="13"/>
        <v>31290000</v>
      </c>
      <c r="G42" s="54">
        <f t="shared" si="13"/>
        <v>8651000</v>
      </c>
      <c r="H42" s="53">
        <f t="shared" si="13"/>
        <v>5457000</v>
      </c>
      <c r="I42" s="54">
        <f t="shared" si="13"/>
        <v>0</v>
      </c>
      <c r="J42" s="53">
        <f t="shared" si="13"/>
        <v>0</v>
      </c>
      <c r="K42" s="54">
        <f t="shared" si="13"/>
        <v>0</v>
      </c>
      <c r="L42" s="53">
        <f t="shared" si="13"/>
        <v>0</v>
      </c>
      <c r="M42" s="54">
        <f t="shared" si="13"/>
        <v>0</v>
      </c>
      <c r="N42" s="53">
        <f t="shared" si="13"/>
        <v>0</v>
      </c>
      <c r="O42" s="54">
        <f t="shared" si="13"/>
        <v>0</v>
      </c>
      <c r="P42" s="53">
        <f t="shared" si="13"/>
        <v>5457000</v>
      </c>
      <c r="Q42" s="54">
        <f t="shared" si="13"/>
        <v>0</v>
      </c>
      <c r="R42" s="33">
        <f t="shared" ref="R42:R63" si="14">IF(($H42      =0),0,((($H42      -$H42      )/$H42      )*100))</f>
        <v>0</v>
      </c>
      <c r="S42" s="34">
        <f t="shared" ref="S42:S63" si="15">IF(($I42      =0),0,((($I42      -$I42      )/$I42      )*100))</f>
        <v>0</v>
      </c>
      <c r="T42" s="33">
        <f t="shared" ref="T42:T63" si="16">IF(($E42      =0),0,(($P42      /$E42      )*100))</f>
        <v>17.44007670182167</v>
      </c>
      <c r="U42" s="35">
        <f t="shared" ref="U42:U63" si="17">IF(($E42      =0),0,(($Q42      /$E42      )*100))</f>
        <v>0</v>
      </c>
      <c r="V42" s="53">
        <f t="shared" ref="V42:W42" si="18">+V43+V54</f>
        <v>0</v>
      </c>
      <c r="W42" s="54">
        <f t="shared" si="18"/>
        <v>0</v>
      </c>
    </row>
    <row r="43" spans="1:23" x14ac:dyDescent="0.2">
      <c r="A43" s="19" t="s">
        <v>36</v>
      </c>
      <c r="B43" s="43">
        <f t="shared" ref="B43:Q43" si="19">SUM(B44:B53)</f>
        <v>30030000</v>
      </c>
      <c r="C43" s="43">
        <f t="shared" si="19"/>
        <v>0</v>
      </c>
      <c r="D43" s="43">
        <f t="shared" si="19"/>
        <v>0</v>
      </c>
      <c r="E43" s="43">
        <f t="shared" si="19"/>
        <v>30030000</v>
      </c>
      <c r="F43" s="44">
        <f t="shared" si="19"/>
        <v>30030000</v>
      </c>
      <c r="G43" s="45">
        <f t="shared" si="19"/>
        <v>8651000</v>
      </c>
      <c r="H43" s="44">
        <f t="shared" si="19"/>
        <v>5457000</v>
      </c>
      <c r="I43" s="45">
        <f t="shared" si="19"/>
        <v>0</v>
      </c>
      <c r="J43" s="44">
        <f t="shared" si="19"/>
        <v>0</v>
      </c>
      <c r="K43" s="45">
        <f t="shared" si="19"/>
        <v>0</v>
      </c>
      <c r="L43" s="44">
        <f t="shared" si="19"/>
        <v>0</v>
      </c>
      <c r="M43" s="45">
        <f t="shared" si="19"/>
        <v>0</v>
      </c>
      <c r="N43" s="44">
        <f t="shared" si="19"/>
        <v>0</v>
      </c>
      <c r="O43" s="45">
        <f t="shared" si="19"/>
        <v>0</v>
      </c>
      <c r="P43" s="44">
        <f t="shared" si="19"/>
        <v>5457000</v>
      </c>
      <c r="Q43" s="45">
        <f t="shared" si="19"/>
        <v>0</v>
      </c>
      <c r="R43" s="20">
        <f t="shared" si="14"/>
        <v>0</v>
      </c>
      <c r="S43" s="21">
        <f t="shared" si="15"/>
        <v>0</v>
      </c>
      <c r="T43" s="20">
        <f t="shared" si="16"/>
        <v>18.171828171828171</v>
      </c>
      <c r="U43" s="22">
        <f t="shared" si="17"/>
        <v>0</v>
      </c>
      <c r="V43" s="44">
        <f t="shared" ref="V43:W43" si="20">SUM(V44:V53)</f>
        <v>0</v>
      </c>
      <c r="W43" s="45">
        <f t="shared" si="20"/>
        <v>0</v>
      </c>
    </row>
    <row r="44" spans="1:23" s="31" customFormat="1" ht="12.75" customHeight="1" x14ac:dyDescent="0.2">
      <c r="A44" s="27" t="s">
        <v>70</v>
      </c>
      <c r="B44" s="49"/>
      <c r="C44" s="49"/>
      <c r="D44" s="49"/>
      <c r="E44" s="49">
        <f t="shared" ref="E44:E62" si="21">$B44      +$C44      +$D44</f>
        <v>0</v>
      </c>
      <c r="F44" s="50"/>
      <c r="G44" s="51"/>
      <c r="H44" s="50"/>
      <c r="I44" s="51"/>
      <c r="J44" s="50"/>
      <c r="K44" s="51"/>
      <c r="L44" s="50"/>
      <c r="M44" s="51"/>
      <c r="N44" s="50"/>
      <c r="O44" s="51"/>
      <c r="P44" s="50">
        <f t="shared" ref="P44:P62" si="22">$H44      +$J44      +$L44      +$N44</f>
        <v>0</v>
      </c>
      <c r="Q44" s="51">
        <f t="shared" ref="Q44:Q62" si="23">$I44      +$K44      +$M44      +$O44</f>
        <v>0</v>
      </c>
      <c r="R44" s="28">
        <f t="shared" si="14"/>
        <v>0</v>
      </c>
      <c r="S44" s="29">
        <f t="shared" si="15"/>
        <v>0</v>
      </c>
      <c r="T44" s="28">
        <f t="shared" si="16"/>
        <v>0</v>
      </c>
      <c r="U44" s="30">
        <f t="shared" si="17"/>
        <v>0</v>
      </c>
      <c r="V44" s="50"/>
      <c r="W44" s="51"/>
    </row>
    <row r="45" spans="1:23" x14ac:dyDescent="0.2">
      <c r="A45" s="23" t="s">
        <v>71</v>
      </c>
      <c r="B45" s="46">
        <v>24030000</v>
      </c>
      <c r="C45" s="46"/>
      <c r="D45" s="46"/>
      <c r="E45" s="46">
        <f t="shared" si="21"/>
        <v>24030000</v>
      </c>
      <c r="F45" s="47">
        <v>24030000</v>
      </c>
      <c r="G45" s="48">
        <v>8651000</v>
      </c>
      <c r="H45" s="47">
        <v>5457000</v>
      </c>
      <c r="I45" s="48"/>
      <c r="J45" s="47"/>
      <c r="K45" s="48"/>
      <c r="L45" s="47"/>
      <c r="M45" s="48"/>
      <c r="N45" s="47"/>
      <c r="O45" s="48"/>
      <c r="P45" s="47">
        <f t="shared" si="22"/>
        <v>5457000</v>
      </c>
      <c r="Q45" s="48">
        <f t="shared" si="23"/>
        <v>0</v>
      </c>
      <c r="R45" s="24">
        <f t="shared" si="14"/>
        <v>0</v>
      </c>
      <c r="S45" s="25">
        <f t="shared" si="15"/>
        <v>0</v>
      </c>
      <c r="T45" s="24">
        <f t="shared" si="16"/>
        <v>22.709113607990012</v>
      </c>
      <c r="U45" s="26">
        <f t="shared" si="17"/>
        <v>0</v>
      </c>
      <c r="V45" s="47"/>
      <c r="W45" s="48"/>
    </row>
    <row r="46" spans="1:23" x14ac:dyDescent="0.2">
      <c r="A46" s="23" t="s">
        <v>72</v>
      </c>
      <c r="B46" s="46">
        <v>6000000</v>
      </c>
      <c r="C46" s="46"/>
      <c r="D46" s="46"/>
      <c r="E46" s="46">
        <f t="shared" si="21"/>
        <v>6000000</v>
      </c>
      <c r="F46" s="47">
        <v>6000000</v>
      </c>
      <c r="G46" s="48"/>
      <c r="H46" s="47"/>
      <c r="I46" s="48"/>
      <c r="J46" s="47"/>
      <c r="K46" s="48"/>
      <c r="L46" s="47"/>
      <c r="M46" s="48"/>
      <c r="N46" s="47"/>
      <c r="O46" s="48"/>
      <c r="P46" s="47">
        <f t="shared" si="22"/>
        <v>0</v>
      </c>
      <c r="Q46" s="48">
        <f t="shared" si="23"/>
        <v>0</v>
      </c>
      <c r="R46" s="24">
        <f t="shared" si="14"/>
        <v>0</v>
      </c>
      <c r="S46" s="25">
        <f t="shared" si="15"/>
        <v>0</v>
      </c>
      <c r="T46" s="24">
        <f t="shared" si="16"/>
        <v>0</v>
      </c>
      <c r="U46" s="26">
        <f t="shared" si="17"/>
        <v>0</v>
      </c>
      <c r="V46" s="47"/>
      <c r="W46" s="48"/>
    </row>
    <row r="47" spans="1:23" x14ac:dyDescent="0.2">
      <c r="A47" s="23" t="s">
        <v>73</v>
      </c>
      <c r="B47" s="46"/>
      <c r="C47" s="46"/>
      <c r="D47" s="46"/>
      <c r="E47" s="46">
        <f t="shared" si="21"/>
        <v>0</v>
      </c>
      <c r="F47" s="47"/>
      <c r="G47" s="48"/>
      <c r="H47" s="47"/>
      <c r="I47" s="48"/>
      <c r="J47" s="47"/>
      <c r="K47" s="48"/>
      <c r="L47" s="47"/>
      <c r="M47" s="48"/>
      <c r="N47" s="47"/>
      <c r="O47" s="48"/>
      <c r="P47" s="47">
        <f t="shared" si="22"/>
        <v>0</v>
      </c>
      <c r="Q47" s="48">
        <f t="shared" si="23"/>
        <v>0</v>
      </c>
      <c r="R47" s="24">
        <f t="shared" si="14"/>
        <v>0</v>
      </c>
      <c r="S47" s="25">
        <f t="shared" si="15"/>
        <v>0</v>
      </c>
      <c r="T47" s="24">
        <f t="shared" si="16"/>
        <v>0</v>
      </c>
      <c r="U47" s="26">
        <f t="shared" si="17"/>
        <v>0</v>
      </c>
      <c r="V47" s="47"/>
      <c r="W47" s="48"/>
    </row>
    <row r="48" spans="1:23" x14ac:dyDescent="0.2">
      <c r="A48" s="23" t="s">
        <v>74</v>
      </c>
      <c r="B48" s="46"/>
      <c r="C48" s="46"/>
      <c r="D48" s="46"/>
      <c r="E48" s="46">
        <f t="shared" si="21"/>
        <v>0</v>
      </c>
      <c r="F48" s="47"/>
      <c r="G48" s="48"/>
      <c r="H48" s="47"/>
      <c r="I48" s="48"/>
      <c r="J48" s="47"/>
      <c r="K48" s="48"/>
      <c r="L48" s="47"/>
      <c r="M48" s="48"/>
      <c r="N48" s="47"/>
      <c r="O48" s="48"/>
      <c r="P48" s="47">
        <f t="shared" si="22"/>
        <v>0</v>
      </c>
      <c r="Q48" s="48">
        <f t="shared" si="23"/>
        <v>0</v>
      </c>
      <c r="R48" s="24">
        <f t="shared" si="14"/>
        <v>0</v>
      </c>
      <c r="S48" s="25">
        <f t="shared" si="15"/>
        <v>0</v>
      </c>
      <c r="T48" s="24">
        <f t="shared" si="16"/>
        <v>0</v>
      </c>
      <c r="U48" s="26">
        <f t="shared" si="17"/>
        <v>0</v>
      </c>
      <c r="V48" s="47"/>
      <c r="W48" s="48"/>
    </row>
    <row r="49" spans="1:23" x14ac:dyDescent="0.2">
      <c r="A49" s="23" t="s">
        <v>75</v>
      </c>
      <c r="B49" s="46"/>
      <c r="C49" s="46"/>
      <c r="D49" s="46"/>
      <c r="E49" s="46">
        <f t="shared" si="21"/>
        <v>0</v>
      </c>
      <c r="F49" s="47"/>
      <c r="G49" s="48"/>
      <c r="H49" s="47"/>
      <c r="I49" s="48"/>
      <c r="J49" s="47"/>
      <c r="K49" s="48"/>
      <c r="L49" s="47"/>
      <c r="M49" s="48"/>
      <c r="N49" s="47"/>
      <c r="O49" s="48"/>
      <c r="P49" s="47">
        <f t="shared" si="22"/>
        <v>0</v>
      </c>
      <c r="Q49" s="48">
        <f t="shared" si="23"/>
        <v>0</v>
      </c>
      <c r="R49" s="24">
        <f t="shared" si="14"/>
        <v>0</v>
      </c>
      <c r="S49" s="25">
        <f t="shared" si="15"/>
        <v>0</v>
      </c>
      <c r="T49" s="24">
        <f t="shared" si="16"/>
        <v>0</v>
      </c>
      <c r="U49" s="26">
        <f t="shared" si="17"/>
        <v>0</v>
      </c>
      <c r="V49" s="47"/>
      <c r="W49" s="48"/>
    </row>
    <row r="50" spans="1:23" x14ac:dyDescent="0.2">
      <c r="A50" s="23" t="s">
        <v>76</v>
      </c>
      <c r="B50" s="46"/>
      <c r="C50" s="46"/>
      <c r="D50" s="46"/>
      <c r="E50" s="46">
        <f t="shared" si="21"/>
        <v>0</v>
      </c>
      <c r="F50" s="47"/>
      <c r="G50" s="48"/>
      <c r="H50" s="47"/>
      <c r="I50" s="48"/>
      <c r="J50" s="47"/>
      <c r="K50" s="48"/>
      <c r="L50" s="47"/>
      <c r="M50" s="48"/>
      <c r="N50" s="47"/>
      <c r="O50" s="48"/>
      <c r="P50" s="47">
        <f t="shared" si="22"/>
        <v>0</v>
      </c>
      <c r="Q50" s="48">
        <f t="shared" si="23"/>
        <v>0</v>
      </c>
      <c r="R50" s="24">
        <f t="shared" si="14"/>
        <v>0</v>
      </c>
      <c r="S50" s="25">
        <f t="shared" si="15"/>
        <v>0</v>
      </c>
      <c r="T50" s="24">
        <f t="shared" si="16"/>
        <v>0</v>
      </c>
      <c r="U50" s="26">
        <f t="shared" si="17"/>
        <v>0</v>
      </c>
      <c r="V50" s="47"/>
      <c r="W50" s="48"/>
    </row>
    <row r="51" spans="1:23" ht="12" customHeight="1" x14ac:dyDescent="0.2">
      <c r="A51" s="23" t="s">
        <v>77</v>
      </c>
      <c r="B51" s="46"/>
      <c r="C51" s="46"/>
      <c r="D51" s="46"/>
      <c r="E51" s="46">
        <f t="shared" si="21"/>
        <v>0</v>
      </c>
      <c r="F51" s="47"/>
      <c r="G51" s="48"/>
      <c r="H51" s="47"/>
      <c r="I51" s="48"/>
      <c r="J51" s="47"/>
      <c r="K51" s="48"/>
      <c r="L51" s="47"/>
      <c r="M51" s="48"/>
      <c r="N51" s="47"/>
      <c r="O51" s="48"/>
      <c r="P51" s="47">
        <f t="shared" si="22"/>
        <v>0</v>
      </c>
      <c r="Q51" s="48">
        <f t="shared" si="23"/>
        <v>0</v>
      </c>
      <c r="R51" s="24">
        <f t="shared" si="14"/>
        <v>0</v>
      </c>
      <c r="S51" s="25">
        <f t="shared" si="15"/>
        <v>0</v>
      </c>
      <c r="T51" s="24">
        <f t="shared" si="16"/>
        <v>0</v>
      </c>
      <c r="U51" s="26">
        <f t="shared" si="17"/>
        <v>0</v>
      </c>
      <c r="V51" s="47"/>
      <c r="W51" s="48"/>
    </row>
    <row r="52" spans="1:23" x14ac:dyDescent="0.2">
      <c r="A52" s="23" t="s">
        <v>78</v>
      </c>
      <c r="B52" s="46"/>
      <c r="C52" s="46"/>
      <c r="D52" s="46"/>
      <c r="E52" s="46">
        <f t="shared" si="21"/>
        <v>0</v>
      </c>
      <c r="F52" s="47"/>
      <c r="G52" s="48"/>
      <c r="H52" s="47"/>
      <c r="I52" s="48"/>
      <c r="J52" s="47"/>
      <c r="K52" s="48"/>
      <c r="L52" s="47"/>
      <c r="M52" s="48"/>
      <c r="N52" s="47"/>
      <c r="O52" s="48"/>
      <c r="P52" s="47">
        <f t="shared" si="22"/>
        <v>0</v>
      </c>
      <c r="Q52" s="48">
        <f t="shared" si="23"/>
        <v>0</v>
      </c>
      <c r="R52" s="24">
        <f t="shared" si="14"/>
        <v>0</v>
      </c>
      <c r="S52" s="25">
        <f t="shared" si="15"/>
        <v>0</v>
      </c>
      <c r="T52" s="24">
        <f t="shared" si="16"/>
        <v>0</v>
      </c>
      <c r="U52" s="26">
        <f t="shared" si="17"/>
        <v>0</v>
      </c>
      <c r="V52" s="47"/>
      <c r="W52" s="48"/>
    </row>
    <row r="53" spans="1:23" x14ac:dyDescent="0.2">
      <c r="A53" s="23" t="s">
        <v>79</v>
      </c>
      <c r="B53" s="46"/>
      <c r="C53" s="46"/>
      <c r="D53" s="46"/>
      <c r="E53" s="46">
        <f t="shared" si="21"/>
        <v>0</v>
      </c>
      <c r="F53" s="47"/>
      <c r="G53" s="48"/>
      <c r="H53" s="47"/>
      <c r="I53" s="48"/>
      <c r="J53" s="47"/>
      <c r="K53" s="48"/>
      <c r="L53" s="47"/>
      <c r="M53" s="48"/>
      <c r="N53" s="47"/>
      <c r="O53" s="48"/>
      <c r="P53" s="47">
        <f t="shared" si="22"/>
        <v>0</v>
      </c>
      <c r="Q53" s="48">
        <f t="shared" si="23"/>
        <v>0</v>
      </c>
      <c r="R53" s="24">
        <f t="shared" si="14"/>
        <v>0</v>
      </c>
      <c r="S53" s="25">
        <f t="shared" si="15"/>
        <v>0</v>
      </c>
      <c r="T53" s="24">
        <f t="shared" si="16"/>
        <v>0</v>
      </c>
      <c r="U53" s="26">
        <f t="shared" si="17"/>
        <v>0</v>
      </c>
      <c r="V53" s="47"/>
      <c r="W53" s="48"/>
    </row>
    <row r="54" spans="1:23" x14ac:dyDescent="0.2">
      <c r="A54" s="19" t="s">
        <v>54</v>
      </c>
      <c r="B54" s="43">
        <f t="shared" ref="B54:Q54" si="24">SUM(B55:B58)</f>
        <v>1260000</v>
      </c>
      <c r="C54" s="43">
        <f t="shared" si="24"/>
        <v>0</v>
      </c>
      <c r="D54" s="43">
        <f t="shared" si="24"/>
        <v>0</v>
      </c>
      <c r="E54" s="43">
        <f t="shared" si="24"/>
        <v>1260000</v>
      </c>
      <c r="F54" s="44">
        <f t="shared" si="24"/>
        <v>1260000</v>
      </c>
      <c r="G54" s="45">
        <f t="shared" si="24"/>
        <v>0</v>
      </c>
      <c r="H54" s="44">
        <f t="shared" si="24"/>
        <v>0</v>
      </c>
      <c r="I54" s="45">
        <f t="shared" si="24"/>
        <v>0</v>
      </c>
      <c r="J54" s="44">
        <f t="shared" si="24"/>
        <v>0</v>
      </c>
      <c r="K54" s="45">
        <f t="shared" si="24"/>
        <v>0</v>
      </c>
      <c r="L54" s="44">
        <f t="shared" si="24"/>
        <v>0</v>
      </c>
      <c r="M54" s="45">
        <f t="shared" si="24"/>
        <v>0</v>
      </c>
      <c r="N54" s="44">
        <f t="shared" si="24"/>
        <v>0</v>
      </c>
      <c r="O54" s="45">
        <f t="shared" si="24"/>
        <v>0</v>
      </c>
      <c r="P54" s="44">
        <f t="shared" si="24"/>
        <v>0</v>
      </c>
      <c r="Q54" s="45">
        <f t="shared" si="24"/>
        <v>0</v>
      </c>
      <c r="R54" s="20">
        <f t="shared" si="14"/>
        <v>0</v>
      </c>
      <c r="S54" s="21">
        <f t="shared" si="15"/>
        <v>0</v>
      </c>
      <c r="T54" s="20">
        <f t="shared" si="16"/>
        <v>0</v>
      </c>
      <c r="U54" s="22">
        <f t="shared" si="17"/>
        <v>0</v>
      </c>
      <c r="V54" s="44">
        <f t="shared" ref="V54:W54" si="25">SUM(V55:V58)</f>
        <v>0</v>
      </c>
      <c r="W54" s="45">
        <f t="shared" si="25"/>
        <v>0</v>
      </c>
    </row>
    <row r="55" spans="1:23" x14ac:dyDescent="0.2">
      <c r="A55" s="23" t="s">
        <v>80</v>
      </c>
      <c r="B55" s="46"/>
      <c r="C55" s="46"/>
      <c r="D55" s="46"/>
      <c r="E55" s="46">
        <f t="shared" si="21"/>
        <v>0</v>
      </c>
      <c r="F55" s="47"/>
      <c r="G55" s="48"/>
      <c r="H55" s="47"/>
      <c r="I55" s="48"/>
      <c r="J55" s="47"/>
      <c r="K55" s="48"/>
      <c r="L55" s="47"/>
      <c r="M55" s="48"/>
      <c r="N55" s="47"/>
      <c r="O55" s="48"/>
      <c r="P55" s="47">
        <f t="shared" si="22"/>
        <v>0</v>
      </c>
      <c r="Q55" s="48">
        <f t="shared" si="23"/>
        <v>0</v>
      </c>
      <c r="R55" s="24">
        <f t="shared" si="14"/>
        <v>0</v>
      </c>
      <c r="S55" s="25">
        <f t="shared" si="15"/>
        <v>0</v>
      </c>
      <c r="T55" s="24">
        <f t="shared" si="16"/>
        <v>0</v>
      </c>
      <c r="U55" s="26">
        <f t="shared" si="17"/>
        <v>0</v>
      </c>
      <c r="V55" s="47"/>
      <c r="W55" s="48"/>
    </row>
    <row r="56" spans="1:23" x14ac:dyDescent="0.2">
      <c r="A56" s="23" t="s">
        <v>81</v>
      </c>
      <c r="B56" s="46"/>
      <c r="C56" s="46"/>
      <c r="D56" s="46"/>
      <c r="E56" s="46">
        <f t="shared" si="21"/>
        <v>0</v>
      </c>
      <c r="F56" s="47"/>
      <c r="G56" s="48"/>
      <c r="H56" s="47"/>
      <c r="I56" s="48"/>
      <c r="J56" s="47"/>
      <c r="K56" s="48"/>
      <c r="L56" s="47"/>
      <c r="M56" s="48"/>
      <c r="N56" s="47"/>
      <c r="O56" s="48"/>
      <c r="P56" s="47">
        <f t="shared" si="22"/>
        <v>0</v>
      </c>
      <c r="Q56" s="48">
        <f t="shared" si="23"/>
        <v>0</v>
      </c>
      <c r="R56" s="24">
        <f t="shared" si="14"/>
        <v>0</v>
      </c>
      <c r="S56" s="25">
        <f t="shared" si="15"/>
        <v>0</v>
      </c>
      <c r="T56" s="24">
        <f t="shared" si="16"/>
        <v>0</v>
      </c>
      <c r="U56" s="26">
        <f t="shared" si="17"/>
        <v>0</v>
      </c>
      <c r="V56" s="47"/>
      <c r="W56" s="48"/>
    </row>
    <row r="57" spans="1:23" x14ac:dyDescent="0.2">
      <c r="A57" s="23" t="s">
        <v>82</v>
      </c>
      <c r="B57" s="46">
        <v>1260000</v>
      </c>
      <c r="C57" s="46"/>
      <c r="D57" s="46"/>
      <c r="E57" s="46">
        <f t="shared" si="21"/>
        <v>1260000</v>
      </c>
      <c r="F57" s="47">
        <v>1260000</v>
      </c>
      <c r="G57" s="48"/>
      <c r="H57" s="47"/>
      <c r="I57" s="48"/>
      <c r="J57" s="47"/>
      <c r="K57" s="48"/>
      <c r="L57" s="47"/>
      <c r="M57" s="48"/>
      <c r="N57" s="47"/>
      <c r="O57" s="48"/>
      <c r="P57" s="47">
        <f t="shared" si="22"/>
        <v>0</v>
      </c>
      <c r="Q57" s="48">
        <f t="shared" si="23"/>
        <v>0</v>
      </c>
      <c r="R57" s="24">
        <f t="shared" si="14"/>
        <v>0</v>
      </c>
      <c r="S57" s="25">
        <f t="shared" si="15"/>
        <v>0</v>
      </c>
      <c r="T57" s="24">
        <f t="shared" si="16"/>
        <v>0</v>
      </c>
      <c r="U57" s="26">
        <f t="shared" si="17"/>
        <v>0</v>
      </c>
      <c r="V57" s="47"/>
      <c r="W57" s="48"/>
    </row>
    <row r="58" spans="1:23" x14ac:dyDescent="0.2">
      <c r="A58" s="23" t="s">
        <v>83</v>
      </c>
      <c r="B58" s="46"/>
      <c r="C58" s="46"/>
      <c r="D58" s="46"/>
      <c r="E58" s="46">
        <f t="shared" si="21"/>
        <v>0</v>
      </c>
      <c r="F58" s="47"/>
      <c r="G58" s="48"/>
      <c r="H58" s="47"/>
      <c r="I58" s="48"/>
      <c r="J58" s="47"/>
      <c r="K58" s="48"/>
      <c r="L58" s="47"/>
      <c r="M58" s="48"/>
      <c r="N58" s="47"/>
      <c r="O58" s="48"/>
      <c r="P58" s="47">
        <f t="shared" si="22"/>
        <v>0</v>
      </c>
      <c r="Q58" s="48">
        <f t="shared" si="23"/>
        <v>0</v>
      </c>
      <c r="R58" s="24">
        <f t="shared" si="14"/>
        <v>0</v>
      </c>
      <c r="S58" s="25">
        <f t="shared" si="15"/>
        <v>0</v>
      </c>
      <c r="T58" s="24">
        <f t="shared" si="16"/>
        <v>0</v>
      </c>
      <c r="U58" s="26">
        <f t="shared" si="17"/>
        <v>0</v>
      </c>
      <c r="V58" s="47"/>
      <c r="W58" s="48"/>
    </row>
    <row r="59" spans="1:23" x14ac:dyDescent="0.2">
      <c r="A59" s="19" t="s">
        <v>84</v>
      </c>
      <c r="B59" s="43">
        <f t="shared" ref="B59:Q59" si="26">+B8+B42</f>
        <v>1864239000</v>
      </c>
      <c r="C59" s="43">
        <f t="shared" si="26"/>
        <v>0</v>
      </c>
      <c r="D59" s="43">
        <f t="shared" si="26"/>
        <v>0</v>
      </c>
      <c r="E59" s="43">
        <f t="shared" si="26"/>
        <v>1864239000</v>
      </c>
      <c r="F59" s="44">
        <f t="shared" si="26"/>
        <v>1752113000</v>
      </c>
      <c r="G59" s="45">
        <f t="shared" si="26"/>
        <v>431424000</v>
      </c>
      <c r="H59" s="44">
        <f t="shared" si="26"/>
        <v>116592000</v>
      </c>
      <c r="I59" s="45">
        <f t="shared" si="26"/>
        <v>42100150</v>
      </c>
      <c r="J59" s="44">
        <f t="shared" si="26"/>
        <v>0</v>
      </c>
      <c r="K59" s="45">
        <f t="shared" si="26"/>
        <v>0</v>
      </c>
      <c r="L59" s="44">
        <f t="shared" si="26"/>
        <v>0</v>
      </c>
      <c r="M59" s="45">
        <f t="shared" si="26"/>
        <v>0</v>
      </c>
      <c r="N59" s="44">
        <f t="shared" si="26"/>
        <v>0</v>
      </c>
      <c r="O59" s="45">
        <f t="shared" si="26"/>
        <v>0</v>
      </c>
      <c r="P59" s="44">
        <f t="shared" si="26"/>
        <v>116592000</v>
      </c>
      <c r="Q59" s="45">
        <f t="shared" si="26"/>
        <v>42100150</v>
      </c>
      <c r="R59" s="20">
        <f t="shared" si="14"/>
        <v>0</v>
      </c>
      <c r="S59" s="21">
        <f t="shared" si="15"/>
        <v>0</v>
      </c>
      <c r="T59" s="20">
        <f t="shared" si="16"/>
        <v>6.2541337242703321</v>
      </c>
      <c r="U59" s="22">
        <f t="shared" si="17"/>
        <v>2.2583021812117439</v>
      </c>
      <c r="V59" s="44">
        <f t="shared" ref="V59:W59" si="27">+V8+V42</f>
        <v>0</v>
      </c>
      <c r="W59" s="45">
        <f t="shared" si="27"/>
        <v>0</v>
      </c>
    </row>
    <row r="60" spans="1:23" x14ac:dyDescent="0.2">
      <c r="A60" s="19" t="s">
        <v>85</v>
      </c>
      <c r="B60" s="43">
        <f t="shared" ref="B60:Q60" si="28">SUM(B61:B62)</f>
        <v>1383500000</v>
      </c>
      <c r="C60" s="43">
        <f t="shared" si="28"/>
        <v>0</v>
      </c>
      <c r="D60" s="43">
        <f t="shared" si="28"/>
        <v>0</v>
      </c>
      <c r="E60" s="43">
        <f t="shared" si="28"/>
        <v>1383500000</v>
      </c>
      <c r="F60" s="44">
        <f t="shared" si="28"/>
        <v>0</v>
      </c>
      <c r="G60" s="45">
        <f t="shared" si="28"/>
        <v>0</v>
      </c>
      <c r="H60" s="44">
        <f t="shared" si="28"/>
        <v>0</v>
      </c>
      <c r="I60" s="45">
        <f t="shared" si="28"/>
        <v>23325065</v>
      </c>
      <c r="J60" s="44">
        <f t="shared" si="28"/>
        <v>0</v>
      </c>
      <c r="K60" s="45">
        <f t="shared" si="28"/>
        <v>0</v>
      </c>
      <c r="L60" s="44">
        <f t="shared" si="28"/>
        <v>0</v>
      </c>
      <c r="M60" s="45">
        <f t="shared" si="28"/>
        <v>0</v>
      </c>
      <c r="N60" s="44">
        <f t="shared" si="28"/>
        <v>0</v>
      </c>
      <c r="O60" s="45">
        <f t="shared" si="28"/>
        <v>0</v>
      </c>
      <c r="P60" s="44">
        <f t="shared" si="28"/>
        <v>0</v>
      </c>
      <c r="Q60" s="45">
        <f t="shared" si="28"/>
        <v>23325065</v>
      </c>
      <c r="R60" s="20">
        <f t="shared" si="14"/>
        <v>0</v>
      </c>
      <c r="S60" s="21">
        <f t="shared" si="15"/>
        <v>0</v>
      </c>
      <c r="T60" s="20">
        <f t="shared" si="16"/>
        <v>0</v>
      </c>
      <c r="U60" s="22">
        <f t="shared" si="17"/>
        <v>1.6859461510661367</v>
      </c>
      <c r="V60" s="44">
        <f t="shared" ref="V60:W60" si="29">SUM(V61:V62)</f>
        <v>0</v>
      </c>
      <c r="W60" s="45">
        <f t="shared" si="29"/>
        <v>0</v>
      </c>
    </row>
    <row r="61" spans="1:23" s="31" customFormat="1" ht="12.75" customHeight="1" x14ac:dyDescent="0.2">
      <c r="A61" s="27" t="s">
        <v>86</v>
      </c>
      <c r="B61" s="49">
        <v>1383500000</v>
      </c>
      <c r="C61" s="49"/>
      <c r="D61" s="49"/>
      <c r="E61" s="49">
        <f t="shared" si="21"/>
        <v>1383500000</v>
      </c>
      <c r="F61" s="50"/>
      <c r="G61" s="51"/>
      <c r="H61" s="50"/>
      <c r="I61" s="51">
        <v>23325065</v>
      </c>
      <c r="J61" s="50"/>
      <c r="K61" s="51"/>
      <c r="L61" s="50"/>
      <c r="M61" s="51"/>
      <c r="N61" s="50"/>
      <c r="O61" s="51"/>
      <c r="P61" s="50">
        <f t="shared" si="22"/>
        <v>0</v>
      </c>
      <c r="Q61" s="51">
        <f t="shared" si="23"/>
        <v>23325065</v>
      </c>
      <c r="R61" s="28">
        <f t="shared" si="14"/>
        <v>0</v>
      </c>
      <c r="S61" s="29">
        <f t="shared" si="15"/>
        <v>0</v>
      </c>
      <c r="T61" s="28">
        <f t="shared" si="16"/>
        <v>0</v>
      </c>
      <c r="U61" s="30">
        <f t="shared" si="17"/>
        <v>1.6859461510661367</v>
      </c>
      <c r="V61" s="50"/>
      <c r="W61" s="51"/>
    </row>
    <row r="62" spans="1:23" ht="13.5" thickBot="1" x14ac:dyDescent="0.25">
      <c r="A62" s="23" t="s">
        <v>87</v>
      </c>
      <c r="B62" s="46"/>
      <c r="C62" s="46"/>
      <c r="D62" s="46"/>
      <c r="E62" s="46">
        <f t="shared" si="21"/>
        <v>0</v>
      </c>
      <c r="F62" s="47"/>
      <c r="G62" s="48"/>
      <c r="H62" s="47"/>
      <c r="I62" s="48"/>
      <c r="J62" s="47"/>
      <c r="K62" s="48"/>
      <c r="L62" s="47"/>
      <c r="M62" s="48"/>
      <c r="N62" s="47"/>
      <c r="O62" s="48"/>
      <c r="P62" s="47">
        <f t="shared" si="22"/>
        <v>0</v>
      </c>
      <c r="Q62" s="48">
        <f t="shared" si="23"/>
        <v>0</v>
      </c>
      <c r="R62" s="24">
        <f t="shared" si="14"/>
        <v>0</v>
      </c>
      <c r="S62" s="25">
        <f t="shared" si="15"/>
        <v>0</v>
      </c>
      <c r="T62" s="24">
        <f t="shared" si="16"/>
        <v>0</v>
      </c>
      <c r="U62" s="26">
        <f t="shared" si="17"/>
        <v>0</v>
      </c>
      <c r="V62" s="47"/>
      <c r="W62" s="48"/>
    </row>
    <row r="63" spans="1:23" s="31" customFormat="1" ht="13.5" thickTop="1" x14ac:dyDescent="0.2">
      <c r="A63" s="37" t="s">
        <v>88</v>
      </c>
      <c r="B63" s="55">
        <f t="shared" ref="B63:Q63" si="30">+B59+B60</f>
        <v>3247739000</v>
      </c>
      <c r="C63" s="55">
        <f t="shared" si="30"/>
        <v>0</v>
      </c>
      <c r="D63" s="55">
        <f t="shared" si="30"/>
        <v>0</v>
      </c>
      <c r="E63" s="55">
        <f t="shared" si="30"/>
        <v>3247739000</v>
      </c>
      <c r="F63" s="56">
        <f t="shared" si="30"/>
        <v>1752113000</v>
      </c>
      <c r="G63" s="57">
        <f t="shared" si="30"/>
        <v>431424000</v>
      </c>
      <c r="H63" s="56">
        <f t="shared" si="30"/>
        <v>116592000</v>
      </c>
      <c r="I63" s="57">
        <f t="shared" si="30"/>
        <v>65425215</v>
      </c>
      <c r="J63" s="56">
        <f t="shared" si="30"/>
        <v>0</v>
      </c>
      <c r="K63" s="57">
        <f t="shared" si="30"/>
        <v>0</v>
      </c>
      <c r="L63" s="56">
        <f t="shared" si="30"/>
        <v>0</v>
      </c>
      <c r="M63" s="58">
        <f t="shared" si="30"/>
        <v>0</v>
      </c>
      <c r="N63" s="56">
        <f t="shared" si="30"/>
        <v>0</v>
      </c>
      <c r="O63" s="57">
        <f t="shared" si="30"/>
        <v>0</v>
      </c>
      <c r="P63" s="56">
        <f t="shared" si="30"/>
        <v>116592000</v>
      </c>
      <c r="Q63" s="57">
        <f t="shared" si="30"/>
        <v>65425215</v>
      </c>
      <c r="R63" s="38">
        <f t="shared" si="14"/>
        <v>0</v>
      </c>
      <c r="S63" s="39">
        <f t="shared" si="15"/>
        <v>0</v>
      </c>
      <c r="T63" s="38">
        <f t="shared" si="16"/>
        <v>3.5899436500285278</v>
      </c>
      <c r="U63" s="39">
        <f t="shared" si="17"/>
        <v>2.0144850001801253</v>
      </c>
      <c r="V63" s="56">
        <f>+V59+V60</f>
        <v>0</v>
      </c>
      <c r="W63" s="57">
        <f>+W59+W60</f>
        <v>0</v>
      </c>
    </row>
    <row r="64" spans="1:23" x14ac:dyDescent="0.2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3"/>
      <c r="S64" s="3"/>
      <c r="T64" s="3"/>
      <c r="U64" s="3"/>
      <c r="V64" s="2"/>
      <c r="W64" s="2"/>
    </row>
    <row r="65" spans="1:23" x14ac:dyDescent="0.2">
      <c r="A65" s="4" t="s">
        <v>97</v>
      </c>
    </row>
    <row r="66" spans="1:23" x14ac:dyDescent="0.2">
      <c r="A66" s="4"/>
    </row>
    <row r="67" spans="1:23" x14ac:dyDescent="0.2">
      <c r="A67" s="4" t="s">
        <v>98</v>
      </c>
    </row>
    <row r="68" spans="1:23" x14ac:dyDescent="0.2">
      <c r="A68" s="4" t="s">
        <v>99</v>
      </c>
      <c r="B68" s="5"/>
      <c r="C68" s="5"/>
      <c r="D68" s="5"/>
      <c r="E68" s="5"/>
      <c r="F68" s="5"/>
      <c r="H68" s="5"/>
      <c r="I68" s="5"/>
      <c r="J68" s="5"/>
      <c r="K68" s="5"/>
      <c r="V68" s="5"/>
    </row>
    <row r="69" spans="1:23" x14ac:dyDescent="0.2">
      <c r="A69" s="4" t="s">
        <v>100</v>
      </c>
      <c r="B69" s="5"/>
      <c r="C69" s="5"/>
      <c r="D69" s="5"/>
      <c r="E69" s="5"/>
      <c r="F69" s="5"/>
      <c r="H69" s="5"/>
      <c r="I69" s="5"/>
      <c r="J69" s="5"/>
      <c r="K69" s="5"/>
      <c r="V69" s="5"/>
    </row>
    <row r="70" spans="1:23" x14ac:dyDescent="0.2">
      <c r="A70" s="4" t="s">
        <v>101</v>
      </c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102</v>
      </c>
    </row>
    <row r="74" spans="1:23" x14ac:dyDescent="0.2">
      <c r="A74" s="5" t="s">
        <v>103</v>
      </c>
      <c r="G74" s="5" t="s">
        <v>104</v>
      </c>
      <c r="W74" s="5"/>
    </row>
    <row r="75" spans="1:23" x14ac:dyDescent="0.2">
      <c r="A75" s="5"/>
      <c r="G75" s="5"/>
      <c r="W75" s="5"/>
    </row>
    <row r="76" spans="1:23" x14ac:dyDescent="0.2">
      <c r="A76" s="5" t="s">
        <v>105</v>
      </c>
      <c r="G76" s="5" t="s">
        <v>105</v>
      </c>
      <c r="W76" s="5"/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76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"/>
      <c r="W1" s="6"/>
    </row>
    <row r="2" spans="1:23" ht="18" x14ac:dyDescent="0.25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7"/>
      <c r="W2" s="7"/>
    </row>
    <row r="3" spans="1:23" ht="18" customHeight="1" x14ac:dyDescent="0.25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7"/>
      <c r="W3" s="7"/>
    </row>
    <row r="4" spans="1:23" ht="18" customHeight="1" x14ac:dyDescent="0.25">
      <c r="A4" s="62" t="s">
        <v>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7"/>
      <c r="W4" s="7"/>
    </row>
    <row r="5" spans="1:23" ht="15" customHeight="1" x14ac:dyDescent="0.25">
      <c r="A5" s="63" t="s">
        <v>92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8"/>
      <c r="W5" s="8"/>
    </row>
    <row r="6" spans="1:23" ht="12.75" customHeight="1" x14ac:dyDescent="0.2">
      <c r="A6" s="9" t="s">
        <v>5</v>
      </c>
      <c r="B6" s="9" t="s">
        <v>1</v>
      </c>
      <c r="C6" s="9" t="s">
        <v>1</v>
      </c>
      <c r="D6" s="9" t="s">
        <v>1</v>
      </c>
      <c r="E6" s="10" t="s">
        <v>1</v>
      </c>
      <c r="F6" s="59" t="s">
        <v>6</v>
      </c>
      <c r="G6" s="60"/>
      <c r="H6" s="59" t="s">
        <v>7</v>
      </c>
      <c r="I6" s="60"/>
      <c r="J6" s="59" t="s">
        <v>8</v>
      </c>
      <c r="K6" s="60"/>
      <c r="L6" s="59" t="s">
        <v>9</v>
      </c>
      <c r="M6" s="60"/>
      <c r="N6" s="59" t="s">
        <v>10</v>
      </c>
      <c r="O6" s="60"/>
      <c r="P6" s="59" t="s">
        <v>11</v>
      </c>
      <c r="Q6" s="60"/>
      <c r="R6" s="59" t="s">
        <v>12</v>
      </c>
      <c r="S6" s="60"/>
      <c r="T6" s="59" t="s">
        <v>13</v>
      </c>
      <c r="U6" s="60"/>
      <c r="V6" s="59" t="s">
        <v>14</v>
      </c>
      <c r="W6" s="60"/>
    </row>
    <row r="7" spans="1:23" ht="76.5" x14ac:dyDescent="0.2">
      <c r="A7" s="11" t="s">
        <v>15</v>
      </c>
      <c r="B7" s="12" t="s">
        <v>16</v>
      </c>
      <c r="C7" s="12" t="s">
        <v>17</v>
      </c>
      <c r="D7" s="12" t="s">
        <v>18</v>
      </c>
      <c r="E7" s="12" t="s">
        <v>19</v>
      </c>
      <c r="F7" s="13" t="s">
        <v>20</v>
      </c>
      <c r="G7" s="14" t="s">
        <v>21</v>
      </c>
      <c r="H7" s="13" t="s">
        <v>22</v>
      </c>
      <c r="I7" s="14" t="s">
        <v>23</v>
      </c>
      <c r="J7" s="13" t="s">
        <v>24</v>
      </c>
      <c r="K7" s="14" t="s">
        <v>25</v>
      </c>
      <c r="L7" s="13" t="s">
        <v>26</v>
      </c>
      <c r="M7" s="14" t="s">
        <v>27</v>
      </c>
      <c r="N7" s="13" t="s">
        <v>28</v>
      </c>
      <c r="O7" s="14" t="s">
        <v>29</v>
      </c>
      <c r="P7" s="13" t="s">
        <v>30</v>
      </c>
      <c r="Q7" s="14" t="s">
        <v>31</v>
      </c>
      <c r="R7" s="13" t="s">
        <v>30</v>
      </c>
      <c r="S7" s="14" t="s">
        <v>31</v>
      </c>
      <c r="T7" s="13" t="s">
        <v>32</v>
      </c>
      <c r="U7" s="14" t="s">
        <v>33</v>
      </c>
      <c r="V7" s="13" t="s">
        <v>19</v>
      </c>
      <c r="W7" s="14" t="s">
        <v>34</v>
      </c>
    </row>
    <row r="8" spans="1:23" x14ac:dyDescent="0.2">
      <c r="A8" s="15" t="s">
        <v>35</v>
      </c>
      <c r="B8" s="40">
        <f t="shared" ref="B8:Q8" si="0">+B9+B27</f>
        <v>1951821000</v>
      </c>
      <c r="C8" s="40">
        <f t="shared" si="0"/>
        <v>0</v>
      </c>
      <c r="D8" s="40">
        <f t="shared" si="0"/>
        <v>0</v>
      </c>
      <c r="E8" s="40">
        <f t="shared" si="0"/>
        <v>1951821000</v>
      </c>
      <c r="F8" s="41">
        <f t="shared" si="0"/>
        <v>1911821000</v>
      </c>
      <c r="G8" s="42">
        <f t="shared" si="0"/>
        <v>476431000</v>
      </c>
      <c r="H8" s="41">
        <f t="shared" si="0"/>
        <v>245397000</v>
      </c>
      <c r="I8" s="42">
        <f t="shared" si="0"/>
        <v>203831649</v>
      </c>
      <c r="J8" s="41">
        <f t="shared" si="0"/>
        <v>0</v>
      </c>
      <c r="K8" s="42">
        <f t="shared" si="0"/>
        <v>0</v>
      </c>
      <c r="L8" s="41">
        <f t="shared" si="0"/>
        <v>0</v>
      </c>
      <c r="M8" s="42">
        <f t="shared" si="0"/>
        <v>0</v>
      </c>
      <c r="N8" s="41">
        <f t="shared" si="0"/>
        <v>0</v>
      </c>
      <c r="O8" s="42">
        <f t="shared" si="0"/>
        <v>0</v>
      </c>
      <c r="P8" s="41">
        <f t="shared" si="0"/>
        <v>245397000</v>
      </c>
      <c r="Q8" s="42">
        <f t="shared" si="0"/>
        <v>203831649</v>
      </c>
      <c r="R8" s="16">
        <f>IF(($H8       =0),0,((($H8       -$H8       )/$H8       )*100))</f>
        <v>0</v>
      </c>
      <c r="S8" s="17">
        <f>IF(($I8       =0),0,((($I8       -$I8       )/$I8       )*100))</f>
        <v>0</v>
      </c>
      <c r="T8" s="16">
        <f>IF(($E8       =0),0,(($P8       /$E8       )*100))</f>
        <v>12.572720551730923</v>
      </c>
      <c r="U8" s="18">
        <f>IF(($E8       =0),0,(($Q8       /$E8       )*100))</f>
        <v>10.443152778866505</v>
      </c>
      <c r="V8" s="41">
        <f t="shared" ref="V8:W8" si="1">+V9+V27</f>
        <v>0</v>
      </c>
      <c r="W8" s="42">
        <f t="shared" si="1"/>
        <v>0</v>
      </c>
    </row>
    <row r="9" spans="1:23" x14ac:dyDescent="0.2">
      <c r="A9" s="19" t="s">
        <v>36</v>
      </c>
      <c r="B9" s="43">
        <f t="shared" ref="B9:Q9" si="2">SUM(B10:B26)</f>
        <v>1859531000</v>
      </c>
      <c r="C9" s="43">
        <f t="shared" si="2"/>
        <v>0</v>
      </c>
      <c r="D9" s="43">
        <f t="shared" si="2"/>
        <v>0</v>
      </c>
      <c r="E9" s="43">
        <f t="shared" si="2"/>
        <v>1859531000</v>
      </c>
      <c r="F9" s="44">
        <f t="shared" si="2"/>
        <v>1859531000</v>
      </c>
      <c r="G9" s="45">
        <f t="shared" si="2"/>
        <v>453234000</v>
      </c>
      <c r="H9" s="44">
        <f t="shared" si="2"/>
        <v>232481000</v>
      </c>
      <c r="I9" s="45">
        <f t="shared" si="2"/>
        <v>191844820</v>
      </c>
      <c r="J9" s="44">
        <f t="shared" si="2"/>
        <v>0</v>
      </c>
      <c r="K9" s="45">
        <f t="shared" si="2"/>
        <v>0</v>
      </c>
      <c r="L9" s="44">
        <f t="shared" si="2"/>
        <v>0</v>
      </c>
      <c r="M9" s="45">
        <f t="shared" si="2"/>
        <v>0</v>
      </c>
      <c r="N9" s="44">
        <f t="shared" si="2"/>
        <v>0</v>
      </c>
      <c r="O9" s="45">
        <f t="shared" si="2"/>
        <v>0</v>
      </c>
      <c r="P9" s="44">
        <f t="shared" si="2"/>
        <v>232481000</v>
      </c>
      <c r="Q9" s="45">
        <f t="shared" si="2"/>
        <v>191844820</v>
      </c>
      <c r="R9" s="20">
        <f>IF(($H9       =0),0,((($H9       -$H9       )/$H9       )*100))</f>
        <v>0</v>
      </c>
      <c r="S9" s="21">
        <f>IF(($I9       =0),0,((($I9       -$I9       )/$I9       )*100))</f>
        <v>0</v>
      </c>
      <c r="T9" s="20">
        <f>IF(($E9       =0),0,(($P9       /$E9       )*100))</f>
        <v>12.50213091365511</v>
      </c>
      <c r="U9" s="22">
        <f>IF(($E9       =0),0,(($Q9       /$E9       )*100))</f>
        <v>10.316839030916935</v>
      </c>
      <c r="V9" s="44">
        <f t="shared" ref="V9:W9" si="3">SUM(V10:V26)</f>
        <v>0</v>
      </c>
      <c r="W9" s="45">
        <f t="shared" si="3"/>
        <v>0</v>
      </c>
    </row>
    <row r="10" spans="1:23" x14ac:dyDescent="0.2">
      <c r="A10" s="23" t="s">
        <v>37</v>
      </c>
      <c r="B10" s="46"/>
      <c r="C10" s="46"/>
      <c r="D10" s="46"/>
      <c r="E10" s="46">
        <f t="shared" ref="E10:E41" si="4">$B10      +$C10      +$D10</f>
        <v>0</v>
      </c>
      <c r="F10" s="47"/>
      <c r="G10" s="48"/>
      <c r="H10" s="47"/>
      <c r="I10" s="48"/>
      <c r="J10" s="47"/>
      <c r="K10" s="48"/>
      <c r="L10" s="47"/>
      <c r="M10" s="48"/>
      <c r="N10" s="47"/>
      <c r="O10" s="48"/>
      <c r="P10" s="47">
        <f t="shared" ref="P10:P41" si="5">$H10      +$J10      +$L10      +$N10</f>
        <v>0</v>
      </c>
      <c r="Q10" s="48">
        <f t="shared" ref="Q10:Q41" si="6">$I10      +$K10      +$M10      +$O10</f>
        <v>0</v>
      </c>
      <c r="R10" s="24">
        <f t="shared" ref="R10:R41" si="7">IF(($H10      =0),0,((($H10      -$H10      )/$H10      )*100))</f>
        <v>0</v>
      </c>
      <c r="S10" s="25">
        <f t="shared" ref="S10:S41" si="8">IF(($I10      =0),0,((($I10      -$I10      )/$I10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7"/>
      <c r="W10" s="48"/>
    </row>
    <row r="11" spans="1:23" x14ac:dyDescent="0.2">
      <c r="A11" s="23" t="s">
        <v>38</v>
      </c>
      <c r="B11" s="46"/>
      <c r="C11" s="46"/>
      <c r="D11" s="46"/>
      <c r="E11" s="46">
        <f t="shared" si="4"/>
        <v>0</v>
      </c>
      <c r="F11" s="47"/>
      <c r="G11" s="48"/>
      <c r="H11" s="47"/>
      <c r="I11" s="48"/>
      <c r="J11" s="47"/>
      <c r="K11" s="48"/>
      <c r="L11" s="47"/>
      <c r="M11" s="48"/>
      <c r="N11" s="47"/>
      <c r="O11" s="48"/>
      <c r="P11" s="47">
        <f t="shared" si="5"/>
        <v>0</v>
      </c>
      <c r="Q11" s="48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7"/>
      <c r="W11" s="48"/>
    </row>
    <row r="12" spans="1:23" x14ac:dyDescent="0.2">
      <c r="A12" s="23" t="s">
        <v>39</v>
      </c>
      <c r="B12" s="46">
        <v>921411000</v>
      </c>
      <c r="C12" s="46"/>
      <c r="D12" s="46"/>
      <c r="E12" s="46">
        <f t="shared" si="4"/>
        <v>921411000</v>
      </c>
      <c r="F12" s="47">
        <v>921411000</v>
      </c>
      <c r="G12" s="48">
        <v>150000000</v>
      </c>
      <c r="H12" s="47">
        <v>111748000</v>
      </c>
      <c r="I12" s="48">
        <v>95355519</v>
      </c>
      <c r="J12" s="47"/>
      <c r="K12" s="48"/>
      <c r="L12" s="47"/>
      <c r="M12" s="48"/>
      <c r="N12" s="47"/>
      <c r="O12" s="48"/>
      <c r="P12" s="47">
        <f t="shared" si="5"/>
        <v>111748000</v>
      </c>
      <c r="Q12" s="48">
        <f t="shared" si="6"/>
        <v>95355519</v>
      </c>
      <c r="R12" s="24">
        <f t="shared" si="7"/>
        <v>0</v>
      </c>
      <c r="S12" s="25">
        <f t="shared" si="8"/>
        <v>0</v>
      </c>
      <c r="T12" s="24">
        <f t="shared" si="9"/>
        <v>12.12792119911744</v>
      </c>
      <c r="U12" s="26">
        <f t="shared" si="10"/>
        <v>10.348858327065772</v>
      </c>
      <c r="V12" s="47"/>
      <c r="W12" s="48"/>
    </row>
    <row r="13" spans="1:23" x14ac:dyDescent="0.2">
      <c r="A13" s="23" t="s">
        <v>40</v>
      </c>
      <c r="B13" s="46"/>
      <c r="C13" s="46"/>
      <c r="D13" s="46"/>
      <c r="E13" s="46">
        <f t="shared" si="4"/>
        <v>0</v>
      </c>
      <c r="F13" s="47"/>
      <c r="G13" s="48"/>
      <c r="H13" s="47"/>
      <c r="I13" s="48"/>
      <c r="J13" s="47"/>
      <c r="K13" s="48"/>
      <c r="L13" s="47"/>
      <c r="M13" s="48"/>
      <c r="N13" s="47"/>
      <c r="O13" s="48"/>
      <c r="P13" s="47">
        <f t="shared" si="5"/>
        <v>0</v>
      </c>
      <c r="Q13" s="48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7"/>
      <c r="W13" s="48"/>
    </row>
    <row r="14" spans="1:23" x14ac:dyDescent="0.2">
      <c r="A14" s="23" t="s">
        <v>41</v>
      </c>
      <c r="B14" s="46">
        <v>152635000</v>
      </c>
      <c r="C14" s="46"/>
      <c r="D14" s="46"/>
      <c r="E14" s="46">
        <f t="shared" si="4"/>
        <v>152635000</v>
      </c>
      <c r="F14" s="47">
        <v>152635000</v>
      </c>
      <c r="G14" s="48">
        <v>68495000</v>
      </c>
      <c r="H14" s="47">
        <v>6167000</v>
      </c>
      <c r="I14" s="48">
        <v>4012301</v>
      </c>
      <c r="J14" s="47"/>
      <c r="K14" s="48"/>
      <c r="L14" s="47"/>
      <c r="M14" s="48"/>
      <c r="N14" s="47"/>
      <c r="O14" s="48"/>
      <c r="P14" s="47">
        <f t="shared" si="5"/>
        <v>6167000</v>
      </c>
      <c r="Q14" s="48">
        <f t="shared" si="6"/>
        <v>4012301</v>
      </c>
      <c r="R14" s="24">
        <f t="shared" si="7"/>
        <v>0</v>
      </c>
      <c r="S14" s="25">
        <f t="shared" si="8"/>
        <v>0</v>
      </c>
      <c r="T14" s="24">
        <f t="shared" si="9"/>
        <v>4.0403577161201563</v>
      </c>
      <c r="U14" s="26">
        <f t="shared" si="10"/>
        <v>2.6286900121204182</v>
      </c>
      <c r="V14" s="47"/>
      <c r="W14" s="48"/>
    </row>
    <row r="15" spans="1:23" x14ac:dyDescent="0.2">
      <c r="A15" s="23" t="s">
        <v>42</v>
      </c>
      <c r="B15" s="46"/>
      <c r="C15" s="46"/>
      <c r="D15" s="46"/>
      <c r="E15" s="46">
        <f t="shared" si="4"/>
        <v>0</v>
      </c>
      <c r="F15" s="47"/>
      <c r="G15" s="48"/>
      <c r="H15" s="47"/>
      <c r="I15" s="48"/>
      <c r="J15" s="47"/>
      <c r="K15" s="48"/>
      <c r="L15" s="47"/>
      <c r="M15" s="48"/>
      <c r="N15" s="47"/>
      <c r="O15" s="48"/>
      <c r="P15" s="47">
        <f t="shared" si="5"/>
        <v>0</v>
      </c>
      <c r="Q15" s="48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7"/>
      <c r="W15" s="48"/>
    </row>
    <row r="16" spans="1:23" x14ac:dyDescent="0.2">
      <c r="A16" s="23" t="s">
        <v>43</v>
      </c>
      <c r="B16" s="46"/>
      <c r="C16" s="46"/>
      <c r="D16" s="46"/>
      <c r="E16" s="46">
        <f t="shared" si="4"/>
        <v>0</v>
      </c>
      <c r="F16" s="47"/>
      <c r="G16" s="48"/>
      <c r="H16" s="47"/>
      <c r="I16" s="48"/>
      <c r="J16" s="47"/>
      <c r="K16" s="48"/>
      <c r="L16" s="47"/>
      <c r="M16" s="48"/>
      <c r="N16" s="47"/>
      <c r="O16" s="48"/>
      <c r="P16" s="47">
        <f t="shared" si="5"/>
        <v>0</v>
      </c>
      <c r="Q16" s="48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7"/>
      <c r="W16" s="48"/>
    </row>
    <row r="17" spans="1:23" x14ac:dyDescent="0.2">
      <c r="A17" s="23" t="s">
        <v>44</v>
      </c>
      <c r="B17" s="46"/>
      <c r="C17" s="46"/>
      <c r="D17" s="46"/>
      <c r="E17" s="46">
        <f t="shared" si="4"/>
        <v>0</v>
      </c>
      <c r="F17" s="47"/>
      <c r="G17" s="48"/>
      <c r="H17" s="47"/>
      <c r="I17" s="48"/>
      <c r="J17" s="47"/>
      <c r="K17" s="48"/>
      <c r="L17" s="47"/>
      <c r="M17" s="48"/>
      <c r="N17" s="47"/>
      <c r="O17" s="48"/>
      <c r="P17" s="47">
        <f t="shared" si="5"/>
        <v>0</v>
      </c>
      <c r="Q17" s="48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7"/>
      <c r="W17" s="48"/>
    </row>
    <row r="18" spans="1:23" x14ac:dyDescent="0.2">
      <c r="A18" s="23" t="s">
        <v>45</v>
      </c>
      <c r="B18" s="46"/>
      <c r="C18" s="46"/>
      <c r="D18" s="46"/>
      <c r="E18" s="46">
        <f t="shared" si="4"/>
        <v>0</v>
      </c>
      <c r="F18" s="47"/>
      <c r="G18" s="48"/>
      <c r="H18" s="47"/>
      <c r="I18" s="48"/>
      <c r="J18" s="47"/>
      <c r="K18" s="48"/>
      <c r="L18" s="47"/>
      <c r="M18" s="48"/>
      <c r="N18" s="47"/>
      <c r="O18" s="48"/>
      <c r="P18" s="47">
        <f t="shared" si="5"/>
        <v>0</v>
      </c>
      <c r="Q18" s="48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7"/>
      <c r="W18" s="48"/>
    </row>
    <row r="19" spans="1:23" x14ac:dyDescent="0.2">
      <c r="A19" s="23" t="s">
        <v>46</v>
      </c>
      <c r="B19" s="46"/>
      <c r="C19" s="46"/>
      <c r="D19" s="46"/>
      <c r="E19" s="46">
        <f t="shared" si="4"/>
        <v>0</v>
      </c>
      <c r="F19" s="47"/>
      <c r="G19" s="48"/>
      <c r="H19" s="47"/>
      <c r="I19" s="48"/>
      <c r="J19" s="47"/>
      <c r="K19" s="48"/>
      <c r="L19" s="47"/>
      <c r="M19" s="48"/>
      <c r="N19" s="47"/>
      <c r="O19" s="48"/>
      <c r="P19" s="47">
        <f t="shared" si="5"/>
        <v>0</v>
      </c>
      <c r="Q19" s="48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7"/>
      <c r="W19" s="48"/>
    </row>
    <row r="20" spans="1:23" x14ac:dyDescent="0.2">
      <c r="A20" s="23" t="s">
        <v>47</v>
      </c>
      <c r="B20" s="46"/>
      <c r="C20" s="46"/>
      <c r="D20" s="46"/>
      <c r="E20" s="46">
        <f t="shared" si="4"/>
        <v>0</v>
      </c>
      <c r="F20" s="47"/>
      <c r="G20" s="48"/>
      <c r="H20" s="47"/>
      <c r="I20" s="48"/>
      <c r="J20" s="47"/>
      <c r="K20" s="48"/>
      <c r="L20" s="47"/>
      <c r="M20" s="48"/>
      <c r="N20" s="47"/>
      <c r="O20" s="48"/>
      <c r="P20" s="47">
        <f t="shared" si="5"/>
        <v>0</v>
      </c>
      <c r="Q20" s="48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7"/>
      <c r="W20" s="48"/>
    </row>
    <row r="21" spans="1:23" x14ac:dyDescent="0.2">
      <c r="A21" s="23" t="s">
        <v>48</v>
      </c>
      <c r="B21" s="46"/>
      <c r="C21" s="46"/>
      <c r="D21" s="46"/>
      <c r="E21" s="46">
        <f t="shared" si="4"/>
        <v>0</v>
      </c>
      <c r="F21" s="47"/>
      <c r="G21" s="48"/>
      <c r="H21" s="47"/>
      <c r="I21" s="48"/>
      <c r="J21" s="47"/>
      <c r="K21" s="48"/>
      <c r="L21" s="47"/>
      <c r="M21" s="48"/>
      <c r="N21" s="47"/>
      <c r="O21" s="48"/>
      <c r="P21" s="47">
        <f t="shared" si="5"/>
        <v>0</v>
      </c>
      <c r="Q21" s="48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7"/>
      <c r="W21" s="48"/>
    </row>
    <row r="22" spans="1:23" x14ac:dyDescent="0.2">
      <c r="A22" s="23" t="s">
        <v>49</v>
      </c>
      <c r="B22" s="46"/>
      <c r="C22" s="46"/>
      <c r="D22" s="46"/>
      <c r="E22" s="46">
        <f t="shared" si="4"/>
        <v>0</v>
      </c>
      <c r="F22" s="47"/>
      <c r="G22" s="48"/>
      <c r="H22" s="47"/>
      <c r="I22" s="48"/>
      <c r="J22" s="47"/>
      <c r="K22" s="48"/>
      <c r="L22" s="47"/>
      <c r="M22" s="48"/>
      <c r="N22" s="47"/>
      <c r="O22" s="48"/>
      <c r="P22" s="47">
        <f t="shared" si="5"/>
        <v>0</v>
      </c>
      <c r="Q22" s="48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7"/>
      <c r="W22" s="48"/>
    </row>
    <row r="23" spans="1:23" x14ac:dyDescent="0.2">
      <c r="A23" s="23" t="s">
        <v>50</v>
      </c>
      <c r="B23" s="46"/>
      <c r="C23" s="46"/>
      <c r="D23" s="46"/>
      <c r="E23" s="46">
        <f t="shared" si="4"/>
        <v>0</v>
      </c>
      <c r="F23" s="47"/>
      <c r="G23" s="48"/>
      <c r="H23" s="47"/>
      <c r="I23" s="48"/>
      <c r="J23" s="47"/>
      <c r="K23" s="48"/>
      <c r="L23" s="47"/>
      <c r="M23" s="48"/>
      <c r="N23" s="47"/>
      <c r="O23" s="48"/>
      <c r="P23" s="47">
        <f t="shared" si="5"/>
        <v>0</v>
      </c>
      <c r="Q23" s="48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7"/>
      <c r="W23" s="48"/>
    </row>
    <row r="24" spans="1:23" x14ac:dyDescent="0.2">
      <c r="A24" s="23" t="s">
        <v>51</v>
      </c>
      <c r="B24" s="46"/>
      <c r="C24" s="46"/>
      <c r="D24" s="46"/>
      <c r="E24" s="46">
        <f t="shared" si="4"/>
        <v>0</v>
      </c>
      <c r="F24" s="47"/>
      <c r="G24" s="48"/>
      <c r="H24" s="47"/>
      <c r="I24" s="48"/>
      <c r="J24" s="47"/>
      <c r="K24" s="48"/>
      <c r="L24" s="47"/>
      <c r="M24" s="48"/>
      <c r="N24" s="47"/>
      <c r="O24" s="48"/>
      <c r="P24" s="47">
        <f t="shared" si="5"/>
        <v>0</v>
      </c>
      <c r="Q24" s="48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7"/>
      <c r="W24" s="48"/>
    </row>
    <row r="25" spans="1:23" x14ac:dyDescent="0.2">
      <c r="A25" s="23" t="s">
        <v>52</v>
      </c>
      <c r="B25" s="46"/>
      <c r="C25" s="46"/>
      <c r="D25" s="46"/>
      <c r="E25" s="46">
        <f t="shared" si="4"/>
        <v>0</v>
      </c>
      <c r="F25" s="47"/>
      <c r="G25" s="48"/>
      <c r="H25" s="47"/>
      <c r="I25" s="48"/>
      <c r="J25" s="47"/>
      <c r="K25" s="48"/>
      <c r="L25" s="47"/>
      <c r="M25" s="48"/>
      <c r="N25" s="47"/>
      <c r="O25" s="48"/>
      <c r="P25" s="47">
        <f t="shared" si="5"/>
        <v>0</v>
      </c>
      <c r="Q25" s="48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7"/>
      <c r="W25" s="48"/>
    </row>
    <row r="26" spans="1:23" x14ac:dyDescent="0.2">
      <c r="A26" s="23" t="s">
        <v>53</v>
      </c>
      <c r="B26" s="46">
        <v>785485000</v>
      </c>
      <c r="C26" s="46"/>
      <c r="D26" s="46"/>
      <c r="E26" s="46">
        <f t="shared" si="4"/>
        <v>785485000</v>
      </c>
      <c r="F26" s="47">
        <v>785485000</v>
      </c>
      <c r="G26" s="48">
        <v>234739000</v>
      </c>
      <c r="H26" s="47">
        <v>114566000</v>
      </c>
      <c r="I26" s="48">
        <v>92477000</v>
      </c>
      <c r="J26" s="47"/>
      <c r="K26" s="48"/>
      <c r="L26" s="47"/>
      <c r="M26" s="48"/>
      <c r="N26" s="47"/>
      <c r="O26" s="48"/>
      <c r="P26" s="47">
        <f t="shared" si="5"/>
        <v>114566000</v>
      </c>
      <c r="Q26" s="48">
        <f t="shared" si="6"/>
        <v>92477000</v>
      </c>
      <c r="R26" s="24">
        <f t="shared" si="7"/>
        <v>0</v>
      </c>
      <c r="S26" s="25">
        <f t="shared" si="8"/>
        <v>0</v>
      </c>
      <c r="T26" s="24">
        <f t="shared" si="9"/>
        <v>14.585383552836785</v>
      </c>
      <c r="U26" s="26">
        <f t="shared" si="10"/>
        <v>11.773235644219813</v>
      </c>
      <c r="V26" s="47"/>
      <c r="W26" s="48"/>
    </row>
    <row r="27" spans="1:23" x14ac:dyDescent="0.2">
      <c r="A27" s="19" t="s">
        <v>54</v>
      </c>
      <c r="B27" s="43">
        <f t="shared" ref="B27:Q27" si="11">SUM(B28:B41)</f>
        <v>92290000</v>
      </c>
      <c r="C27" s="43">
        <f t="shared" si="11"/>
        <v>0</v>
      </c>
      <c r="D27" s="43">
        <f t="shared" si="11"/>
        <v>0</v>
      </c>
      <c r="E27" s="43">
        <f t="shared" si="11"/>
        <v>92290000</v>
      </c>
      <c r="F27" s="44">
        <f t="shared" si="11"/>
        <v>52290000</v>
      </c>
      <c r="G27" s="45">
        <f t="shared" si="11"/>
        <v>23197000</v>
      </c>
      <c r="H27" s="44">
        <f t="shared" si="11"/>
        <v>12916000</v>
      </c>
      <c r="I27" s="45">
        <f t="shared" si="11"/>
        <v>11986829</v>
      </c>
      <c r="J27" s="44">
        <f t="shared" si="11"/>
        <v>0</v>
      </c>
      <c r="K27" s="45">
        <f t="shared" si="11"/>
        <v>0</v>
      </c>
      <c r="L27" s="44">
        <f t="shared" si="11"/>
        <v>0</v>
      </c>
      <c r="M27" s="45">
        <f t="shared" si="11"/>
        <v>0</v>
      </c>
      <c r="N27" s="44">
        <f t="shared" si="11"/>
        <v>0</v>
      </c>
      <c r="O27" s="45">
        <f t="shared" si="11"/>
        <v>0</v>
      </c>
      <c r="P27" s="44">
        <f t="shared" si="11"/>
        <v>12916000</v>
      </c>
      <c r="Q27" s="45">
        <f t="shared" si="11"/>
        <v>11986829</v>
      </c>
      <c r="R27" s="20">
        <f t="shared" si="7"/>
        <v>0</v>
      </c>
      <c r="S27" s="21">
        <f t="shared" si="8"/>
        <v>0</v>
      </c>
      <c r="T27" s="20">
        <f t="shared" si="9"/>
        <v>13.995015711344674</v>
      </c>
      <c r="U27" s="22">
        <f t="shared" si="10"/>
        <v>12.988220825658251</v>
      </c>
      <c r="V27" s="44">
        <f t="shared" ref="V27:W27" si="12">SUM(V28:V41)</f>
        <v>0</v>
      </c>
      <c r="W27" s="45">
        <f t="shared" si="12"/>
        <v>0</v>
      </c>
    </row>
    <row r="28" spans="1:23" s="31" customFormat="1" ht="12.75" customHeight="1" x14ac:dyDescent="0.2">
      <c r="A28" s="27" t="s">
        <v>55</v>
      </c>
      <c r="B28" s="49"/>
      <c r="C28" s="49"/>
      <c r="D28" s="49"/>
      <c r="E28" s="49">
        <f t="shared" si="4"/>
        <v>0</v>
      </c>
      <c r="F28" s="50"/>
      <c r="G28" s="51"/>
      <c r="H28" s="50"/>
      <c r="I28" s="51"/>
      <c r="J28" s="50"/>
      <c r="K28" s="51"/>
      <c r="L28" s="50"/>
      <c r="M28" s="51"/>
      <c r="N28" s="50"/>
      <c r="O28" s="51"/>
      <c r="P28" s="50">
        <f t="shared" si="5"/>
        <v>0</v>
      </c>
      <c r="Q28" s="51">
        <f t="shared" si="6"/>
        <v>0</v>
      </c>
      <c r="R28" s="28">
        <f t="shared" si="7"/>
        <v>0</v>
      </c>
      <c r="S28" s="29">
        <f t="shared" si="8"/>
        <v>0</v>
      </c>
      <c r="T28" s="28">
        <f t="shared" si="9"/>
        <v>0</v>
      </c>
      <c r="U28" s="30">
        <f t="shared" si="10"/>
        <v>0</v>
      </c>
      <c r="V28" s="50"/>
      <c r="W28" s="51"/>
    </row>
    <row r="29" spans="1:23" x14ac:dyDescent="0.2">
      <c r="A29" s="23" t="s">
        <v>56</v>
      </c>
      <c r="B29" s="46">
        <v>40000000</v>
      </c>
      <c r="C29" s="46"/>
      <c r="D29" s="46"/>
      <c r="E29" s="46">
        <f t="shared" si="4"/>
        <v>40000000</v>
      </c>
      <c r="F29" s="47"/>
      <c r="G29" s="48"/>
      <c r="H29" s="47"/>
      <c r="I29" s="48">
        <v>295964</v>
      </c>
      <c r="J29" s="47"/>
      <c r="K29" s="48"/>
      <c r="L29" s="47"/>
      <c r="M29" s="48"/>
      <c r="N29" s="47"/>
      <c r="O29" s="48"/>
      <c r="P29" s="47">
        <f t="shared" si="5"/>
        <v>0</v>
      </c>
      <c r="Q29" s="48">
        <f t="shared" si="6"/>
        <v>295964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0.73990999999999996</v>
      </c>
      <c r="V29" s="47"/>
      <c r="W29" s="48"/>
    </row>
    <row r="30" spans="1:23" x14ac:dyDescent="0.2">
      <c r="A30" s="23" t="s">
        <v>57</v>
      </c>
      <c r="B30" s="46">
        <v>1000000</v>
      </c>
      <c r="C30" s="46"/>
      <c r="D30" s="46"/>
      <c r="E30" s="46">
        <f t="shared" si="4"/>
        <v>1000000</v>
      </c>
      <c r="F30" s="47">
        <v>1000000</v>
      </c>
      <c r="G30" s="48">
        <v>1000000</v>
      </c>
      <c r="H30" s="47">
        <v>498000</v>
      </c>
      <c r="I30" s="48">
        <v>103845</v>
      </c>
      <c r="J30" s="47"/>
      <c r="K30" s="48"/>
      <c r="L30" s="47"/>
      <c r="M30" s="48"/>
      <c r="N30" s="47"/>
      <c r="O30" s="48"/>
      <c r="P30" s="47">
        <f t="shared" si="5"/>
        <v>498000</v>
      </c>
      <c r="Q30" s="48">
        <f t="shared" si="6"/>
        <v>103845</v>
      </c>
      <c r="R30" s="24">
        <f t="shared" si="7"/>
        <v>0</v>
      </c>
      <c r="S30" s="25">
        <f t="shared" si="8"/>
        <v>0</v>
      </c>
      <c r="T30" s="24">
        <f t="shared" si="9"/>
        <v>49.8</v>
      </c>
      <c r="U30" s="26">
        <f t="shared" si="10"/>
        <v>10.384500000000001</v>
      </c>
      <c r="V30" s="47"/>
      <c r="W30" s="48"/>
    </row>
    <row r="31" spans="1:23" x14ac:dyDescent="0.2">
      <c r="A31" s="23" t="s">
        <v>58</v>
      </c>
      <c r="B31" s="46"/>
      <c r="C31" s="46"/>
      <c r="D31" s="46"/>
      <c r="E31" s="46">
        <f t="shared" si="4"/>
        <v>0</v>
      </c>
      <c r="F31" s="47"/>
      <c r="G31" s="48"/>
      <c r="H31" s="47"/>
      <c r="I31" s="48"/>
      <c r="J31" s="47"/>
      <c r="K31" s="48"/>
      <c r="L31" s="47"/>
      <c r="M31" s="48"/>
      <c r="N31" s="47"/>
      <c r="O31" s="48"/>
      <c r="P31" s="47">
        <f t="shared" si="5"/>
        <v>0</v>
      </c>
      <c r="Q31" s="48">
        <f t="shared" si="6"/>
        <v>0</v>
      </c>
      <c r="R31" s="24">
        <f t="shared" si="7"/>
        <v>0</v>
      </c>
      <c r="S31" s="25">
        <f t="shared" si="8"/>
        <v>0</v>
      </c>
      <c r="T31" s="24">
        <f t="shared" si="9"/>
        <v>0</v>
      </c>
      <c r="U31" s="26">
        <f t="shared" si="10"/>
        <v>0</v>
      </c>
      <c r="V31" s="47"/>
      <c r="W31" s="48"/>
    </row>
    <row r="32" spans="1:23" x14ac:dyDescent="0.2">
      <c r="A32" s="23" t="s">
        <v>59</v>
      </c>
      <c r="B32" s="46">
        <v>18790000</v>
      </c>
      <c r="C32" s="46"/>
      <c r="D32" s="46"/>
      <c r="E32" s="46">
        <f t="shared" si="4"/>
        <v>18790000</v>
      </c>
      <c r="F32" s="47">
        <v>18790000</v>
      </c>
      <c r="G32" s="48">
        <v>4697000</v>
      </c>
      <c r="H32" s="47">
        <v>4697000</v>
      </c>
      <c r="I32" s="48"/>
      <c r="J32" s="47"/>
      <c r="K32" s="48"/>
      <c r="L32" s="47"/>
      <c r="M32" s="48"/>
      <c r="N32" s="47"/>
      <c r="O32" s="48"/>
      <c r="P32" s="47">
        <f t="shared" si="5"/>
        <v>4697000</v>
      </c>
      <c r="Q32" s="48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24.997339010111759</v>
      </c>
      <c r="U32" s="26">
        <f t="shared" si="10"/>
        <v>0</v>
      </c>
      <c r="V32" s="47"/>
      <c r="W32" s="48"/>
    </row>
    <row r="33" spans="1:23" x14ac:dyDescent="0.2">
      <c r="A33" s="23" t="s">
        <v>60</v>
      </c>
      <c r="B33" s="46">
        <v>25500000</v>
      </c>
      <c r="C33" s="46"/>
      <c r="D33" s="46"/>
      <c r="E33" s="46">
        <f t="shared" si="4"/>
        <v>25500000</v>
      </c>
      <c r="F33" s="47">
        <v>25500000</v>
      </c>
      <c r="G33" s="48">
        <v>15300000</v>
      </c>
      <c r="H33" s="47">
        <v>7721000</v>
      </c>
      <c r="I33" s="48">
        <v>11587020</v>
      </c>
      <c r="J33" s="47"/>
      <c r="K33" s="48"/>
      <c r="L33" s="47"/>
      <c r="M33" s="48"/>
      <c r="N33" s="47"/>
      <c r="O33" s="48"/>
      <c r="P33" s="47">
        <f t="shared" si="5"/>
        <v>7721000</v>
      </c>
      <c r="Q33" s="48">
        <f t="shared" si="6"/>
        <v>11587020</v>
      </c>
      <c r="R33" s="24">
        <f t="shared" si="7"/>
        <v>0</v>
      </c>
      <c r="S33" s="25">
        <f t="shared" si="8"/>
        <v>0</v>
      </c>
      <c r="T33" s="24">
        <f t="shared" si="9"/>
        <v>30.278431372549019</v>
      </c>
      <c r="U33" s="26">
        <f t="shared" si="10"/>
        <v>45.439294117647059</v>
      </c>
      <c r="V33" s="47"/>
      <c r="W33" s="48"/>
    </row>
    <row r="34" spans="1:23" x14ac:dyDescent="0.2">
      <c r="A34" s="23" t="s">
        <v>61</v>
      </c>
      <c r="B34" s="46"/>
      <c r="C34" s="46"/>
      <c r="D34" s="46"/>
      <c r="E34" s="46">
        <f t="shared" si="4"/>
        <v>0</v>
      </c>
      <c r="F34" s="47"/>
      <c r="G34" s="48"/>
      <c r="H34" s="47"/>
      <c r="I34" s="48"/>
      <c r="J34" s="47"/>
      <c r="K34" s="48"/>
      <c r="L34" s="47"/>
      <c r="M34" s="48"/>
      <c r="N34" s="47"/>
      <c r="O34" s="48"/>
      <c r="P34" s="47">
        <f t="shared" si="5"/>
        <v>0</v>
      </c>
      <c r="Q34" s="48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7"/>
      <c r="W34" s="48"/>
    </row>
    <row r="35" spans="1:23" x14ac:dyDescent="0.2">
      <c r="A35" s="23" t="s">
        <v>62</v>
      </c>
      <c r="B35" s="46">
        <v>7000000</v>
      </c>
      <c r="C35" s="46"/>
      <c r="D35" s="46"/>
      <c r="E35" s="46">
        <f t="shared" si="4"/>
        <v>7000000</v>
      </c>
      <c r="F35" s="47">
        <v>7000000</v>
      </c>
      <c r="G35" s="48">
        <v>2200000</v>
      </c>
      <c r="H35" s="47"/>
      <c r="I35" s="48"/>
      <c r="J35" s="47"/>
      <c r="K35" s="48"/>
      <c r="L35" s="47"/>
      <c r="M35" s="48"/>
      <c r="N35" s="47"/>
      <c r="O35" s="48"/>
      <c r="P35" s="47">
        <f t="shared" si="5"/>
        <v>0</v>
      </c>
      <c r="Q35" s="48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7"/>
      <c r="W35" s="48"/>
    </row>
    <row r="36" spans="1:23" x14ac:dyDescent="0.2">
      <c r="A36" s="23" t="s">
        <v>63</v>
      </c>
      <c r="B36" s="46"/>
      <c r="C36" s="46"/>
      <c r="D36" s="46"/>
      <c r="E36" s="46">
        <f t="shared" si="4"/>
        <v>0</v>
      </c>
      <c r="F36" s="47"/>
      <c r="G36" s="48"/>
      <c r="H36" s="47"/>
      <c r="I36" s="48"/>
      <c r="J36" s="47"/>
      <c r="K36" s="48"/>
      <c r="L36" s="47"/>
      <c r="M36" s="48"/>
      <c r="N36" s="47"/>
      <c r="O36" s="48"/>
      <c r="P36" s="47">
        <f t="shared" si="5"/>
        <v>0</v>
      </c>
      <c r="Q36" s="48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7"/>
      <c r="W36" s="48"/>
    </row>
    <row r="37" spans="1:23" x14ac:dyDescent="0.2">
      <c r="A37" s="23" t="s">
        <v>64</v>
      </c>
      <c r="B37" s="46"/>
      <c r="C37" s="46"/>
      <c r="D37" s="46"/>
      <c r="E37" s="46">
        <f t="shared" si="4"/>
        <v>0</v>
      </c>
      <c r="F37" s="47"/>
      <c r="G37" s="48"/>
      <c r="H37" s="47"/>
      <c r="I37" s="48"/>
      <c r="J37" s="47"/>
      <c r="K37" s="48"/>
      <c r="L37" s="47"/>
      <c r="M37" s="48"/>
      <c r="N37" s="47"/>
      <c r="O37" s="48"/>
      <c r="P37" s="47">
        <f t="shared" si="5"/>
        <v>0</v>
      </c>
      <c r="Q37" s="48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7"/>
      <c r="W37" s="48"/>
    </row>
    <row r="38" spans="1:23" x14ac:dyDescent="0.2">
      <c r="A38" s="23" t="s">
        <v>65</v>
      </c>
      <c r="B38" s="46"/>
      <c r="C38" s="46"/>
      <c r="D38" s="46"/>
      <c r="E38" s="46">
        <f t="shared" si="4"/>
        <v>0</v>
      </c>
      <c r="F38" s="47"/>
      <c r="G38" s="48"/>
      <c r="H38" s="47"/>
      <c r="I38" s="48"/>
      <c r="J38" s="47"/>
      <c r="K38" s="48"/>
      <c r="L38" s="47"/>
      <c r="M38" s="48"/>
      <c r="N38" s="47"/>
      <c r="O38" s="48"/>
      <c r="P38" s="47">
        <f t="shared" si="5"/>
        <v>0</v>
      </c>
      <c r="Q38" s="48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7"/>
      <c r="W38" s="48"/>
    </row>
    <row r="39" spans="1:23" x14ac:dyDescent="0.2">
      <c r="A39" s="23" t="s">
        <v>66</v>
      </c>
      <c r="B39" s="46"/>
      <c r="C39" s="46"/>
      <c r="D39" s="46"/>
      <c r="E39" s="46">
        <f t="shared" si="4"/>
        <v>0</v>
      </c>
      <c r="F39" s="47"/>
      <c r="G39" s="48"/>
      <c r="H39" s="47"/>
      <c r="I39" s="48"/>
      <c r="J39" s="47"/>
      <c r="K39" s="48"/>
      <c r="L39" s="47"/>
      <c r="M39" s="48"/>
      <c r="N39" s="47"/>
      <c r="O39" s="48"/>
      <c r="P39" s="47">
        <f t="shared" si="5"/>
        <v>0</v>
      </c>
      <c r="Q39" s="48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7"/>
      <c r="W39" s="48"/>
    </row>
    <row r="40" spans="1:23" x14ac:dyDescent="0.2">
      <c r="A40" s="23" t="s">
        <v>67</v>
      </c>
      <c r="B40" s="46"/>
      <c r="C40" s="46"/>
      <c r="D40" s="46"/>
      <c r="E40" s="46">
        <f t="shared" si="4"/>
        <v>0</v>
      </c>
      <c r="F40" s="47"/>
      <c r="G40" s="48"/>
      <c r="H40" s="47"/>
      <c r="I40" s="48"/>
      <c r="J40" s="47"/>
      <c r="K40" s="48"/>
      <c r="L40" s="47"/>
      <c r="M40" s="48"/>
      <c r="N40" s="47"/>
      <c r="O40" s="48"/>
      <c r="P40" s="47">
        <f t="shared" si="5"/>
        <v>0</v>
      </c>
      <c r="Q40" s="48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7"/>
      <c r="W40" s="48"/>
    </row>
    <row r="41" spans="1:23" x14ac:dyDescent="0.2">
      <c r="A41" s="23" t="s">
        <v>68</v>
      </c>
      <c r="B41" s="46"/>
      <c r="C41" s="46"/>
      <c r="D41" s="46"/>
      <c r="E41" s="46">
        <f t="shared" si="4"/>
        <v>0</v>
      </c>
      <c r="F41" s="47"/>
      <c r="G41" s="48"/>
      <c r="H41" s="47"/>
      <c r="I41" s="48"/>
      <c r="J41" s="47"/>
      <c r="K41" s="48"/>
      <c r="L41" s="47"/>
      <c r="M41" s="48"/>
      <c r="N41" s="47"/>
      <c r="O41" s="48"/>
      <c r="P41" s="47">
        <f t="shared" si="5"/>
        <v>0</v>
      </c>
      <c r="Q41" s="48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7"/>
      <c r="W41" s="48"/>
    </row>
    <row r="42" spans="1:23" s="36" customFormat="1" x14ac:dyDescent="0.2">
      <c r="A42" s="32" t="s">
        <v>69</v>
      </c>
      <c r="B42" s="52">
        <f t="shared" ref="B42:Q42" si="13">+B43+B54</f>
        <v>12510000</v>
      </c>
      <c r="C42" s="52">
        <f t="shared" si="13"/>
        <v>0</v>
      </c>
      <c r="D42" s="52">
        <f t="shared" si="13"/>
        <v>0</v>
      </c>
      <c r="E42" s="52">
        <f t="shared" si="13"/>
        <v>12510000</v>
      </c>
      <c r="F42" s="53">
        <f t="shared" si="13"/>
        <v>12510000</v>
      </c>
      <c r="G42" s="54">
        <f t="shared" si="13"/>
        <v>108000</v>
      </c>
      <c r="H42" s="53">
        <f t="shared" si="13"/>
        <v>3000</v>
      </c>
      <c r="I42" s="54">
        <f t="shared" si="13"/>
        <v>0</v>
      </c>
      <c r="J42" s="53">
        <f t="shared" si="13"/>
        <v>0</v>
      </c>
      <c r="K42" s="54">
        <f t="shared" si="13"/>
        <v>0</v>
      </c>
      <c r="L42" s="53">
        <f t="shared" si="13"/>
        <v>0</v>
      </c>
      <c r="M42" s="54">
        <f t="shared" si="13"/>
        <v>0</v>
      </c>
      <c r="N42" s="53">
        <f t="shared" si="13"/>
        <v>0</v>
      </c>
      <c r="O42" s="54">
        <f t="shared" si="13"/>
        <v>0</v>
      </c>
      <c r="P42" s="53">
        <f t="shared" si="13"/>
        <v>3000</v>
      </c>
      <c r="Q42" s="54">
        <f t="shared" si="13"/>
        <v>0</v>
      </c>
      <c r="R42" s="33">
        <f t="shared" ref="R42:R63" si="14">IF(($H42      =0),0,((($H42      -$H42      )/$H42      )*100))</f>
        <v>0</v>
      </c>
      <c r="S42" s="34">
        <f t="shared" ref="S42:S63" si="15">IF(($I42      =0),0,((($I42      -$I42      )/$I42      )*100))</f>
        <v>0</v>
      </c>
      <c r="T42" s="33">
        <f t="shared" ref="T42:T63" si="16">IF(($E42      =0),0,(($P42      /$E42      )*100))</f>
        <v>2.3980815347721823E-2</v>
      </c>
      <c r="U42" s="35">
        <f t="shared" ref="U42:U63" si="17">IF(($E42      =0),0,(($Q42      /$E42      )*100))</f>
        <v>0</v>
      </c>
      <c r="V42" s="53">
        <f t="shared" ref="V42:W42" si="18">+V43+V54</f>
        <v>0</v>
      </c>
      <c r="W42" s="54">
        <f t="shared" si="18"/>
        <v>0</v>
      </c>
    </row>
    <row r="43" spans="1:23" x14ac:dyDescent="0.2">
      <c r="A43" s="19" t="s">
        <v>36</v>
      </c>
      <c r="B43" s="43">
        <f t="shared" ref="B43:Q43" si="19">SUM(B44:B53)</f>
        <v>1800000</v>
      </c>
      <c r="C43" s="43">
        <f t="shared" si="19"/>
        <v>0</v>
      </c>
      <c r="D43" s="43">
        <f t="shared" si="19"/>
        <v>0</v>
      </c>
      <c r="E43" s="43">
        <f t="shared" si="19"/>
        <v>1800000</v>
      </c>
      <c r="F43" s="44">
        <f t="shared" si="19"/>
        <v>1800000</v>
      </c>
      <c r="G43" s="45">
        <f t="shared" si="19"/>
        <v>108000</v>
      </c>
      <c r="H43" s="44">
        <f t="shared" si="19"/>
        <v>3000</v>
      </c>
      <c r="I43" s="45">
        <f t="shared" si="19"/>
        <v>0</v>
      </c>
      <c r="J43" s="44">
        <f t="shared" si="19"/>
        <v>0</v>
      </c>
      <c r="K43" s="45">
        <f t="shared" si="19"/>
        <v>0</v>
      </c>
      <c r="L43" s="44">
        <f t="shared" si="19"/>
        <v>0</v>
      </c>
      <c r="M43" s="45">
        <f t="shared" si="19"/>
        <v>0</v>
      </c>
      <c r="N43" s="44">
        <f t="shared" si="19"/>
        <v>0</v>
      </c>
      <c r="O43" s="45">
        <f t="shared" si="19"/>
        <v>0</v>
      </c>
      <c r="P43" s="44">
        <f t="shared" si="19"/>
        <v>3000</v>
      </c>
      <c r="Q43" s="45">
        <f t="shared" si="19"/>
        <v>0</v>
      </c>
      <c r="R43" s="20">
        <f t="shared" si="14"/>
        <v>0</v>
      </c>
      <c r="S43" s="21">
        <f t="shared" si="15"/>
        <v>0</v>
      </c>
      <c r="T43" s="20">
        <f t="shared" si="16"/>
        <v>0.16666666666666669</v>
      </c>
      <c r="U43" s="22">
        <f t="shared" si="17"/>
        <v>0</v>
      </c>
      <c r="V43" s="44">
        <f t="shared" ref="V43:W43" si="20">SUM(V44:V53)</f>
        <v>0</v>
      </c>
      <c r="W43" s="45">
        <f t="shared" si="20"/>
        <v>0</v>
      </c>
    </row>
    <row r="44" spans="1:23" s="31" customFormat="1" ht="12.75" customHeight="1" x14ac:dyDescent="0.2">
      <c r="A44" s="27" t="s">
        <v>70</v>
      </c>
      <c r="B44" s="49"/>
      <c r="C44" s="49"/>
      <c r="D44" s="49"/>
      <c r="E44" s="49">
        <f t="shared" ref="E44:E62" si="21">$B44      +$C44      +$D44</f>
        <v>0</v>
      </c>
      <c r="F44" s="50"/>
      <c r="G44" s="51"/>
      <c r="H44" s="50"/>
      <c r="I44" s="51"/>
      <c r="J44" s="50"/>
      <c r="K44" s="51"/>
      <c r="L44" s="50"/>
      <c r="M44" s="51"/>
      <c r="N44" s="50"/>
      <c r="O44" s="51"/>
      <c r="P44" s="50">
        <f t="shared" ref="P44:P62" si="22">$H44      +$J44      +$L44      +$N44</f>
        <v>0</v>
      </c>
      <c r="Q44" s="51">
        <f t="shared" ref="Q44:Q62" si="23">$I44      +$K44      +$M44      +$O44</f>
        <v>0</v>
      </c>
      <c r="R44" s="28">
        <f t="shared" si="14"/>
        <v>0</v>
      </c>
      <c r="S44" s="29">
        <f t="shared" si="15"/>
        <v>0</v>
      </c>
      <c r="T44" s="28">
        <f t="shared" si="16"/>
        <v>0</v>
      </c>
      <c r="U44" s="30">
        <f t="shared" si="17"/>
        <v>0</v>
      </c>
      <c r="V44" s="50"/>
      <c r="W44" s="51"/>
    </row>
    <row r="45" spans="1:23" x14ac:dyDescent="0.2">
      <c r="A45" s="23" t="s">
        <v>71</v>
      </c>
      <c r="B45" s="46">
        <v>300000</v>
      </c>
      <c r="C45" s="46"/>
      <c r="D45" s="46"/>
      <c r="E45" s="46">
        <f t="shared" si="21"/>
        <v>300000</v>
      </c>
      <c r="F45" s="47">
        <v>300000</v>
      </c>
      <c r="G45" s="48">
        <v>108000</v>
      </c>
      <c r="H45" s="47">
        <v>3000</v>
      </c>
      <c r="I45" s="48"/>
      <c r="J45" s="47"/>
      <c r="K45" s="48"/>
      <c r="L45" s="47"/>
      <c r="M45" s="48"/>
      <c r="N45" s="47"/>
      <c r="O45" s="48"/>
      <c r="P45" s="47">
        <f t="shared" si="22"/>
        <v>3000</v>
      </c>
      <c r="Q45" s="48">
        <f t="shared" si="23"/>
        <v>0</v>
      </c>
      <c r="R45" s="24">
        <f t="shared" si="14"/>
        <v>0</v>
      </c>
      <c r="S45" s="25">
        <f t="shared" si="15"/>
        <v>0</v>
      </c>
      <c r="T45" s="24">
        <f t="shared" si="16"/>
        <v>1</v>
      </c>
      <c r="U45" s="26">
        <f t="shared" si="17"/>
        <v>0</v>
      </c>
      <c r="V45" s="47"/>
      <c r="W45" s="48"/>
    </row>
    <row r="46" spans="1:23" x14ac:dyDescent="0.2">
      <c r="A46" s="23" t="s">
        <v>72</v>
      </c>
      <c r="B46" s="46">
        <v>1500000</v>
      </c>
      <c r="C46" s="46"/>
      <c r="D46" s="46"/>
      <c r="E46" s="46">
        <f t="shared" si="21"/>
        <v>1500000</v>
      </c>
      <c r="F46" s="47">
        <v>1500000</v>
      </c>
      <c r="G46" s="48"/>
      <c r="H46" s="47"/>
      <c r="I46" s="48"/>
      <c r="J46" s="47"/>
      <c r="K46" s="48"/>
      <c r="L46" s="47"/>
      <c r="M46" s="48"/>
      <c r="N46" s="47"/>
      <c r="O46" s="48"/>
      <c r="P46" s="47">
        <f t="shared" si="22"/>
        <v>0</v>
      </c>
      <c r="Q46" s="48">
        <f t="shared" si="23"/>
        <v>0</v>
      </c>
      <c r="R46" s="24">
        <f t="shared" si="14"/>
        <v>0</v>
      </c>
      <c r="S46" s="25">
        <f t="shared" si="15"/>
        <v>0</v>
      </c>
      <c r="T46" s="24">
        <f t="shared" si="16"/>
        <v>0</v>
      </c>
      <c r="U46" s="26">
        <f t="shared" si="17"/>
        <v>0</v>
      </c>
      <c r="V46" s="47"/>
      <c r="W46" s="48"/>
    </row>
    <row r="47" spans="1:23" x14ac:dyDescent="0.2">
      <c r="A47" s="23" t="s">
        <v>73</v>
      </c>
      <c r="B47" s="46"/>
      <c r="C47" s="46"/>
      <c r="D47" s="46"/>
      <c r="E47" s="46">
        <f t="shared" si="21"/>
        <v>0</v>
      </c>
      <c r="F47" s="47"/>
      <c r="G47" s="48"/>
      <c r="H47" s="47"/>
      <c r="I47" s="48"/>
      <c r="J47" s="47"/>
      <c r="K47" s="48"/>
      <c r="L47" s="47"/>
      <c r="M47" s="48"/>
      <c r="N47" s="47"/>
      <c r="O47" s="48"/>
      <c r="P47" s="47">
        <f t="shared" si="22"/>
        <v>0</v>
      </c>
      <c r="Q47" s="48">
        <f t="shared" si="23"/>
        <v>0</v>
      </c>
      <c r="R47" s="24">
        <f t="shared" si="14"/>
        <v>0</v>
      </c>
      <c r="S47" s="25">
        <f t="shared" si="15"/>
        <v>0</v>
      </c>
      <c r="T47" s="24">
        <f t="shared" si="16"/>
        <v>0</v>
      </c>
      <c r="U47" s="26">
        <f t="shared" si="17"/>
        <v>0</v>
      </c>
      <c r="V47" s="47"/>
      <c r="W47" s="48"/>
    </row>
    <row r="48" spans="1:23" x14ac:dyDescent="0.2">
      <c r="A48" s="23" t="s">
        <v>74</v>
      </c>
      <c r="B48" s="46"/>
      <c r="C48" s="46"/>
      <c r="D48" s="46"/>
      <c r="E48" s="46">
        <f t="shared" si="21"/>
        <v>0</v>
      </c>
      <c r="F48" s="47"/>
      <c r="G48" s="48"/>
      <c r="H48" s="47"/>
      <c r="I48" s="48"/>
      <c r="J48" s="47"/>
      <c r="K48" s="48"/>
      <c r="L48" s="47"/>
      <c r="M48" s="48"/>
      <c r="N48" s="47"/>
      <c r="O48" s="48"/>
      <c r="P48" s="47">
        <f t="shared" si="22"/>
        <v>0</v>
      </c>
      <c r="Q48" s="48">
        <f t="shared" si="23"/>
        <v>0</v>
      </c>
      <c r="R48" s="24">
        <f t="shared" si="14"/>
        <v>0</v>
      </c>
      <c r="S48" s="25">
        <f t="shared" si="15"/>
        <v>0</v>
      </c>
      <c r="T48" s="24">
        <f t="shared" si="16"/>
        <v>0</v>
      </c>
      <c r="U48" s="26">
        <f t="shared" si="17"/>
        <v>0</v>
      </c>
      <c r="V48" s="47"/>
      <c r="W48" s="48"/>
    </row>
    <row r="49" spans="1:23" x14ac:dyDescent="0.2">
      <c r="A49" s="23" t="s">
        <v>75</v>
      </c>
      <c r="B49" s="46"/>
      <c r="C49" s="46"/>
      <c r="D49" s="46"/>
      <c r="E49" s="46">
        <f t="shared" si="21"/>
        <v>0</v>
      </c>
      <c r="F49" s="47"/>
      <c r="G49" s="48"/>
      <c r="H49" s="47"/>
      <c r="I49" s="48"/>
      <c r="J49" s="47"/>
      <c r="K49" s="48"/>
      <c r="L49" s="47"/>
      <c r="M49" s="48"/>
      <c r="N49" s="47"/>
      <c r="O49" s="48"/>
      <c r="P49" s="47">
        <f t="shared" si="22"/>
        <v>0</v>
      </c>
      <c r="Q49" s="48">
        <f t="shared" si="23"/>
        <v>0</v>
      </c>
      <c r="R49" s="24">
        <f t="shared" si="14"/>
        <v>0</v>
      </c>
      <c r="S49" s="25">
        <f t="shared" si="15"/>
        <v>0</v>
      </c>
      <c r="T49" s="24">
        <f t="shared" si="16"/>
        <v>0</v>
      </c>
      <c r="U49" s="26">
        <f t="shared" si="17"/>
        <v>0</v>
      </c>
      <c r="V49" s="47"/>
      <c r="W49" s="48"/>
    </row>
    <row r="50" spans="1:23" x14ac:dyDescent="0.2">
      <c r="A50" s="23" t="s">
        <v>76</v>
      </c>
      <c r="B50" s="46"/>
      <c r="C50" s="46"/>
      <c r="D50" s="46"/>
      <c r="E50" s="46">
        <f t="shared" si="21"/>
        <v>0</v>
      </c>
      <c r="F50" s="47"/>
      <c r="G50" s="48"/>
      <c r="H50" s="47"/>
      <c r="I50" s="48"/>
      <c r="J50" s="47"/>
      <c r="K50" s="48"/>
      <c r="L50" s="47"/>
      <c r="M50" s="48"/>
      <c r="N50" s="47"/>
      <c r="O50" s="48"/>
      <c r="P50" s="47">
        <f t="shared" si="22"/>
        <v>0</v>
      </c>
      <c r="Q50" s="48">
        <f t="shared" si="23"/>
        <v>0</v>
      </c>
      <c r="R50" s="24">
        <f t="shared" si="14"/>
        <v>0</v>
      </c>
      <c r="S50" s="25">
        <f t="shared" si="15"/>
        <v>0</v>
      </c>
      <c r="T50" s="24">
        <f t="shared" si="16"/>
        <v>0</v>
      </c>
      <c r="U50" s="26">
        <f t="shared" si="17"/>
        <v>0</v>
      </c>
      <c r="V50" s="47"/>
      <c r="W50" s="48"/>
    </row>
    <row r="51" spans="1:23" ht="12" customHeight="1" x14ac:dyDescent="0.2">
      <c r="A51" s="23" t="s">
        <v>77</v>
      </c>
      <c r="B51" s="46"/>
      <c r="C51" s="46"/>
      <c r="D51" s="46"/>
      <c r="E51" s="46">
        <f t="shared" si="21"/>
        <v>0</v>
      </c>
      <c r="F51" s="47"/>
      <c r="G51" s="48"/>
      <c r="H51" s="47"/>
      <c r="I51" s="48"/>
      <c r="J51" s="47"/>
      <c r="K51" s="48"/>
      <c r="L51" s="47"/>
      <c r="M51" s="48"/>
      <c r="N51" s="47"/>
      <c r="O51" s="48"/>
      <c r="P51" s="47">
        <f t="shared" si="22"/>
        <v>0</v>
      </c>
      <c r="Q51" s="48">
        <f t="shared" si="23"/>
        <v>0</v>
      </c>
      <c r="R51" s="24">
        <f t="shared" si="14"/>
        <v>0</v>
      </c>
      <c r="S51" s="25">
        <f t="shared" si="15"/>
        <v>0</v>
      </c>
      <c r="T51" s="24">
        <f t="shared" si="16"/>
        <v>0</v>
      </c>
      <c r="U51" s="26">
        <f t="shared" si="17"/>
        <v>0</v>
      </c>
      <c r="V51" s="47"/>
      <c r="W51" s="48"/>
    </row>
    <row r="52" spans="1:23" x14ac:dyDescent="0.2">
      <c r="A52" s="23" t="s">
        <v>78</v>
      </c>
      <c r="B52" s="46"/>
      <c r="C52" s="46"/>
      <c r="D52" s="46"/>
      <c r="E52" s="46">
        <f t="shared" si="21"/>
        <v>0</v>
      </c>
      <c r="F52" s="47"/>
      <c r="G52" s="48"/>
      <c r="H52" s="47"/>
      <c r="I52" s="48"/>
      <c r="J52" s="47"/>
      <c r="K52" s="48"/>
      <c r="L52" s="47"/>
      <c r="M52" s="48"/>
      <c r="N52" s="47"/>
      <c r="O52" s="48"/>
      <c r="P52" s="47">
        <f t="shared" si="22"/>
        <v>0</v>
      </c>
      <c r="Q52" s="48">
        <f t="shared" si="23"/>
        <v>0</v>
      </c>
      <c r="R52" s="24">
        <f t="shared" si="14"/>
        <v>0</v>
      </c>
      <c r="S52" s="25">
        <f t="shared" si="15"/>
        <v>0</v>
      </c>
      <c r="T52" s="24">
        <f t="shared" si="16"/>
        <v>0</v>
      </c>
      <c r="U52" s="26">
        <f t="shared" si="17"/>
        <v>0</v>
      </c>
      <c r="V52" s="47"/>
      <c r="W52" s="48"/>
    </row>
    <row r="53" spans="1:23" x14ac:dyDescent="0.2">
      <c r="A53" s="23" t="s">
        <v>79</v>
      </c>
      <c r="B53" s="46"/>
      <c r="C53" s="46"/>
      <c r="D53" s="46"/>
      <c r="E53" s="46">
        <f t="shared" si="21"/>
        <v>0</v>
      </c>
      <c r="F53" s="47"/>
      <c r="G53" s="48"/>
      <c r="H53" s="47"/>
      <c r="I53" s="48"/>
      <c r="J53" s="47"/>
      <c r="K53" s="48"/>
      <c r="L53" s="47"/>
      <c r="M53" s="48"/>
      <c r="N53" s="47"/>
      <c r="O53" s="48"/>
      <c r="P53" s="47">
        <f t="shared" si="22"/>
        <v>0</v>
      </c>
      <c r="Q53" s="48">
        <f t="shared" si="23"/>
        <v>0</v>
      </c>
      <c r="R53" s="24">
        <f t="shared" si="14"/>
        <v>0</v>
      </c>
      <c r="S53" s="25">
        <f t="shared" si="15"/>
        <v>0</v>
      </c>
      <c r="T53" s="24">
        <f t="shared" si="16"/>
        <v>0</v>
      </c>
      <c r="U53" s="26">
        <f t="shared" si="17"/>
        <v>0</v>
      </c>
      <c r="V53" s="47"/>
      <c r="W53" s="48"/>
    </row>
    <row r="54" spans="1:23" x14ac:dyDescent="0.2">
      <c r="A54" s="19" t="s">
        <v>54</v>
      </c>
      <c r="B54" s="43">
        <f t="shared" ref="B54:Q54" si="24">SUM(B55:B58)</f>
        <v>10710000</v>
      </c>
      <c r="C54" s="43">
        <f t="shared" si="24"/>
        <v>0</v>
      </c>
      <c r="D54" s="43">
        <f t="shared" si="24"/>
        <v>0</v>
      </c>
      <c r="E54" s="43">
        <f t="shared" si="24"/>
        <v>10710000</v>
      </c>
      <c r="F54" s="44">
        <f t="shared" si="24"/>
        <v>10710000</v>
      </c>
      <c r="G54" s="45">
        <f t="shared" si="24"/>
        <v>0</v>
      </c>
      <c r="H54" s="44">
        <f t="shared" si="24"/>
        <v>0</v>
      </c>
      <c r="I54" s="45">
        <f t="shared" si="24"/>
        <v>0</v>
      </c>
      <c r="J54" s="44">
        <f t="shared" si="24"/>
        <v>0</v>
      </c>
      <c r="K54" s="45">
        <f t="shared" si="24"/>
        <v>0</v>
      </c>
      <c r="L54" s="44">
        <f t="shared" si="24"/>
        <v>0</v>
      </c>
      <c r="M54" s="45">
        <f t="shared" si="24"/>
        <v>0</v>
      </c>
      <c r="N54" s="44">
        <f t="shared" si="24"/>
        <v>0</v>
      </c>
      <c r="O54" s="45">
        <f t="shared" si="24"/>
        <v>0</v>
      </c>
      <c r="P54" s="44">
        <f t="shared" si="24"/>
        <v>0</v>
      </c>
      <c r="Q54" s="45">
        <f t="shared" si="24"/>
        <v>0</v>
      </c>
      <c r="R54" s="20">
        <f t="shared" si="14"/>
        <v>0</v>
      </c>
      <c r="S54" s="21">
        <f t="shared" si="15"/>
        <v>0</v>
      </c>
      <c r="T54" s="20">
        <f t="shared" si="16"/>
        <v>0</v>
      </c>
      <c r="U54" s="22">
        <f t="shared" si="17"/>
        <v>0</v>
      </c>
      <c r="V54" s="44">
        <f t="shared" ref="V54:W54" si="25">SUM(V55:V58)</f>
        <v>0</v>
      </c>
      <c r="W54" s="45">
        <f t="shared" si="25"/>
        <v>0</v>
      </c>
    </row>
    <row r="55" spans="1:23" x14ac:dyDescent="0.2">
      <c r="A55" s="23" t="s">
        <v>80</v>
      </c>
      <c r="B55" s="46"/>
      <c r="C55" s="46"/>
      <c r="D55" s="46"/>
      <c r="E55" s="46">
        <f t="shared" si="21"/>
        <v>0</v>
      </c>
      <c r="F55" s="47"/>
      <c r="G55" s="48"/>
      <c r="H55" s="47"/>
      <c r="I55" s="48"/>
      <c r="J55" s="47"/>
      <c r="K55" s="48"/>
      <c r="L55" s="47"/>
      <c r="M55" s="48"/>
      <c r="N55" s="47"/>
      <c r="O55" s="48"/>
      <c r="P55" s="47">
        <f t="shared" si="22"/>
        <v>0</v>
      </c>
      <c r="Q55" s="48">
        <f t="shared" si="23"/>
        <v>0</v>
      </c>
      <c r="R55" s="24">
        <f t="shared" si="14"/>
        <v>0</v>
      </c>
      <c r="S55" s="25">
        <f t="shared" si="15"/>
        <v>0</v>
      </c>
      <c r="T55" s="24">
        <f t="shared" si="16"/>
        <v>0</v>
      </c>
      <c r="U55" s="26">
        <f t="shared" si="17"/>
        <v>0</v>
      </c>
      <c r="V55" s="47"/>
      <c r="W55" s="48"/>
    </row>
    <row r="56" spans="1:23" x14ac:dyDescent="0.2">
      <c r="A56" s="23" t="s">
        <v>81</v>
      </c>
      <c r="B56" s="46"/>
      <c r="C56" s="46"/>
      <c r="D56" s="46"/>
      <c r="E56" s="46">
        <f t="shared" si="21"/>
        <v>0</v>
      </c>
      <c r="F56" s="47"/>
      <c r="G56" s="48"/>
      <c r="H56" s="47"/>
      <c r="I56" s="48"/>
      <c r="J56" s="47"/>
      <c r="K56" s="48"/>
      <c r="L56" s="47"/>
      <c r="M56" s="48"/>
      <c r="N56" s="47"/>
      <c r="O56" s="48"/>
      <c r="P56" s="47">
        <f t="shared" si="22"/>
        <v>0</v>
      </c>
      <c r="Q56" s="48">
        <f t="shared" si="23"/>
        <v>0</v>
      </c>
      <c r="R56" s="24">
        <f t="shared" si="14"/>
        <v>0</v>
      </c>
      <c r="S56" s="25">
        <f t="shared" si="15"/>
        <v>0</v>
      </c>
      <c r="T56" s="24">
        <f t="shared" si="16"/>
        <v>0</v>
      </c>
      <c r="U56" s="26">
        <f t="shared" si="17"/>
        <v>0</v>
      </c>
      <c r="V56" s="47"/>
      <c r="W56" s="48"/>
    </row>
    <row r="57" spans="1:23" x14ac:dyDescent="0.2">
      <c r="A57" s="23" t="s">
        <v>82</v>
      </c>
      <c r="B57" s="46">
        <v>10710000</v>
      </c>
      <c r="C57" s="46"/>
      <c r="D57" s="46"/>
      <c r="E57" s="46">
        <f t="shared" si="21"/>
        <v>10710000</v>
      </c>
      <c r="F57" s="47">
        <v>10710000</v>
      </c>
      <c r="G57" s="48"/>
      <c r="H57" s="47"/>
      <c r="I57" s="48"/>
      <c r="J57" s="47"/>
      <c r="K57" s="48"/>
      <c r="L57" s="47"/>
      <c r="M57" s="48"/>
      <c r="N57" s="47"/>
      <c r="O57" s="48"/>
      <c r="P57" s="47">
        <f t="shared" si="22"/>
        <v>0</v>
      </c>
      <c r="Q57" s="48">
        <f t="shared" si="23"/>
        <v>0</v>
      </c>
      <c r="R57" s="24">
        <f t="shared" si="14"/>
        <v>0</v>
      </c>
      <c r="S57" s="25">
        <f t="shared" si="15"/>
        <v>0</v>
      </c>
      <c r="T57" s="24">
        <f t="shared" si="16"/>
        <v>0</v>
      </c>
      <c r="U57" s="26">
        <f t="shared" si="17"/>
        <v>0</v>
      </c>
      <c r="V57" s="47"/>
      <c r="W57" s="48"/>
    </row>
    <row r="58" spans="1:23" x14ac:dyDescent="0.2">
      <c r="A58" s="23" t="s">
        <v>83</v>
      </c>
      <c r="B58" s="46"/>
      <c r="C58" s="46"/>
      <c r="D58" s="46"/>
      <c r="E58" s="46">
        <f t="shared" si="21"/>
        <v>0</v>
      </c>
      <c r="F58" s="47"/>
      <c r="G58" s="48"/>
      <c r="H58" s="47"/>
      <c r="I58" s="48"/>
      <c r="J58" s="47"/>
      <c r="K58" s="48"/>
      <c r="L58" s="47"/>
      <c r="M58" s="48"/>
      <c r="N58" s="47"/>
      <c r="O58" s="48"/>
      <c r="P58" s="47">
        <f t="shared" si="22"/>
        <v>0</v>
      </c>
      <c r="Q58" s="48">
        <f t="shared" si="23"/>
        <v>0</v>
      </c>
      <c r="R58" s="24">
        <f t="shared" si="14"/>
        <v>0</v>
      </c>
      <c r="S58" s="25">
        <f t="shared" si="15"/>
        <v>0</v>
      </c>
      <c r="T58" s="24">
        <f t="shared" si="16"/>
        <v>0</v>
      </c>
      <c r="U58" s="26">
        <f t="shared" si="17"/>
        <v>0</v>
      </c>
      <c r="V58" s="47"/>
      <c r="W58" s="48"/>
    </row>
    <row r="59" spans="1:23" x14ac:dyDescent="0.2">
      <c r="A59" s="19" t="s">
        <v>84</v>
      </c>
      <c r="B59" s="43">
        <f t="shared" ref="B59:Q59" si="26">+B8+B42</f>
        <v>1964331000</v>
      </c>
      <c r="C59" s="43">
        <f t="shared" si="26"/>
        <v>0</v>
      </c>
      <c r="D59" s="43">
        <f t="shared" si="26"/>
        <v>0</v>
      </c>
      <c r="E59" s="43">
        <f t="shared" si="26"/>
        <v>1964331000</v>
      </c>
      <c r="F59" s="44">
        <f t="shared" si="26"/>
        <v>1924331000</v>
      </c>
      <c r="G59" s="45">
        <f t="shared" si="26"/>
        <v>476539000</v>
      </c>
      <c r="H59" s="44">
        <f t="shared" si="26"/>
        <v>245400000</v>
      </c>
      <c r="I59" s="45">
        <f t="shared" si="26"/>
        <v>203831649</v>
      </c>
      <c r="J59" s="44">
        <f t="shared" si="26"/>
        <v>0</v>
      </c>
      <c r="K59" s="45">
        <f t="shared" si="26"/>
        <v>0</v>
      </c>
      <c r="L59" s="44">
        <f t="shared" si="26"/>
        <v>0</v>
      </c>
      <c r="M59" s="45">
        <f t="shared" si="26"/>
        <v>0</v>
      </c>
      <c r="N59" s="44">
        <f t="shared" si="26"/>
        <v>0</v>
      </c>
      <c r="O59" s="45">
        <f t="shared" si="26"/>
        <v>0</v>
      </c>
      <c r="P59" s="44">
        <f t="shared" si="26"/>
        <v>245400000</v>
      </c>
      <c r="Q59" s="45">
        <f t="shared" si="26"/>
        <v>203831649</v>
      </c>
      <c r="R59" s="20">
        <f t="shared" si="14"/>
        <v>0</v>
      </c>
      <c r="S59" s="21">
        <f t="shared" si="15"/>
        <v>0</v>
      </c>
      <c r="T59" s="20">
        <f t="shared" si="16"/>
        <v>12.492802893198753</v>
      </c>
      <c r="U59" s="22">
        <f t="shared" si="17"/>
        <v>10.37664472026354</v>
      </c>
      <c r="V59" s="44">
        <f t="shared" ref="V59:W59" si="27">+V8+V42</f>
        <v>0</v>
      </c>
      <c r="W59" s="45">
        <f t="shared" si="27"/>
        <v>0</v>
      </c>
    </row>
    <row r="60" spans="1:23" x14ac:dyDescent="0.2">
      <c r="A60" s="19" t="s">
        <v>85</v>
      </c>
      <c r="B60" s="43">
        <f t="shared" ref="B60:Q60" si="28">SUM(B61:B62)</f>
        <v>1498083000</v>
      </c>
      <c r="C60" s="43">
        <f t="shared" si="28"/>
        <v>0</v>
      </c>
      <c r="D60" s="43">
        <f t="shared" si="28"/>
        <v>0</v>
      </c>
      <c r="E60" s="43">
        <f t="shared" si="28"/>
        <v>1498083000</v>
      </c>
      <c r="F60" s="44">
        <f t="shared" si="28"/>
        <v>0</v>
      </c>
      <c r="G60" s="45">
        <f t="shared" si="28"/>
        <v>0</v>
      </c>
      <c r="H60" s="44">
        <f t="shared" si="28"/>
        <v>0</v>
      </c>
      <c r="I60" s="45">
        <f t="shared" si="28"/>
        <v>151985000</v>
      </c>
      <c r="J60" s="44">
        <f t="shared" si="28"/>
        <v>0</v>
      </c>
      <c r="K60" s="45">
        <f t="shared" si="28"/>
        <v>0</v>
      </c>
      <c r="L60" s="44">
        <f t="shared" si="28"/>
        <v>0</v>
      </c>
      <c r="M60" s="45">
        <f t="shared" si="28"/>
        <v>0</v>
      </c>
      <c r="N60" s="44">
        <f t="shared" si="28"/>
        <v>0</v>
      </c>
      <c r="O60" s="45">
        <f t="shared" si="28"/>
        <v>0</v>
      </c>
      <c r="P60" s="44">
        <f t="shared" si="28"/>
        <v>0</v>
      </c>
      <c r="Q60" s="45">
        <f t="shared" si="28"/>
        <v>151985000</v>
      </c>
      <c r="R60" s="20">
        <f t="shared" si="14"/>
        <v>0</v>
      </c>
      <c r="S60" s="21">
        <f t="shared" si="15"/>
        <v>0</v>
      </c>
      <c r="T60" s="20">
        <f t="shared" si="16"/>
        <v>0</v>
      </c>
      <c r="U60" s="22">
        <f t="shared" si="17"/>
        <v>10.145299025487907</v>
      </c>
      <c r="V60" s="44">
        <f t="shared" ref="V60:W60" si="29">SUM(V61:V62)</f>
        <v>0</v>
      </c>
      <c r="W60" s="45">
        <f t="shared" si="29"/>
        <v>0</v>
      </c>
    </row>
    <row r="61" spans="1:23" s="31" customFormat="1" ht="12.75" customHeight="1" x14ac:dyDescent="0.2">
      <c r="A61" s="27" t="s">
        <v>86</v>
      </c>
      <c r="B61" s="49">
        <v>1498083000</v>
      </c>
      <c r="C61" s="49"/>
      <c r="D61" s="49"/>
      <c r="E61" s="49">
        <f t="shared" si="21"/>
        <v>1498083000</v>
      </c>
      <c r="F61" s="50"/>
      <c r="G61" s="51"/>
      <c r="H61" s="50"/>
      <c r="I61" s="51">
        <v>151985000</v>
      </c>
      <c r="J61" s="50"/>
      <c r="K61" s="51"/>
      <c r="L61" s="50"/>
      <c r="M61" s="51"/>
      <c r="N61" s="50"/>
      <c r="O61" s="51"/>
      <c r="P61" s="50">
        <f t="shared" si="22"/>
        <v>0</v>
      </c>
      <c r="Q61" s="51">
        <f t="shared" si="23"/>
        <v>151985000</v>
      </c>
      <c r="R61" s="28">
        <f t="shared" si="14"/>
        <v>0</v>
      </c>
      <c r="S61" s="29">
        <f t="shared" si="15"/>
        <v>0</v>
      </c>
      <c r="T61" s="28">
        <f t="shared" si="16"/>
        <v>0</v>
      </c>
      <c r="U61" s="30">
        <f t="shared" si="17"/>
        <v>10.145299025487907</v>
      </c>
      <c r="V61" s="50"/>
      <c r="W61" s="51"/>
    </row>
    <row r="62" spans="1:23" ht="13.5" thickBot="1" x14ac:dyDescent="0.25">
      <c r="A62" s="23" t="s">
        <v>87</v>
      </c>
      <c r="B62" s="46"/>
      <c r="C62" s="46"/>
      <c r="D62" s="46"/>
      <c r="E62" s="46">
        <f t="shared" si="21"/>
        <v>0</v>
      </c>
      <c r="F62" s="47"/>
      <c r="G62" s="48"/>
      <c r="H62" s="47"/>
      <c r="I62" s="48"/>
      <c r="J62" s="47"/>
      <c r="K62" s="48"/>
      <c r="L62" s="47"/>
      <c r="M62" s="48"/>
      <c r="N62" s="47"/>
      <c r="O62" s="48"/>
      <c r="P62" s="47">
        <f t="shared" si="22"/>
        <v>0</v>
      </c>
      <c r="Q62" s="48">
        <f t="shared" si="23"/>
        <v>0</v>
      </c>
      <c r="R62" s="24">
        <f t="shared" si="14"/>
        <v>0</v>
      </c>
      <c r="S62" s="25">
        <f t="shared" si="15"/>
        <v>0</v>
      </c>
      <c r="T62" s="24">
        <f t="shared" si="16"/>
        <v>0</v>
      </c>
      <c r="U62" s="26">
        <f t="shared" si="17"/>
        <v>0</v>
      </c>
      <c r="V62" s="47"/>
      <c r="W62" s="48"/>
    </row>
    <row r="63" spans="1:23" s="31" customFormat="1" ht="13.5" thickTop="1" x14ac:dyDescent="0.2">
      <c r="A63" s="37" t="s">
        <v>88</v>
      </c>
      <c r="B63" s="55">
        <f t="shared" ref="B63:Q63" si="30">+B59+B60</f>
        <v>3462414000</v>
      </c>
      <c r="C63" s="55">
        <f t="shared" si="30"/>
        <v>0</v>
      </c>
      <c r="D63" s="55">
        <f t="shared" si="30"/>
        <v>0</v>
      </c>
      <c r="E63" s="55">
        <f t="shared" si="30"/>
        <v>3462414000</v>
      </c>
      <c r="F63" s="56">
        <f t="shared" si="30"/>
        <v>1924331000</v>
      </c>
      <c r="G63" s="57">
        <f t="shared" si="30"/>
        <v>476539000</v>
      </c>
      <c r="H63" s="56">
        <f t="shared" si="30"/>
        <v>245400000</v>
      </c>
      <c r="I63" s="57">
        <f t="shared" si="30"/>
        <v>355816649</v>
      </c>
      <c r="J63" s="56">
        <f t="shared" si="30"/>
        <v>0</v>
      </c>
      <c r="K63" s="57">
        <f t="shared" si="30"/>
        <v>0</v>
      </c>
      <c r="L63" s="56">
        <f t="shared" si="30"/>
        <v>0</v>
      </c>
      <c r="M63" s="58">
        <f t="shared" si="30"/>
        <v>0</v>
      </c>
      <c r="N63" s="56">
        <f t="shared" si="30"/>
        <v>0</v>
      </c>
      <c r="O63" s="57">
        <f t="shared" si="30"/>
        <v>0</v>
      </c>
      <c r="P63" s="56">
        <f t="shared" si="30"/>
        <v>245400000</v>
      </c>
      <c r="Q63" s="57">
        <f t="shared" si="30"/>
        <v>355816649</v>
      </c>
      <c r="R63" s="38">
        <f t="shared" si="14"/>
        <v>0</v>
      </c>
      <c r="S63" s="39">
        <f t="shared" si="15"/>
        <v>0</v>
      </c>
      <c r="T63" s="38">
        <f t="shared" si="16"/>
        <v>7.0875406580495568</v>
      </c>
      <c r="U63" s="39">
        <f t="shared" si="17"/>
        <v>10.276548356146895</v>
      </c>
      <c r="V63" s="56">
        <f>+V59+V60</f>
        <v>0</v>
      </c>
      <c r="W63" s="57">
        <f>+W59+W60</f>
        <v>0</v>
      </c>
    </row>
    <row r="64" spans="1:23" x14ac:dyDescent="0.2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3"/>
      <c r="S64" s="3"/>
      <c r="T64" s="3"/>
      <c r="U64" s="3"/>
      <c r="V64" s="2"/>
      <c r="W64" s="2"/>
    </row>
    <row r="65" spans="1:23" x14ac:dyDescent="0.2">
      <c r="A65" s="4" t="s">
        <v>97</v>
      </c>
    </row>
    <row r="66" spans="1:23" x14ac:dyDescent="0.2">
      <c r="A66" s="4"/>
    </row>
    <row r="67" spans="1:23" x14ac:dyDescent="0.2">
      <c r="A67" s="4" t="s">
        <v>98</v>
      </c>
    </row>
    <row r="68" spans="1:23" x14ac:dyDescent="0.2">
      <c r="A68" s="4" t="s">
        <v>99</v>
      </c>
      <c r="B68" s="5"/>
      <c r="C68" s="5"/>
      <c r="D68" s="5"/>
      <c r="E68" s="5"/>
      <c r="F68" s="5"/>
      <c r="H68" s="5"/>
      <c r="I68" s="5"/>
      <c r="J68" s="5"/>
      <c r="K68" s="5"/>
      <c r="V68" s="5"/>
    </row>
    <row r="69" spans="1:23" x14ac:dyDescent="0.2">
      <c r="A69" s="4" t="s">
        <v>100</v>
      </c>
      <c r="B69" s="5"/>
      <c r="C69" s="5"/>
      <c r="D69" s="5"/>
      <c r="E69" s="5"/>
      <c r="F69" s="5"/>
      <c r="H69" s="5"/>
      <c r="I69" s="5"/>
      <c r="J69" s="5"/>
      <c r="K69" s="5"/>
      <c r="V69" s="5"/>
    </row>
    <row r="70" spans="1:23" x14ac:dyDescent="0.2">
      <c r="A70" s="4" t="s">
        <v>101</v>
      </c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102</v>
      </c>
    </row>
    <row r="74" spans="1:23" x14ac:dyDescent="0.2">
      <c r="A74" s="5" t="s">
        <v>103</v>
      </c>
      <c r="G74" s="5" t="s">
        <v>104</v>
      </c>
      <c r="W74" s="5"/>
    </row>
    <row r="75" spans="1:23" x14ac:dyDescent="0.2">
      <c r="A75" s="5"/>
      <c r="G75" s="5"/>
      <c r="W75" s="5"/>
    </row>
    <row r="76" spans="1:23" x14ac:dyDescent="0.2">
      <c r="A76" s="5" t="s">
        <v>105</v>
      </c>
      <c r="G76" s="5" t="s">
        <v>105</v>
      </c>
      <c r="W76" s="5"/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76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"/>
      <c r="W1" s="6"/>
    </row>
    <row r="2" spans="1:23" ht="18" x14ac:dyDescent="0.25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7"/>
      <c r="W2" s="7"/>
    </row>
    <row r="3" spans="1:23" ht="18" customHeight="1" x14ac:dyDescent="0.25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7"/>
      <c r="W3" s="7"/>
    </row>
    <row r="4" spans="1:23" ht="18" customHeight="1" x14ac:dyDescent="0.25">
      <c r="A4" s="62" t="s">
        <v>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7"/>
      <c r="W4" s="7"/>
    </row>
    <row r="5" spans="1:23" ht="15" customHeight="1" x14ac:dyDescent="0.25">
      <c r="A5" s="63" t="s">
        <v>93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8"/>
      <c r="W5" s="8"/>
    </row>
    <row r="6" spans="1:23" ht="12.75" customHeight="1" x14ac:dyDescent="0.2">
      <c r="A6" s="9" t="s">
        <v>5</v>
      </c>
      <c r="B6" s="9" t="s">
        <v>1</v>
      </c>
      <c r="C6" s="9" t="s">
        <v>1</v>
      </c>
      <c r="D6" s="9" t="s">
        <v>1</v>
      </c>
      <c r="E6" s="10" t="s">
        <v>1</v>
      </c>
      <c r="F6" s="59" t="s">
        <v>6</v>
      </c>
      <c r="G6" s="60"/>
      <c r="H6" s="59" t="s">
        <v>7</v>
      </c>
      <c r="I6" s="60"/>
      <c r="J6" s="59" t="s">
        <v>8</v>
      </c>
      <c r="K6" s="60"/>
      <c r="L6" s="59" t="s">
        <v>9</v>
      </c>
      <c r="M6" s="60"/>
      <c r="N6" s="59" t="s">
        <v>10</v>
      </c>
      <c r="O6" s="60"/>
      <c r="P6" s="59" t="s">
        <v>11</v>
      </c>
      <c r="Q6" s="60"/>
      <c r="R6" s="59" t="s">
        <v>12</v>
      </c>
      <c r="S6" s="60"/>
      <c r="T6" s="59" t="s">
        <v>13</v>
      </c>
      <c r="U6" s="60"/>
      <c r="V6" s="59" t="s">
        <v>14</v>
      </c>
      <c r="W6" s="60"/>
    </row>
    <row r="7" spans="1:23" ht="76.5" x14ac:dyDescent="0.2">
      <c r="A7" s="11" t="s">
        <v>15</v>
      </c>
      <c r="B7" s="12" t="s">
        <v>16</v>
      </c>
      <c r="C7" s="12" t="s">
        <v>17</v>
      </c>
      <c r="D7" s="12" t="s">
        <v>18</v>
      </c>
      <c r="E7" s="12" t="s">
        <v>19</v>
      </c>
      <c r="F7" s="13" t="s">
        <v>20</v>
      </c>
      <c r="G7" s="14" t="s">
        <v>21</v>
      </c>
      <c r="H7" s="13" t="s">
        <v>22</v>
      </c>
      <c r="I7" s="14" t="s">
        <v>23</v>
      </c>
      <c r="J7" s="13" t="s">
        <v>24</v>
      </c>
      <c r="K7" s="14" t="s">
        <v>25</v>
      </c>
      <c r="L7" s="13" t="s">
        <v>26</v>
      </c>
      <c r="M7" s="14" t="s">
        <v>27</v>
      </c>
      <c r="N7" s="13" t="s">
        <v>28</v>
      </c>
      <c r="O7" s="14" t="s">
        <v>29</v>
      </c>
      <c r="P7" s="13" t="s">
        <v>30</v>
      </c>
      <c r="Q7" s="14" t="s">
        <v>31</v>
      </c>
      <c r="R7" s="13" t="s">
        <v>30</v>
      </c>
      <c r="S7" s="14" t="s">
        <v>31</v>
      </c>
      <c r="T7" s="13" t="s">
        <v>32</v>
      </c>
      <c r="U7" s="14" t="s">
        <v>33</v>
      </c>
      <c r="V7" s="13" t="s">
        <v>19</v>
      </c>
      <c r="W7" s="14" t="s">
        <v>34</v>
      </c>
    </row>
    <row r="8" spans="1:23" x14ac:dyDescent="0.2">
      <c r="A8" s="15" t="s">
        <v>35</v>
      </c>
      <c r="B8" s="40">
        <f t="shared" ref="B8:Q8" si="0">+B9+B27</f>
        <v>2044109000</v>
      </c>
      <c r="C8" s="40">
        <f t="shared" si="0"/>
        <v>0</v>
      </c>
      <c r="D8" s="40">
        <f t="shared" si="0"/>
        <v>0</v>
      </c>
      <c r="E8" s="40">
        <f t="shared" si="0"/>
        <v>2044109000</v>
      </c>
      <c r="F8" s="41">
        <f t="shared" si="0"/>
        <v>2004875000</v>
      </c>
      <c r="G8" s="42">
        <f t="shared" si="0"/>
        <v>464397000</v>
      </c>
      <c r="H8" s="41">
        <f t="shared" si="0"/>
        <v>178923000</v>
      </c>
      <c r="I8" s="42">
        <f t="shared" si="0"/>
        <v>108925980</v>
      </c>
      <c r="J8" s="41">
        <f t="shared" si="0"/>
        <v>0</v>
      </c>
      <c r="K8" s="42">
        <f t="shared" si="0"/>
        <v>0</v>
      </c>
      <c r="L8" s="41">
        <f t="shared" si="0"/>
        <v>0</v>
      </c>
      <c r="M8" s="42">
        <f t="shared" si="0"/>
        <v>0</v>
      </c>
      <c r="N8" s="41">
        <f t="shared" si="0"/>
        <v>0</v>
      </c>
      <c r="O8" s="42">
        <f t="shared" si="0"/>
        <v>0</v>
      </c>
      <c r="P8" s="41">
        <f t="shared" si="0"/>
        <v>178923000</v>
      </c>
      <c r="Q8" s="42">
        <f t="shared" si="0"/>
        <v>108925980</v>
      </c>
      <c r="R8" s="16">
        <f>IF(($H8       =0),0,((($H8       -$H8       )/$H8       )*100))</f>
        <v>0</v>
      </c>
      <c r="S8" s="17">
        <f>IF(($I8       =0),0,((($I8       -$I8       )/$I8       )*100))</f>
        <v>0</v>
      </c>
      <c r="T8" s="16">
        <f>IF(($E8       =0),0,(($P8       /$E8       )*100))</f>
        <v>8.7531046534211239</v>
      </c>
      <c r="U8" s="18">
        <f>IF(($E8       =0),0,(($Q8       /$E8       )*100))</f>
        <v>5.3287755202878122</v>
      </c>
      <c r="V8" s="41">
        <f t="shared" ref="V8:W8" si="1">+V9+V27</f>
        <v>0</v>
      </c>
      <c r="W8" s="42">
        <f t="shared" si="1"/>
        <v>0</v>
      </c>
    </row>
    <row r="9" spans="1:23" x14ac:dyDescent="0.2">
      <c r="A9" s="19" t="s">
        <v>36</v>
      </c>
      <c r="B9" s="43">
        <f t="shared" ref="B9:Q9" si="2">SUM(B10:B26)</f>
        <v>1985908000</v>
      </c>
      <c r="C9" s="43">
        <f t="shared" si="2"/>
        <v>0</v>
      </c>
      <c r="D9" s="43">
        <f t="shared" si="2"/>
        <v>0</v>
      </c>
      <c r="E9" s="43">
        <f t="shared" si="2"/>
        <v>1985908000</v>
      </c>
      <c r="F9" s="44">
        <f t="shared" si="2"/>
        <v>1985908000</v>
      </c>
      <c r="G9" s="45">
        <f t="shared" si="2"/>
        <v>456456000</v>
      </c>
      <c r="H9" s="44">
        <f t="shared" si="2"/>
        <v>175577000</v>
      </c>
      <c r="I9" s="45">
        <f t="shared" si="2"/>
        <v>105824596</v>
      </c>
      <c r="J9" s="44">
        <f t="shared" si="2"/>
        <v>0</v>
      </c>
      <c r="K9" s="45">
        <f t="shared" si="2"/>
        <v>0</v>
      </c>
      <c r="L9" s="44">
        <f t="shared" si="2"/>
        <v>0</v>
      </c>
      <c r="M9" s="45">
        <f t="shared" si="2"/>
        <v>0</v>
      </c>
      <c r="N9" s="44">
        <f t="shared" si="2"/>
        <v>0</v>
      </c>
      <c r="O9" s="45">
        <f t="shared" si="2"/>
        <v>0</v>
      </c>
      <c r="P9" s="44">
        <f t="shared" si="2"/>
        <v>175577000</v>
      </c>
      <c r="Q9" s="45">
        <f t="shared" si="2"/>
        <v>105824596</v>
      </c>
      <c r="R9" s="20">
        <f>IF(($H9       =0),0,((($H9       -$H9       )/$H9       )*100))</f>
        <v>0</v>
      </c>
      <c r="S9" s="21">
        <f>IF(($I9       =0),0,((($I9       -$I9       )/$I9       )*100))</f>
        <v>0</v>
      </c>
      <c r="T9" s="20">
        <f>IF(($E9       =0),0,(($P9       /$E9       )*100))</f>
        <v>8.841144705595628</v>
      </c>
      <c r="U9" s="22">
        <f>IF(($E9       =0),0,(($Q9       /$E9       )*100))</f>
        <v>5.3287763582200185</v>
      </c>
      <c r="V9" s="44">
        <f t="shared" ref="V9:W9" si="3">SUM(V10:V26)</f>
        <v>0</v>
      </c>
      <c r="W9" s="45">
        <f t="shared" si="3"/>
        <v>0</v>
      </c>
    </row>
    <row r="10" spans="1:23" x14ac:dyDescent="0.2">
      <c r="A10" s="23" t="s">
        <v>37</v>
      </c>
      <c r="B10" s="46"/>
      <c r="C10" s="46"/>
      <c r="D10" s="46"/>
      <c r="E10" s="46">
        <f t="shared" ref="E10:E41" si="4">$B10      +$C10      +$D10</f>
        <v>0</v>
      </c>
      <c r="F10" s="47"/>
      <c r="G10" s="48"/>
      <c r="H10" s="47"/>
      <c r="I10" s="48"/>
      <c r="J10" s="47"/>
      <c r="K10" s="48"/>
      <c r="L10" s="47"/>
      <c r="M10" s="48"/>
      <c r="N10" s="47"/>
      <c r="O10" s="48"/>
      <c r="P10" s="47">
        <f t="shared" ref="P10:P41" si="5">$H10      +$J10      +$L10      +$N10</f>
        <v>0</v>
      </c>
      <c r="Q10" s="48">
        <f t="shared" ref="Q10:Q41" si="6">$I10      +$K10      +$M10      +$O10</f>
        <v>0</v>
      </c>
      <c r="R10" s="24">
        <f t="shared" ref="R10:R41" si="7">IF(($H10      =0),0,((($H10      -$H10      )/$H10      )*100))</f>
        <v>0</v>
      </c>
      <c r="S10" s="25">
        <f t="shared" ref="S10:S41" si="8">IF(($I10      =0),0,((($I10      -$I10      )/$I10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7"/>
      <c r="W10" s="48"/>
    </row>
    <row r="11" spans="1:23" x14ac:dyDescent="0.2">
      <c r="A11" s="23" t="s">
        <v>38</v>
      </c>
      <c r="B11" s="46"/>
      <c r="C11" s="46"/>
      <c r="D11" s="46"/>
      <c r="E11" s="46">
        <f t="shared" si="4"/>
        <v>0</v>
      </c>
      <c r="F11" s="47"/>
      <c r="G11" s="48"/>
      <c r="H11" s="47"/>
      <c r="I11" s="48"/>
      <c r="J11" s="47"/>
      <c r="K11" s="48"/>
      <c r="L11" s="47"/>
      <c r="M11" s="48"/>
      <c r="N11" s="47"/>
      <c r="O11" s="48"/>
      <c r="P11" s="47">
        <f t="shared" si="5"/>
        <v>0</v>
      </c>
      <c r="Q11" s="48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7"/>
      <c r="W11" s="48"/>
    </row>
    <row r="12" spans="1:23" x14ac:dyDescent="0.2">
      <c r="A12" s="23" t="s">
        <v>39</v>
      </c>
      <c r="B12" s="46">
        <v>1135471000</v>
      </c>
      <c r="C12" s="46"/>
      <c r="D12" s="46"/>
      <c r="E12" s="46">
        <f t="shared" si="4"/>
        <v>1135471000</v>
      </c>
      <c r="F12" s="47">
        <v>1135471000</v>
      </c>
      <c r="G12" s="48">
        <v>150000000</v>
      </c>
      <c r="H12" s="47">
        <v>47954000</v>
      </c>
      <c r="I12" s="48">
        <v>38860000</v>
      </c>
      <c r="J12" s="47"/>
      <c r="K12" s="48"/>
      <c r="L12" s="47"/>
      <c r="M12" s="48"/>
      <c r="N12" s="47"/>
      <c r="O12" s="48"/>
      <c r="P12" s="47">
        <f t="shared" si="5"/>
        <v>47954000</v>
      </c>
      <c r="Q12" s="48">
        <f t="shared" si="6"/>
        <v>38860000</v>
      </c>
      <c r="R12" s="24">
        <f t="shared" si="7"/>
        <v>0</v>
      </c>
      <c r="S12" s="25">
        <f t="shared" si="8"/>
        <v>0</v>
      </c>
      <c r="T12" s="24">
        <f t="shared" si="9"/>
        <v>4.2232694626282843</v>
      </c>
      <c r="U12" s="26">
        <f t="shared" si="10"/>
        <v>3.4223683387774759</v>
      </c>
      <c r="V12" s="47"/>
      <c r="W12" s="48"/>
    </row>
    <row r="13" spans="1:23" x14ac:dyDescent="0.2">
      <c r="A13" s="23" t="s">
        <v>40</v>
      </c>
      <c r="B13" s="46"/>
      <c r="C13" s="46"/>
      <c r="D13" s="46"/>
      <c r="E13" s="46">
        <f t="shared" si="4"/>
        <v>0</v>
      </c>
      <c r="F13" s="47"/>
      <c r="G13" s="48"/>
      <c r="H13" s="47"/>
      <c r="I13" s="48"/>
      <c r="J13" s="47"/>
      <c r="K13" s="48"/>
      <c r="L13" s="47"/>
      <c r="M13" s="48"/>
      <c r="N13" s="47"/>
      <c r="O13" s="48"/>
      <c r="P13" s="47">
        <f t="shared" si="5"/>
        <v>0</v>
      </c>
      <c r="Q13" s="48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7"/>
      <c r="W13" s="48"/>
    </row>
    <row r="14" spans="1:23" x14ac:dyDescent="0.2">
      <c r="A14" s="23" t="s">
        <v>41</v>
      </c>
      <c r="B14" s="46">
        <v>110723000</v>
      </c>
      <c r="C14" s="46"/>
      <c r="D14" s="46"/>
      <c r="E14" s="46">
        <f t="shared" si="4"/>
        <v>110723000</v>
      </c>
      <c r="F14" s="47">
        <v>110723000</v>
      </c>
      <c r="G14" s="48">
        <v>45117000</v>
      </c>
      <c r="H14" s="47">
        <v>27829000</v>
      </c>
      <c r="I14" s="48">
        <v>495000</v>
      </c>
      <c r="J14" s="47"/>
      <c r="K14" s="48"/>
      <c r="L14" s="47"/>
      <c r="M14" s="48"/>
      <c r="N14" s="47"/>
      <c r="O14" s="48"/>
      <c r="P14" s="47">
        <f t="shared" si="5"/>
        <v>27829000</v>
      </c>
      <c r="Q14" s="48">
        <f t="shared" si="6"/>
        <v>495000</v>
      </c>
      <c r="R14" s="24">
        <f t="shared" si="7"/>
        <v>0</v>
      </c>
      <c r="S14" s="25">
        <f t="shared" si="8"/>
        <v>0</v>
      </c>
      <c r="T14" s="24">
        <f t="shared" si="9"/>
        <v>25.133892687156234</v>
      </c>
      <c r="U14" s="26">
        <f t="shared" si="10"/>
        <v>0.44706158612031821</v>
      </c>
      <c r="V14" s="47"/>
      <c r="W14" s="48"/>
    </row>
    <row r="15" spans="1:23" x14ac:dyDescent="0.2">
      <c r="A15" s="23" t="s">
        <v>42</v>
      </c>
      <c r="B15" s="46"/>
      <c r="C15" s="46"/>
      <c r="D15" s="46"/>
      <c r="E15" s="46">
        <f t="shared" si="4"/>
        <v>0</v>
      </c>
      <c r="F15" s="47"/>
      <c r="G15" s="48"/>
      <c r="H15" s="47"/>
      <c r="I15" s="48"/>
      <c r="J15" s="47"/>
      <c r="K15" s="48"/>
      <c r="L15" s="47"/>
      <c r="M15" s="48"/>
      <c r="N15" s="47"/>
      <c r="O15" s="48"/>
      <c r="P15" s="47">
        <f t="shared" si="5"/>
        <v>0</v>
      </c>
      <c r="Q15" s="48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7"/>
      <c r="W15" s="48"/>
    </row>
    <row r="16" spans="1:23" x14ac:dyDescent="0.2">
      <c r="A16" s="23" t="s">
        <v>43</v>
      </c>
      <c r="B16" s="46"/>
      <c r="C16" s="46"/>
      <c r="D16" s="46"/>
      <c r="E16" s="46">
        <f t="shared" si="4"/>
        <v>0</v>
      </c>
      <c r="F16" s="47"/>
      <c r="G16" s="48"/>
      <c r="H16" s="47"/>
      <c r="I16" s="48"/>
      <c r="J16" s="47"/>
      <c r="K16" s="48"/>
      <c r="L16" s="47"/>
      <c r="M16" s="48"/>
      <c r="N16" s="47"/>
      <c r="O16" s="48"/>
      <c r="P16" s="47">
        <f t="shared" si="5"/>
        <v>0</v>
      </c>
      <c r="Q16" s="48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7"/>
      <c r="W16" s="48"/>
    </row>
    <row r="17" spans="1:23" x14ac:dyDescent="0.2">
      <c r="A17" s="23" t="s">
        <v>44</v>
      </c>
      <c r="B17" s="46"/>
      <c r="C17" s="46"/>
      <c r="D17" s="46"/>
      <c r="E17" s="46">
        <f t="shared" si="4"/>
        <v>0</v>
      </c>
      <c r="F17" s="47"/>
      <c r="G17" s="48"/>
      <c r="H17" s="47"/>
      <c r="I17" s="48"/>
      <c r="J17" s="47"/>
      <c r="K17" s="48"/>
      <c r="L17" s="47"/>
      <c r="M17" s="48"/>
      <c r="N17" s="47"/>
      <c r="O17" s="48"/>
      <c r="P17" s="47">
        <f t="shared" si="5"/>
        <v>0</v>
      </c>
      <c r="Q17" s="48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7"/>
      <c r="W17" s="48"/>
    </row>
    <row r="18" spans="1:23" x14ac:dyDescent="0.2">
      <c r="A18" s="23" t="s">
        <v>45</v>
      </c>
      <c r="B18" s="46"/>
      <c r="C18" s="46"/>
      <c r="D18" s="46"/>
      <c r="E18" s="46">
        <f t="shared" si="4"/>
        <v>0</v>
      </c>
      <c r="F18" s="47"/>
      <c r="G18" s="48"/>
      <c r="H18" s="47"/>
      <c r="I18" s="48"/>
      <c r="J18" s="47"/>
      <c r="K18" s="48"/>
      <c r="L18" s="47"/>
      <c r="M18" s="48"/>
      <c r="N18" s="47"/>
      <c r="O18" s="48"/>
      <c r="P18" s="47">
        <f t="shared" si="5"/>
        <v>0</v>
      </c>
      <c r="Q18" s="48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7"/>
      <c r="W18" s="48"/>
    </row>
    <row r="19" spans="1:23" x14ac:dyDescent="0.2">
      <c r="A19" s="23" t="s">
        <v>46</v>
      </c>
      <c r="B19" s="46"/>
      <c r="C19" s="46"/>
      <c r="D19" s="46"/>
      <c r="E19" s="46">
        <f t="shared" si="4"/>
        <v>0</v>
      </c>
      <c r="F19" s="47"/>
      <c r="G19" s="48"/>
      <c r="H19" s="47"/>
      <c r="I19" s="48"/>
      <c r="J19" s="47"/>
      <c r="K19" s="48"/>
      <c r="L19" s="47"/>
      <c r="M19" s="48"/>
      <c r="N19" s="47"/>
      <c r="O19" s="48"/>
      <c r="P19" s="47">
        <f t="shared" si="5"/>
        <v>0</v>
      </c>
      <c r="Q19" s="48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7"/>
      <c r="W19" s="48"/>
    </row>
    <row r="20" spans="1:23" x14ac:dyDescent="0.2">
      <c r="A20" s="23" t="s">
        <v>47</v>
      </c>
      <c r="B20" s="46"/>
      <c r="C20" s="46"/>
      <c r="D20" s="46"/>
      <c r="E20" s="46">
        <f t="shared" si="4"/>
        <v>0</v>
      </c>
      <c r="F20" s="47"/>
      <c r="G20" s="48"/>
      <c r="H20" s="47"/>
      <c r="I20" s="48"/>
      <c r="J20" s="47"/>
      <c r="K20" s="48"/>
      <c r="L20" s="47"/>
      <c r="M20" s="48"/>
      <c r="N20" s="47"/>
      <c r="O20" s="48"/>
      <c r="P20" s="47">
        <f t="shared" si="5"/>
        <v>0</v>
      </c>
      <c r="Q20" s="48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7"/>
      <c r="W20" s="48"/>
    </row>
    <row r="21" spans="1:23" x14ac:dyDescent="0.2">
      <c r="A21" s="23" t="s">
        <v>48</v>
      </c>
      <c r="B21" s="46"/>
      <c r="C21" s="46"/>
      <c r="D21" s="46"/>
      <c r="E21" s="46">
        <f t="shared" si="4"/>
        <v>0</v>
      </c>
      <c r="F21" s="47"/>
      <c r="G21" s="48"/>
      <c r="H21" s="47"/>
      <c r="I21" s="48"/>
      <c r="J21" s="47"/>
      <c r="K21" s="48"/>
      <c r="L21" s="47"/>
      <c r="M21" s="48"/>
      <c r="N21" s="47"/>
      <c r="O21" s="48"/>
      <c r="P21" s="47">
        <f t="shared" si="5"/>
        <v>0</v>
      </c>
      <c r="Q21" s="48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7"/>
      <c r="W21" s="48"/>
    </row>
    <row r="22" spans="1:23" x14ac:dyDescent="0.2">
      <c r="A22" s="23" t="s">
        <v>49</v>
      </c>
      <c r="B22" s="46"/>
      <c r="C22" s="46"/>
      <c r="D22" s="46"/>
      <c r="E22" s="46">
        <f t="shared" si="4"/>
        <v>0</v>
      </c>
      <c r="F22" s="47"/>
      <c r="G22" s="48"/>
      <c r="H22" s="47"/>
      <c r="I22" s="48"/>
      <c r="J22" s="47"/>
      <c r="K22" s="48"/>
      <c r="L22" s="47"/>
      <c r="M22" s="48"/>
      <c r="N22" s="47"/>
      <c r="O22" s="48"/>
      <c r="P22" s="47">
        <f t="shared" si="5"/>
        <v>0</v>
      </c>
      <c r="Q22" s="48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7"/>
      <c r="W22" s="48"/>
    </row>
    <row r="23" spans="1:23" x14ac:dyDescent="0.2">
      <c r="A23" s="23" t="s">
        <v>50</v>
      </c>
      <c r="B23" s="46"/>
      <c r="C23" s="46"/>
      <c r="D23" s="46"/>
      <c r="E23" s="46">
        <f t="shared" si="4"/>
        <v>0</v>
      </c>
      <c r="F23" s="47"/>
      <c r="G23" s="48"/>
      <c r="H23" s="47"/>
      <c r="I23" s="48"/>
      <c r="J23" s="47"/>
      <c r="K23" s="48"/>
      <c r="L23" s="47"/>
      <c r="M23" s="48"/>
      <c r="N23" s="47"/>
      <c r="O23" s="48"/>
      <c r="P23" s="47">
        <f t="shared" si="5"/>
        <v>0</v>
      </c>
      <c r="Q23" s="48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7"/>
      <c r="W23" s="48"/>
    </row>
    <row r="24" spans="1:23" x14ac:dyDescent="0.2">
      <c r="A24" s="23" t="s">
        <v>51</v>
      </c>
      <c r="B24" s="46"/>
      <c r="C24" s="46"/>
      <c r="D24" s="46"/>
      <c r="E24" s="46">
        <f t="shared" si="4"/>
        <v>0</v>
      </c>
      <c r="F24" s="47"/>
      <c r="G24" s="48"/>
      <c r="H24" s="47"/>
      <c r="I24" s="48"/>
      <c r="J24" s="47"/>
      <c r="K24" s="48"/>
      <c r="L24" s="47"/>
      <c r="M24" s="48"/>
      <c r="N24" s="47"/>
      <c r="O24" s="48"/>
      <c r="P24" s="47">
        <f t="shared" si="5"/>
        <v>0</v>
      </c>
      <c r="Q24" s="48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7"/>
      <c r="W24" s="48"/>
    </row>
    <row r="25" spans="1:23" x14ac:dyDescent="0.2">
      <c r="A25" s="23" t="s">
        <v>52</v>
      </c>
      <c r="B25" s="46"/>
      <c r="C25" s="46"/>
      <c r="D25" s="46"/>
      <c r="E25" s="46">
        <f t="shared" si="4"/>
        <v>0</v>
      </c>
      <c r="F25" s="47"/>
      <c r="G25" s="48"/>
      <c r="H25" s="47"/>
      <c r="I25" s="48"/>
      <c r="J25" s="47"/>
      <c r="K25" s="48"/>
      <c r="L25" s="47"/>
      <c r="M25" s="48"/>
      <c r="N25" s="47"/>
      <c r="O25" s="48"/>
      <c r="P25" s="47">
        <f t="shared" si="5"/>
        <v>0</v>
      </c>
      <c r="Q25" s="48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7"/>
      <c r="W25" s="48"/>
    </row>
    <row r="26" spans="1:23" x14ac:dyDescent="0.2">
      <c r="A26" s="23" t="s">
        <v>53</v>
      </c>
      <c r="B26" s="46">
        <v>739714000</v>
      </c>
      <c r="C26" s="46"/>
      <c r="D26" s="46"/>
      <c r="E26" s="46">
        <f t="shared" si="4"/>
        <v>739714000</v>
      </c>
      <c r="F26" s="47">
        <v>739714000</v>
      </c>
      <c r="G26" s="48">
        <v>261339000</v>
      </c>
      <c r="H26" s="47">
        <v>99794000</v>
      </c>
      <c r="I26" s="48">
        <v>66469596</v>
      </c>
      <c r="J26" s="47"/>
      <c r="K26" s="48"/>
      <c r="L26" s="47"/>
      <c r="M26" s="48"/>
      <c r="N26" s="47"/>
      <c r="O26" s="48"/>
      <c r="P26" s="47">
        <f t="shared" si="5"/>
        <v>99794000</v>
      </c>
      <c r="Q26" s="48">
        <f t="shared" si="6"/>
        <v>66469596</v>
      </c>
      <c r="R26" s="24">
        <f t="shared" si="7"/>
        <v>0</v>
      </c>
      <c r="S26" s="25">
        <f t="shared" si="8"/>
        <v>0</v>
      </c>
      <c r="T26" s="24">
        <f t="shared" si="9"/>
        <v>13.490889722244001</v>
      </c>
      <c r="U26" s="26">
        <f t="shared" si="10"/>
        <v>8.9858507477214165</v>
      </c>
      <c r="V26" s="47"/>
      <c r="W26" s="48"/>
    </row>
    <row r="27" spans="1:23" x14ac:dyDescent="0.2">
      <c r="A27" s="19" t="s">
        <v>54</v>
      </c>
      <c r="B27" s="43">
        <f t="shared" ref="B27:Q27" si="11">SUM(B28:B41)</f>
        <v>58201000</v>
      </c>
      <c r="C27" s="43">
        <f t="shared" si="11"/>
        <v>0</v>
      </c>
      <c r="D27" s="43">
        <f t="shared" si="11"/>
        <v>0</v>
      </c>
      <c r="E27" s="43">
        <f t="shared" si="11"/>
        <v>58201000</v>
      </c>
      <c r="F27" s="44">
        <f t="shared" si="11"/>
        <v>18967000</v>
      </c>
      <c r="G27" s="45">
        <f t="shared" si="11"/>
        <v>7941000</v>
      </c>
      <c r="H27" s="44">
        <f t="shared" si="11"/>
        <v>3346000</v>
      </c>
      <c r="I27" s="45">
        <f t="shared" si="11"/>
        <v>3101384</v>
      </c>
      <c r="J27" s="44">
        <f t="shared" si="11"/>
        <v>0</v>
      </c>
      <c r="K27" s="45">
        <f t="shared" si="11"/>
        <v>0</v>
      </c>
      <c r="L27" s="44">
        <f t="shared" si="11"/>
        <v>0</v>
      </c>
      <c r="M27" s="45">
        <f t="shared" si="11"/>
        <v>0</v>
      </c>
      <c r="N27" s="44">
        <f t="shared" si="11"/>
        <v>0</v>
      </c>
      <c r="O27" s="45">
        <f t="shared" si="11"/>
        <v>0</v>
      </c>
      <c r="P27" s="44">
        <f t="shared" si="11"/>
        <v>3346000</v>
      </c>
      <c r="Q27" s="45">
        <f t="shared" si="11"/>
        <v>3101384</v>
      </c>
      <c r="R27" s="20">
        <f t="shared" si="7"/>
        <v>0</v>
      </c>
      <c r="S27" s="21">
        <f t="shared" si="8"/>
        <v>0</v>
      </c>
      <c r="T27" s="20">
        <f t="shared" si="9"/>
        <v>5.7490421126784765</v>
      </c>
      <c r="U27" s="22">
        <f t="shared" si="10"/>
        <v>5.3287469287469289</v>
      </c>
      <c r="V27" s="44">
        <f t="shared" ref="V27:W27" si="12">SUM(V28:V41)</f>
        <v>0</v>
      </c>
      <c r="W27" s="45">
        <f t="shared" si="12"/>
        <v>0</v>
      </c>
    </row>
    <row r="28" spans="1:23" s="31" customFormat="1" ht="12.75" customHeight="1" x14ac:dyDescent="0.2">
      <c r="A28" s="27" t="s">
        <v>55</v>
      </c>
      <c r="B28" s="49"/>
      <c r="C28" s="49"/>
      <c r="D28" s="49"/>
      <c r="E28" s="49">
        <f t="shared" si="4"/>
        <v>0</v>
      </c>
      <c r="F28" s="50"/>
      <c r="G28" s="51"/>
      <c r="H28" s="50"/>
      <c r="I28" s="51"/>
      <c r="J28" s="50"/>
      <c r="K28" s="51"/>
      <c r="L28" s="50"/>
      <c r="M28" s="51"/>
      <c r="N28" s="50"/>
      <c r="O28" s="51"/>
      <c r="P28" s="50">
        <f t="shared" si="5"/>
        <v>0</v>
      </c>
      <c r="Q28" s="51">
        <f t="shared" si="6"/>
        <v>0</v>
      </c>
      <c r="R28" s="28">
        <f t="shared" si="7"/>
        <v>0</v>
      </c>
      <c r="S28" s="29">
        <f t="shared" si="8"/>
        <v>0</v>
      </c>
      <c r="T28" s="28">
        <f t="shared" si="9"/>
        <v>0</v>
      </c>
      <c r="U28" s="30">
        <f t="shared" si="10"/>
        <v>0</v>
      </c>
      <c r="V28" s="50"/>
      <c r="W28" s="51"/>
    </row>
    <row r="29" spans="1:23" x14ac:dyDescent="0.2">
      <c r="A29" s="23" t="s">
        <v>56</v>
      </c>
      <c r="B29" s="46">
        <v>39234000</v>
      </c>
      <c r="C29" s="46"/>
      <c r="D29" s="46"/>
      <c r="E29" s="46">
        <f t="shared" si="4"/>
        <v>39234000</v>
      </c>
      <c r="F29" s="47"/>
      <c r="G29" s="48"/>
      <c r="H29" s="47"/>
      <c r="I29" s="48"/>
      <c r="J29" s="47"/>
      <c r="K29" s="48"/>
      <c r="L29" s="47"/>
      <c r="M29" s="48"/>
      <c r="N29" s="47"/>
      <c r="O29" s="48"/>
      <c r="P29" s="47">
        <f t="shared" si="5"/>
        <v>0</v>
      </c>
      <c r="Q29" s="48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7"/>
      <c r="W29" s="48"/>
    </row>
    <row r="30" spans="1:23" x14ac:dyDescent="0.2">
      <c r="A30" s="23" t="s">
        <v>57</v>
      </c>
      <c r="B30" s="46">
        <v>1000000</v>
      </c>
      <c r="C30" s="46"/>
      <c r="D30" s="46"/>
      <c r="E30" s="46">
        <f t="shared" si="4"/>
        <v>1000000</v>
      </c>
      <c r="F30" s="47">
        <v>1000000</v>
      </c>
      <c r="G30" s="48">
        <v>1000000</v>
      </c>
      <c r="H30" s="47">
        <v>83000</v>
      </c>
      <c r="I30" s="48">
        <v>249967</v>
      </c>
      <c r="J30" s="47"/>
      <c r="K30" s="48"/>
      <c r="L30" s="47"/>
      <c r="M30" s="48"/>
      <c r="N30" s="47"/>
      <c r="O30" s="48"/>
      <c r="P30" s="47">
        <f t="shared" si="5"/>
        <v>83000</v>
      </c>
      <c r="Q30" s="48">
        <f t="shared" si="6"/>
        <v>249967</v>
      </c>
      <c r="R30" s="24">
        <f t="shared" si="7"/>
        <v>0</v>
      </c>
      <c r="S30" s="25">
        <f t="shared" si="8"/>
        <v>0</v>
      </c>
      <c r="T30" s="24">
        <f t="shared" si="9"/>
        <v>8.3000000000000007</v>
      </c>
      <c r="U30" s="26">
        <f t="shared" si="10"/>
        <v>24.996700000000001</v>
      </c>
      <c r="V30" s="47"/>
      <c r="W30" s="48"/>
    </row>
    <row r="31" spans="1:23" x14ac:dyDescent="0.2">
      <c r="A31" s="23" t="s">
        <v>58</v>
      </c>
      <c r="B31" s="46"/>
      <c r="C31" s="46"/>
      <c r="D31" s="46"/>
      <c r="E31" s="46">
        <f t="shared" si="4"/>
        <v>0</v>
      </c>
      <c r="F31" s="47"/>
      <c r="G31" s="48"/>
      <c r="H31" s="47"/>
      <c r="I31" s="48"/>
      <c r="J31" s="47"/>
      <c r="K31" s="48"/>
      <c r="L31" s="47"/>
      <c r="M31" s="48"/>
      <c r="N31" s="47"/>
      <c r="O31" s="48"/>
      <c r="P31" s="47">
        <f t="shared" si="5"/>
        <v>0</v>
      </c>
      <c r="Q31" s="48">
        <f t="shared" si="6"/>
        <v>0</v>
      </c>
      <c r="R31" s="24">
        <f t="shared" si="7"/>
        <v>0</v>
      </c>
      <c r="S31" s="25">
        <f t="shared" si="8"/>
        <v>0</v>
      </c>
      <c r="T31" s="24">
        <f t="shared" si="9"/>
        <v>0</v>
      </c>
      <c r="U31" s="26">
        <f t="shared" si="10"/>
        <v>0</v>
      </c>
      <c r="V31" s="47"/>
      <c r="W31" s="48"/>
    </row>
    <row r="32" spans="1:23" x14ac:dyDescent="0.2">
      <c r="A32" s="23" t="s">
        <v>59</v>
      </c>
      <c r="B32" s="46">
        <v>4967000</v>
      </c>
      <c r="C32" s="46"/>
      <c r="D32" s="46"/>
      <c r="E32" s="46">
        <f t="shared" si="4"/>
        <v>4967000</v>
      </c>
      <c r="F32" s="47">
        <v>4967000</v>
      </c>
      <c r="G32" s="48">
        <v>1241000</v>
      </c>
      <c r="H32" s="47">
        <v>1241000</v>
      </c>
      <c r="I32" s="48">
        <v>827834</v>
      </c>
      <c r="J32" s="47"/>
      <c r="K32" s="48"/>
      <c r="L32" s="47"/>
      <c r="M32" s="48"/>
      <c r="N32" s="47"/>
      <c r="O32" s="48"/>
      <c r="P32" s="47">
        <f t="shared" si="5"/>
        <v>1241000</v>
      </c>
      <c r="Q32" s="48">
        <f t="shared" si="6"/>
        <v>827834</v>
      </c>
      <c r="R32" s="24">
        <f t="shared" si="7"/>
        <v>0</v>
      </c>
      <c r="S32" s="25">
        <f t="shared" si="8"/>
        <v>0</v>
      </c>
      <c r="T32" s="24">
        <f t="shared" si="9"/>
        <v>24.984900342258911</v>
      </c>
      <c r="U32" s="26">
        <f t="shared" si="10"/>
        <v>16.666680088584659</v>
      </c>
      <c r="V32" s="47"/>
      <c r="W32" s="48"/>
    </row>
    <row r="33" spans="1:23" x14ac:dyDescent="0.2">
      <c r="A33" s="23" t="s">
        <v>60</v>
      </c>
      <c r="B33" s="46">
        <v>6000000</v>
      </c>
      <c r="C33" s="46"/>
      <c r="D33" s="46"/>
      <c r="E33" s="46">
        <f t="shared" si="4"/>
        <v>6000000</v>
      </c>
      <c r="F33" s="47">
        <v>6000000</v>
      </c>
      <c r="G33" s="48">
        <v>3000000</v>
      </c>
      <c r="H33" s="47">
        <v>2022000</v>
      </c>
      <c r="I33" s="48">
        <v>2023583</v>
      </c>
      <c r="J33" s="47"/>
      <c r="K33" s="48"/>
      <c r="L33" s="47"/>
      <c r="M33" s="48"/>
      <c r="N33" s="47"/>
      <c r="O33" s="48"/>
      <c r="P33" s="47">
        <f t="shared" si="5"/>
        <v>2022000</v>
      </c>
      <c r="Q33" s="48">
        <f t="shared" si="6"/>
        <v>2023583</v>
      </c>
      <c r="R33" s="24">
        <f t="shared" si="7"/>
        <v>0</v>
      </c>
      <c r="S33" s="25">
        <f t="shared" si="8"/>
        <v>0</v>
      </c>
      <c r="T33" s="24">
        <f t="shared" si="9"/>
        <v>33.700000000000003</v>
      </c>
      <c r="U33" s="26">
        <f t="shared" si="10"/>
        <v>33.726383333333331</v>
      </c>
      <c r="V33" s="47"/>
      <c r="W33" s="48"/>
    </row>
    <row r="34" spans="1:23" x14ac:dyDescent="0.2">
      <c r="A34" s="23" t="s">
        <v>61</v>
      </c>
      <c r="B34" s="46"/>
      <c r="C34" s="46"/>
      <c r="D34" s="46"/>
      <c r="E34" s="46">
        <f t="shared" si="4"/>
        <v>0</v>
      </c>
      <c r="F34" s="47"/>
      <c r="G34" s="48"/>
      <c r="H34" s="47"/>
      <c r="I34" s="48"/>
      <c r="J34" s="47"/>
      <c r="K34" s="48"/>
      <c r="L34" s="47"/>
      <c r="M34" s="48"/>
      <c r="N34" s="47"/>
      <c r="O34" s="48"/>
      <c r="P34" s="47">
        <f t="shared" si="5"/>
        <v>0</v>
      </c>
      <c r="Q34" s="48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7"/>
      <c r="W34" s="48"/>
    </row>
    <row r="35" spans="1:23" x14ac:dyDescent="0.2">
      <c r="A35" s="23" t="s">
        <v>62</v>
      </c>
      <c r="B35" s="46">
        <v>7000000</v>
      </c>
      <c r="C35" s="46"/>
      <c r="D35" s="46"/>
      <c r="E35" s="46">
        <f t="shared" si="4"/>
        <v>7000000</v>
      </c>
      <c r="F35" s="47">
        <v>7000000</v>
      </c>
      <c r="G35" s="48">
        <v>2700000</v>
      </c>
      <c r="H35" s="47"/>
      <c r="I35" s="48"/>
      <c r="J35" s="47"/>
      <c r="K35" s="48"/>
      <c r="L35" s="47"/>
      <c r="M35" s="48"/>
      <c r="N35" s="47"/>
      <c r="O35" s="48"/>
      <c r="P35" s="47">
        <f t="shared" si="5"/>
        <v>0</v>
      </c>
      <c r="Q35" s="48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7"/>
      <c r="W35" s="48"/>
    </row>
    <row r="36" spans="1:23" x14ac:dyDescent="0.2">
      <c r="A36" s="23" t="s">
        <v>63</v>
      </c>
      <c r="B36" s="46"/>
      <c r="C36" s="46"/>
      <c r="D36" s="46"/>
      <c r="E36" s="46">
        <f t="shared" si="4"/>
        <v>0</v>
      </c>
      <c r="F36" s="47"/>
      <c r="G36" s="48"/>
      <c r="H36" s="47"/>
      <c r="I36" s="48"/>
      <c r="J36" s="47"/>
      <c r="K36" s="48"/>
      <c r="L36" s="47"/>
      <c r="M36" s="48"/>
      <c r="N36" s="47"/>
      <c r="O36" s="48"/>
      <c r="P36" s="47">
        <f t="shared" si="5"/>
        <v>0</v>
      </c>
      <c r="Q36" s="48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7"/>
      <c r="W36" s="48"/>
    </row>
    <row r="37" spans="1:23" x14ac:dyDescent="0.2">
      <c r="A37" s="23" t="s">
        <v>64</v>
      </c>
      <c r="B37" s="46"/>
      <c r="C37" s="46"/>
      <c r="D37" s="46"/>
      <c r="E37" s="46">
        <f t="shared" si="4"/>
        <v>0</v>
      </c>
      <c r="F37" s="47"/>
      <c r="G37" s="48"/>
      <c r="H37" s="47"/>
      <c r="I37" s="48"/>
      <c r="J37" s="47"/>
      <c r="K37" s="48"/>
      <c r="L37" s="47"/>
      <c r="M37" s="48"/>
      <c r="N37" s="47"/>
      <c r="O37" s="48"/>
      <c r="P37" s="47">
        <f t="shared" si="5"/>
        <v>0</v>
      </c>
      <c r="Q37" s="48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7"/>
      <c r="W37" s="48"/>
    </row>
    <row r="38" spans="1:23" x14ac:dyDescent="0.2">
      <c r="A38" s="23" t="s">
        <v>65</v>
      </c>
      <c r="B38" s="46"/>
      <c r="C38" s="46"/>
      <c r="D38" s="46"/>
      <c r="E38" s="46">
        <f t="shared" si="4"/>
        <v>0</v>
      </c>
      <c r="F38" s="47"/>
      <c r="G38" s="48"/>
      <c r="H38" s="47"/>
      <c r="I38" s="48"/>
      <c r="J38" s="47"/>
      <c r="K38" s="48"/>
      <c r="L38" s="47"/>
      <c r="M38" s="48"/>
      <c r="N38" s="47"/>
      <c r="O38" s="48"/>
      <c r="P38" s="47">
        <f t="shared" si="5"/>
        <v>0</v>
      </c>
      <c r="Q38" s="48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7"/>
      <c r="W38" s="48"/>
    </row>
    <row r="39" spans="1:23" x14ac:dyDescent="0.2">
      <c r="A39" s="23" t="s">
        <v>66</v>
      </c>
      <c r="B39" s="46"/>
      <c r="C39" s="46"/>
      <c r="D39" s="46"/>
      <c r="E39" s="46">
        <f t="shared" si="4"/>
        <v>0</v>
      </c>
      <c r="F39" s="47"/>
      <c r="G39" s="48"/>
      <c r="H39" s="47"/>
      <c r="I39" s="48"/>
      <c r="J39" s="47"/>
      <c r="K39" s="48"/>
      <c r="L39" s="47"/>
      <c r="M39" s="48"/>
      <c r="N39" s="47"/>
      <c r="O39" s="48"/>
      <c r="P39" s="47">
        <f t="shared" si="5"/>
        <v>0</v>
      </c>
      <c r="Q39" s="48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7"/>
      <c r="W39" s="48"/>
    </row>
    <row r="40" spans="1:23" x14ac:dyDescent="0.2">
      <c r="A40" s="23" t="s">
        <v>67</v>
      </c>
      <c r="B40" s="46"/>
      <c r="C40" s="46"/>
      <c r="D40" s="46"/>
      <c r="E40" s="46">
        <f t="shared" si="4"/>
        <v>0</v>
      </c>
      <c r="F40" s="47"/>
      <c r="G40" s="48"/>
      <c r="H40" s="47"/>
      <c r="I40" s="48"/>
      <c r="J40" s="47"/>
      <c r="K40" s="48"/>
      <c r="L40" s="47"/>
      <c r="M40" s="48"/>
      <c r="N40" s="47"/>
      <c r="O40" s="48"/>
      <c r="P40" s="47">
        <f t="shared" si="5"/>
        <v>0</v>
      </c>
      <c r="Q40" s="48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7"/>
      <c r="W40" s="48"/>
    </row>
    <row r="41" spans="1:23" x14ac:dyDescent="0.2">
      <c r="A41" s="23" t="s">
        <v>68</v>
      </c>
      <c r="B41" s="46"/>
      <c r="C41" s="46"/>
      <c r="D41" s="46"/>
      <c r="E41" s="46">
        <f t="shared" si="4"/>
        <v>0</v>
      </c>
      <c r="F41" s="47"/>
      <c r="G41" s="48"/>
      <c r="H41" s="47"/>
      <c r="I41" s="48"/>
      <c r="J41" s="47"/>
      <c r="K41" s="48"/>
      <c r="L41" s="47"/>
      <c r="M41" s="48"/>
      <c r="N41" s="47"/>
      <c r="O41" s="48"/>
      <c r="P41" s="47">
        <f t="shared" si="5"/>
        <v>0</v>
      </c>
      <c r="Q41" s="48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7"/>
      <c r="W41" s="48"/>
    </row>
    <row r="42" spans="1:23" s="36" customFormat="1" x14ac:dyDescent="0.2">
      <c r="A42" s="32" t="s">
        <v>69</v>
      </c>
      <c r="B42" s="52">
        <f t="shared" ref="B42:Q42" si="13">+B43+B54</f>
        <v>29579000</v>
      </c>
      <c r="C42" s="52">
        <f t="shared" si="13"/>
        <v>0</v>
      </c>
      <c r="D42" s="52">
        <f t="shared" si="13"/>
        <v>0</v>
      </c>
      <c r="E42" s="52">
        <f t="shared" si="13"/>
        <v>29579000</v>
      </c>
      <c r="F42" s="53">
        <f t="shared" si="13"/>
        <v>29579000</v>
      </c>
      <c r="G42" s="54">
        <f t="shared" si="13"/>
        <v>8575000</v>
      </c>
      <c r="H42" s="53">
        <f t="shared" si="13"/>
        <v>1648000</v>
      </c>
      <c r="I42" s="54">
        <f t="shared" si="13"/>
        <v>0</v>
      </c>
      <c r="J42" s="53">
        <f t="shared" si="13"/>
        <v>0</v>
      </c>
      <c r="K42" s="54">
        <f t="shared" si="13"/>
        <v>0</v>
      </c>
      <c r="L42" s="53">
        <f t="shared" si="13"/>
        <v>0</v>
      </c>
      <c r="M42" s="54">
        <f t="shared" si="13"/>
        <v>0</v>
      </c>
      <c r="N42" s="53">
        <f t="shared" si="13"/>
        <v>0</v>
      </c>
      <c r="O42" s="54">
        <f t="shared" si="13"/>
        <v>0</v>
      </c>
      <c r="P42" s="53">
        <f t="shared" si="13"/>
        <v>1648000</v>
      </c>
      <c r="Q42" s="54">
        <f t="shared" si="13"/>
        <v>0</v>
      </c>
      <c r="R42" s="33">
        <f t="shared" ref="R42:R63" si="14">IF(($H42      =0),0,((($H42      -$H42      )/$H42      )*100))</f>
        <v>0</v>
      </c>
      <c r="S42" s="34">
        <f t="shared" ref="S42:S63" si="15">IF(($I42      =0),0,((($I42      -$I42      )/$I42      )*100))</f>
        <v>0</v>
      </c>
      <c r="T42" s="33">
        <f t="shared" ref="T42:T63" si="16">IF(($E42      =0),0,(($P42      /$E42      )*100))</f>
        <v>5.5715203353730685</v>
      </c>
      <c r="U42" s="35">
        <f t="shared" ref="U42:U63" si="17">IF(($E42      =0),0,(($Q42      /$E42      )*100))</f>
        <v>0</v>
      </c>
      <c r="V42" s="53">
        <f t="shared" ref="V42:W42" si="18">+V43+V54</f>
        <v>0</v>
      </c>
      <c r="W42" s="54">
        <f t="shared" si="18"/>
        <v>0</v>
      </c>
    </row>
    <row r="43" spans="1:23" x14ac:dyDescent="0.2">
      <c r="A43" s="19" t="s">
        <v>36</v>
      </c>
      <c r="B43" s="43">
        <f t="shared" ref="B43:Q43" si="19">SUM(B44:B53)</f>
        <v>28319000</v>
      </c>
      <c r="C43" s="43">
        <f t="shared" si="19"/>
        <v>0</v>
      </c>
      <c r="D43" s="43">
        <f t="shared" si="19"/>
        <v>0</v>
      </c>
      <c r="E43" s="43">
        <f t="shared" si="19"/>
        <v>28319000</v>
      </c>
      <c r="F43" s="44">
        <f t="shared" si="19"/>
        <v>28319000</v>
      </c>
      <c r="G43" s="45">
        <f t="shared" si="19"/>
        <v>8575000</v>
      </c>
      <c r="H43" s="44">
        <f t="shared" si="19"/>
        <v>1648000</v>
      </c>
      <c r="I43" s="45">
        <f t="shared" si="19"/>
        <v>0</v>
      </c>
      <c r="J43" s="44">
        <f t="shared" si="19"/>
        <v>0</v>
      </c>
      <c r="K43" s="45">
        <f t="shared" si="19"/>
        <v>0</v>
      </c>
      <c r="L43" s="44">
        <f t="shared" si="19"/>
        <v>0</v>
      </c>
      <c r="M43" s="45">
        <f t="shared" si="19"/>
        <v>0</v>
      </c>
      <c r="N43" s="44">
        <f t="shared" si="19"/>
        <v>0</v>
      </c>
      <c r="O43" s="45">
        <f t="shared" si="19"/>
        <v>0</v>
      </c>
      <c r="P43" s="44">
        <f t="shared" si="19"/>
        <v>1648000</v>
      </c>
      <c r="Q43" s="45">
        <f t="shared" si="19"/>
        <v>0</v>
      </c>
      <c r="R43" s="20">
        <f t="shared" si="14"/>
        <v>0</v>
      </c>
      <c r="S43" s="21">
        <f t="shared" si="15"/>
        <v>0</v>
      </c>
      <c r="T43" s="20">
        <f t="shared" si="16"/>
        <v>5.8194145273491298</v>
      </c>
      <c r="U43" s="22">
        <f t="shared" si="17"/>
        <v>0</v>
      </c>
      <c r="V43" s="44">
        <f t="shared" ref="V43:W43" si="20">SUM(V44:V53)</f>
        <v>0</v>
      </c>
      <c r="W43" s="45">
        <f t="shared" si="20"/>
        <v>0</v>
      </c>
    </row>
    <row r="44" spans="1:23" s="31" customFormat="1" ht="12.75" customHeight="1" x14ac:dyDescent="0.2">
      <c r="A44" s="27" t="s">
        <v>70</v>
      </c>
      <c r="B44" s="49"/>
      <c r="C44" s="49"/>
      <c r="D44" s="49"/>
      <c r="E44" s="49">
        <f t="shared" ref="E44:E62" si="21">$B44      +$C44      +$D44</f>
        <v>0</v>
      </c>
      <c r="F44" s="50"/>
      <c r="G44" s="51"/>
      <c r="H44" s="50"/>
      <c r="I44" s="51"/>
      <c r="J44" s="50"/>
      <c r="K44" s="51"/>
      <c r="L44" s="50"/>
      <c r="M44" s="51"/>
      <c r="N44" s="50"/>
      <c r="O44" s="51"/>
      <c r="P44" s="50">
        <f t="shared" ref="P44:P62" si="22">$H44      +$J44      +$L44      +$N44</f>
        <v>0</v>
      </c>
      <c r="Q44" s="51">
        <f t="shared" ref="Q44:Q62" si="23">$I44      +$K44      +$M44      +$O44</f>
        <v>0</v>
      </c>
      <c r="R44" s="28">
        <f t="shared" si="14"/>
        <v>0</v>
      </c>
      <c r="S44" s="29">
        <f t="shared" si="15"/>
        <v>0</v>
      </c>
      <c r="T44" s="28">
        <f t="shared" si="16"/>
        <v>0</v>
      </c>
      <c r="U44" s="30">
        <f t="shared" si="17"/>
        <v>0</v>
      </c>
      <c r="V44" s="50"/>
      <c r="W44" s="51"/>
    </row>
    <row r="45" spans="1:23" x14ac:dyDescent="0.2">
      <c r="A45" s="23" t="s">
        <v>71</v>
      </c>
      <c r="B45" s="46">
        <v>23819000</v>
      </c>
      <c r="C45" s="46"/>
      <c r="D45" s="46"/>
      <c r="E45" s="46">
        <f t="shared" si="21"/>
        <v>23819000</v>
      </c>
      <c r="F45" s="47">
        <v>23819000</v>
      </c>
      <c r="G45" s="48">
        <v>8575000</v>
      </c>
      <c r="H45" s="47">
        <v>1648000</v>
      </c>
      <c r="I45" s="48"/>
      <c r="J45" s="47"/>
      <c r="K45" s="48"/>
      <c r="L45" s="47"/>
      <c r="M45" s="48"/>
      <c r="N45" s="47"/>
      <c r="O45" s="48"/>
      <c r="P45" s="47">
        <f t="shared" si="22"/>
        <v>1648000</v>
      </c>
      <c r="Q45" s="48">
        <f t="shared" si="23"/>
        <v>0</v>
      </c>
      <c r="R45" s="24">
        <f t="shared" si="14"/>
        <v>0</v>
      </c>
      <c r="S45" s="25">
        <f t="shared" si="15"/>
        <v>0</v>
      </c>
      <c r="T45" s="24">
        <f t="shared" si="16"/>
        <v>6.9188462991729285</v>
      </c>
      <c r="U45" s="26">
        <f t="shared" si="17"/>
        <v>0</v>
      </c>
      <c r="V45" s="47"/>
      <c r="W45" s="48"/>
    </row>
    <row r="46" spans="1:23" x14ac:dyDescent="0.2">
      <c r="A46" s="23" t="s">
        <v>72</v>
      </c>
      <c r="B46" s="46">
        <v>4500000</v>
      </c>
      <c r="C46" s="46"/>
      <c r="D46" s="46"/>
      <c r="E46" s="46">
        <f t="shared" si="21"/>
        <v>4500000</v>
      </c>
      <c r="F46" s="47">
        <v>4500000</v>
      </c>
      <c r="G46" s="48"/>
      <c r="H46" s="47"/>
      <c r="I46" s="48"/>
      <c r="J46" s="47"/>
      <c r="K46" s="48"/>
      <c r="L46" s="47"/>
      <c r="M46" s="48"/>
      <c r="N46" s="47"/>
      <c r="O46" s="48"/>
      <c r="P46" s="47">
        <f t="shared" si="22"/>
        <v>0</v>
      </c>
      <c r="Q46" s="48">
        <f t="shared" si="23"/>
        <v>0</v>
      </c>
      <c r="R46" s="24">
        <f t="shared" si="14"/>
        <v>0</v>
      </c>
      <c r="S46" s="25">
        <f t="shared" si="15"/>
        <v>0</v>
      </c>
      <c r="T46" s="24">
        <f t="shared" si="16"/>
        <v>0</v>
      </c>
      <c r="U46" s="26">
        <f t="shared" si="17"/>
        <v>0</v>
      </c>
      <c r="V46" s="47"/>
      <c r="W46" s="48"/>
    </row>
    <row r="47" spans="1:23" x14ac:dyDescent="0.2">
      <c r="A47" s="23" t="s">
        <v>73</v>
      </c>
      <c r="B47" s="46"/>
      <c r="C47" s="46"/>
      <c r="D47" s="46"/>
      <c r="E47" s="46">
        <f t="shared" si="21"/>
        <v>0</v>
      </c>
      <c r="F47" s="47"/>
      <c r="G47" s="48"/>
      <c r="H47" s="47"/>
      <c r="I47" s="48"/>
      <c r="J47" s="47"/>
      <c r="K47" s="48"/>
      <c r="L47" s="47"/>
      <c r="M47" s="48"/>
      <c r="N47" s="47"/>
      <c r="O47" s="48"/>
      <c r="P47" s="47">
        <f t="shared" si="22"/>
        <v>0</v>
      </c>
      <c r="Q47" s="48">
        <f t="shared" si="23"/>
        <v>0</v>
      </c>
      <c r="R47" s="24">
        <f t="shared" si="14"/>
        <v>0</v>
      </c>
      <c r="S47" s="25">
        <f t="shared" si="15"/>
        <v>0</v>
      </c>
      <c r="T47" s="24">
        <f t="shared" si="16"/>
        <v>0</v>
      </c>
      <c r="U47" s="26">
        <f t="shared" si="17"/>
        <v>0</v>
      </c>
      <c r="V47" s="47"/>
      <c r="W47" s="48"/>
    </row>
    <row r="48" spans="1:23" x14ac:dyDescent="0.2">
      <c r="A48" s="23" t="s">
        <v>74</v>
      </c>
      <c r="B48" s="46"/>
      <c r="C48" s="46"/>
      <c r="D48" s="46"/>
      <c r="E48" s="46">
        <f t="shared" si="21"/>
        <v>0</v>
      </c>
      <c r="F48" s="47"/>
      <c r="G48" s="48"/>
      <c r="H48" s="47"/>
      <c r="I48" s="48"/>
      <c r="J48" s="47"/>
      <c r="K48" s="48"/>
      <c r="L48" s="47"/>
      <c r="M48" s="48"/>
      <c r="N48" s="47"/>
      <c r="O48" s="48"/>
      <c r="P48" s="47">
        <f t="shared" si="22"/>
        <v>0</v>
      </c>
      <c r="Q48" s="48">
        <f t="shared" si="23"/>
        <v>0</v>
      </c>
      <c r="R48" s="24">
        <f t="shared" si="14"/>
        <v>0</v>
      </c>
      <c r="S48" s="25">
        <f t="shared" si="15"/>
        <v>0</v>
      </c>
      <c r="T48" s="24">
        <f t="shared" si="16"/>
        <v>0</v>
      </c>
      <c r="U48" s="26">
        <f t="shared" si="17"/>
        <v>0</v>
      </c>
      <c r="V48" s="47"/>
      <c r="W48" s="48"/>
    </row>
    <row r="49" spans="1:23" x14ac:dyDescent="0.2">
      <c r="A49" s="23" t="s">
        <v>75</v>
      </c>
      <c r="B49" s="46"/>
      <c r="C49" s="46"/>
      <c r="D49" s="46"/>
      <c r="E49" s="46">
        <f t="shared" si="21"/>
        <v>0</v>
      </c>
      <c r="F49" s="47"/>
      <c r="G49" s="48"/>
      <c r="H49" s="47"/>
      <c r="I49" s="48"/>
      <c r="J49" s="47"/>
      <c r="K49" s="48"/>
      <c r="L49" s="47"/>
      <c r="M49" s="48"/>
      <c r="N49" s="47"/>
      <c r="O49" s="48"/>
      <c r="P49" s="47">
        <f t="shared" si="22"/>
        <v>0</v>
      </c>
      <c r="Q49" s="48">
        <f t="shared" si="23"/>
        <v>0</v>
      </c>
      <c r="R49" s="24">
        <f t="shared" si="14"/>
        <v>0</v>
      </c>
      <c r="S49" s="25">
        <f t="shared" si="15"/>
        <v>0</v>
      </c>
      <c r="T49" s="24">
        <f t="shared" si="16"/>
        <v>0</v>
      </c>
      <c r="U49" s="26">
        <f t="shared" si="17"/>
        <v>0</v>
      </c>
      <c r="V49" s="47"/>
      <c r="W49" s="48"/>
    </row>
    <row r="50" spans="1:23" x14ac:dyDescent="0.2">
      <c r="A50" s="23" t="s">
        <v>76</v>
      </c>
      <c r="B50" s="46"/>
      <c r="C50" s="46"/>
      <c r="D50" s="46"/>
      <c r="E50" s="46">
        <f t="shared" si="21"/>
        <v>0</v>
      </c>
      <c r="F50" s="47"/>
      <c r="G50" s="48"/>
      <c r="H50" s="47"/>
      <c r="I50" s="48"/>
      <c r="J50" s="47"/>
      <c r="K50" s="48"/>
      <c r="L50" s="47"/>
      <c r="M50" s="48"/>
      <c r="N50" s="47"/>
      <c r="O50" s="48"/>
      <c r="P50" s="47">
        <f t="shared" si="22"/>
        <v>0</v>
      </c>
      <c r="Q50" s="48">
        <f t="shared" si="23"/>
        <v>0</v>
      </c>
      <c r="R50" s="24">
        <f t="shared" si="14"/>
        <v>0</v>
      </c>
      <c r="S50" s="25">
        <f t="shared" si="15"/>
        <v>0</v>
      </c>
      <c r="T50" s="24">
        <f t="shared" si="16"/>
        <v>0</v>
      </c>
      <c r="U50" s="26">
        <f t="shared" si="17"/>
        <v>0</v>
      </c>
      <c r="V50" s="47"/>
      <c r="W50" s="48"/>
    </row>
    <row r="51" spans="1:23" ht="12" customHeight="1" x14ac:dyDescent="0.2">
      <c r="A51" s="23" t="s">
        <v>77</v>
      </c>
      <c r="B51" s="46"/>
      <c r="C51" s="46"/>
      <c r="D51" s="46"/>
      <c r="E51" s="46">
        <f t="shared" si="21"/>
        <v>0</v>
      </c>
      <c r="F51" s="47"/>
      <c r="G51" s="48"/>
      <c r="H51" s="47"/>
      <c r="I51" s="48"/>
      <c r="J51" s="47"/>
      <c r="K51" s="48"/>
      <c r="L51" s="47"/>
      <c r="M51" s="48"/>
      <c r="N51" s="47"/>
      <c r="O51" s="48"/>
      <c r="P51" s="47">
        <f t="shared" si="22"/>
        <v>0</v>
      </c>
      <c r="Q51" s="48">
        <f t="shared" si="23"/>
        <v>0</v>
      </c>
      <c r="R51" s="24">
        <f t="shared" si="14"/>
        <v>0</v>
      </c>
      <c r="S51" s="25">
        <f t="shared" si="15"/>
        <v>0</v>
      </c>
      <c r="T51" s="24">
        <f t="shared" si="16"/>
        <v>0</v>
      </c>
      <c r="U51" s="26">
        <f t="shared" si="17"/>
        <v>0</v>
      </c>
      <c r="V51" s="47"/>
      <c r="W51" s="48"/>
    </row>
    <row r="52" spans="1:23" x14ac:dyDescent="0.2">
      <c r="A52" s="23" t="s">
        <v>78</v>
      </c>
      <c r="B52" s="46"/>
      <c r="C52" s="46"/>
      <c r="D52" s="46"/>
      <c r="E52" s="46">
        <f t="shared" si="21"/>
        <v>0</v>
      </c>
      <c r="F52" s="47"/>
      <c r="G52" s="48"/>
      <c r="H52" s="47"/>
      <c r="I52" s="48"/>
      <c r="J52" s="47"/>
      <c r="K52" s="48"/>
      <c r="L52" s="47"/>
      <c r="M52" s="48"/>
      <c r="N52" s="47"/>
      <c r="O52" s="48"/>
      <c r="P52" s="47">
        <f t="shared" si="22"/>
        <v>0</v>
      </c>
      <c r="Q52" s="48">
        <f t="shared" si="23"/>
        <v>0</v>
      </c>
      <c r="R52" s="24">
        <f t="shared" si="14"/>
        <v>0</v>
      </c>
      <c r="S52" s="25">
        <f t="shared" si="15"/>
        <v>0</v>
      </c>
      <c r="T52" s="24">
        <f t="shared" si="16"/>
        <v>0</v>
      </c>
      <c r="U52" s="26">
        <f t="shared" si="17"/>
        <v>0</v>
      </c>
      <c r="V52" s="47"/>
      <c r="W52" s="48"/>
    </row>
    <row r="53" spans="1:23" x14ac:dyDescent="0.2">
      <c r="A53" s="23" t="s">
        <v>79</v>
      </c>
      <c r="B53" s="46"/>
      <c r="C53" s="46"/>
      <c r="D53" s="46"/>
      <c r="E53" s="46">
        <f t="shared" si="21"/>
        <v>0</v>
      </c>
      <c r="F53" s="47"/>
      <c r="G53" s="48"/>
      <c r="H53" s="47"/>
      <c r="I53" s="48"/>
      <c r="J53" s="47"/>
      <c r="K53" s="48"/>
      <c r="L53" s="47"/>
      <c r="M53" s="48"/>
      <c r="N53" s="47"/>
      <c r="O53" s="48"/>
      <c r="P53" s="47">
        <f t="shared" si="22"/>
        <v>0</v>
      </c>
      <c r="Q53" s="48">
        <f t="shared" si="23"/>
        <v>0</v>
      </c>
      <c r="R53" s="24">
        <f t="shared" si="14"/>
        <v>0</v>
      </c>
      <c r="S53" s="25">
        <f t="shared" si="15"/>
        <v>0</v>
      </c>
      <c r="T53" s="24">
        <f t="shared" si="16"/>
        <v>0</v>
      </c>
      <c r="U53" s="26">
        <f t="shared" si="17"/>
        <v>0</v>
      </c>
      <c r="V53" s="47"/>
      <c r="W53" s="48"/>
    </row>
    <row r="54" spans="1:23" x14ac:dyDescent="0.2">
      <c r="A54" s="19" t="s">
        <v>54</v>
      </c>
      <c r="B54" s="43">
        <f t="shared" ref="B54:Q54" si="24">SUM(B55:B58)</f>
        <v>1260000</v>
      </c>
      <c r="C54" s="43">
        <f t="shared" si="24"/>
        <v>0</v>
      </c>
      <c r="D54" s="43">
        <f t="shared" si="24"/>
        <v>0</v>
      </c>
      <c r="E54" s="43">
        <f t="shared" si="24"/>
        <v>1260000</v>
      </c>
      <c r="F54" s="44">
        <f t="shared" si="24"/>
        <v>1260000</v>
      </c>
      <c r="G54" s="45">
        <f t="shared" si="24"/>
        <v>0</v>
      </c>
      <c r="H54" s="44">
        <f t="shared" si="24"/>
        <v>0</v>
      </c>
      <c r="I54" s="45">
        <f t="shared" si="24"/>
        <v>0</v>
      </c>
      <c r="J54" s="44">
        <f t="shared" si="24"/>
        <v>0</v>
      </c>
      <c r="K54" s="45">
        <f t="shared" si="24"/>
        <v>0</v>
      </c>
      <c r="L54" s="44">
        <f t="shared" si="24"/>
        <v>0</v>
      </c>
      <c r="M54" s="45">
        <f t="shared" si="24"/>
        <v>0</v>
      </c>
      <c r="N54" s="44">
        <f t="shared" si="24"/>
        <v>0</v>
      </c>
      <c r="O54" s="45">
        <f t="shared" si="24"/>
        <v>0</v>
      </c>
      <c r="P54" s="44">
        <f t="shared" si="24"/>
        <v>0</v>
      </c>
      <c r="Q54" s="45">
        <f t="shared" si="24"/>
        <v>0</v>
      </c>
      <c r="R54" s="20">
        <f t="shared" si="14"/>
        <v>0</v>
      </c>
      <c r="S54" s="21">
        <f t="shared" si="15"/>
        <v>0</v>
      </c>
      <c r="T54" s="20">
        <f t="shared" si="16"/>
        <v>0</v>
      </c>
      <c r="U54" s="22">
        <f t="shared" si="17"/>
        <v>0</v>
      </c>
      <c r="V54" s="44">
        <f t="shared" ref="V54:W54" si="25">SUM(V55:V58)</f>
        <v>0</v>
      </c>
      <c r="W54" s="45">
        <f t="shared" si="25"/>
        <v>0</v>
      </c>
    </row>
    <row r="55" spans="1:23" x14ac:dyDescent="0.2">
      <c r="A55" s="23" t="s">
        <v>80</v>
      </c>
      <c r="B55" s="46"/>
      <c r="C55" s="46"/>
      <c r="D55" s="46"/>
      <c r="E55" s="46">
        <f t="shared" si="21"/>
        <v>0</v>
      </c>
      <c r="F55" s="47"/>
      <c r="G55" s="48"/>
      <c r="H55" s="47"/>
      <c r="I55" s="48"/>
      <c r="J55" s="47"/>
      <c r="K55" s="48"/>
      <c r="L55" s="47"/>
      <c r="M55" s="48"/>
      <c r="N55" s="47"/>
      <c r="O55" s="48"/>
      <c r="P55" s="47">
        <f t="shared" si="22"/>
        <v>0</v>
      </c>
      <c r="Q55" s="48">
        <f t="shared" si="23"/>
        <v>0</v>
      </c>
      <c r="R55" s="24">
        <f t="shared" si="14"/>
        <v>0</v>
      </c>
      <c r="S55" s="25">
        <f t="shared" si="15"/>
        <v>0</v>
      </c>
      <c r="T55" s="24">
        <f t="shared" si="16"/>
        <v>0</v>
      </c>
      <c r="U55" s="26">
        <f t="shared" si="17"/>
        <v>0</v>
      </c>
      <c r="V55" s="47"/>
      <c r="W55" s="48"/>
    </row>
    <row r="56" spans="1:23" x14ac:dyDescent="0.2">
      <c r="A56" s="23" t="s">
        <v>81</v>
      </c>
      <c r="B56" s="46"/>
      <c r="C56" s="46"/>
      <c r="D56" s="46"/>
      <c r="E56" s="46">
        <f t="shared" si="21"/>
        <v>0</v>
      </c>
      <c r="F56" s="47"/>
      <c r="G56" s="48"/>
      <c r="H56" s="47"/>
      <c r="I56" s="48"/>
      <c r="J56" s="47"/>
      <c r="K56" s="48"/>
      <c r="L56" s="47"/>
      <c r="M56" s="48"/>
      <c r="N56" s="47"/>
      <c r="O56" s="48"/>
      <c r="P56" s="47">
        <f t="shared" si="22"/>
        <v>0</v>
      </c>
      <c r="Q56" s="48">
        <f t="shared" si="23"/>
        <v>0</v>
      </c>
      <c r="R56" s="24">
        <f t="shared" si="14"/>
        <v>0</v>
      </c>
      <c r="S56" s="25">
        <f t="shared" si="15"/>
        <v>0</v>
      </c>
      <c r="T56" s="24">
        <f t="shared" si="16"/>
        <v>0</v>
      </c>
      <c r="U56" s="26">
        <f t="shared" si="17"/>
        <v>0</v>
      </c>
      <c r="V56" s="47"/>
      <c r="W56" s="48"/>
    </row>
    <row r="57" spans="1:23" x14ac:dyDescent="0.2">
      <c r="A57" s="23" t="s">
        <v>82</v>
      </c>
      <c r="B57" s="46">
        <v>1260000</v>
      </c>
      <c r="C57" s="46"/>
      <c r="D57" s="46"/>
      <c r="E57" s="46">
        <f t="shared" si="21"/>
        <v>1260000</v>
      </c>
      <c r="F57" s="47">
        <v>1260000</v>
      </c>
      <c r="G57" s="48"/>
      <c r="H57" s="47"/>
      <c r="I57" s="48"/>
      <c r="J57" s="47"/>
      <c r="K57" s="48"/>
      <c r="L57" s="47"/>
      <c r="M57" s="48"/>
      <c r="N57" s="47"/>
      <c r="O57" s="48"/>
      <c r="P57" s="47">
        <f t="shared" si="22"/>
        <v>0</v>
      </c>
      <c r="Q57" s="48">
        <f t="shared" si="23"/>
        <v>0</v>
      </c>
      <c r="R57" s="24">
        <f t="shared" si="14"/>
        <v>0</v>
      </c>
      <c r="S57" s="25">
        <f t="shared" si="15"/>
        <v>0</v>
      </c>
      <c r="T57" s="24">
        <f t="shared" si="16"/>
        <v>0</v>
      </c>
      <c r="U57" s="26">
        <f t="shared" si="17"/>
        <v>0</v>
      </c>
      <c r="V57" s="47"/>
      <c r="W57" s="48"/>
    </row>
    <row r="58" spans="1:23" x14ac:dyDescent="0.2">
      <c r="A58" s="23" t="s">
        <v>83</v>
      </c>
      <c r="B58" s="46"/>
      <c r="C58" s="46"/>
      <c r="D58" s="46"/>
      <c r="E58" s="46">
        <f t="shared" si="21"/>
        <v>0</v>
      </c>
      <c r="F58" s="47"/>
      <c r="G58" s="48"/>
      <c r="H58" s="47"/>
      <c r="I58" s="48"/>
      <c r="J58" s="47"/>
      <c r="K58" s="48"/>
      <c r="L58" s="47"/>
      <c r="M58" s="48"/>
      <c r="N58" s="47"/>
      <c r="O58" s="48"/>
      <c r="P58" s="47">
        <f t="shared" si="22"/>
        <v>0</v>
      </c>
      <c r="Q58" s="48">
        <f t="shared" si="23"/>
        <v>0</v>
      </c>
      <c r="R58" s="24">
        <f t="shared" si="14"/>
        <v>0</v>
      </c>
      <c r="S58" s="25">
        <f t="shared" si="15"/>
        <v>0</v>
      </c>
      <c r="T58" s="24">
        <f t="shared" si="16"/>
        <v>0</v>
      </c>
      <c r="U58" s="26">
        <f t="shared" si="17"/>
        <v>0</v>
      </c>
      <c r="V58" s="47"/>
      <c r="W58" s="48"/>
    </row>
    <row r="59" spans="1:23" x14ac:dyDescent="0.2">
      <c r="A59" s="19" t="s">
        <v>84</v>
      </c>
      <c r="B59" s="43">
        <f t="shared" ref="B59:Q59" si="26">+B8+B42</f>
        <v>2073688000</v>
      </c>
      <c r="C59" s="43">
        <f t="shared" si="26"/>
        <v>0</v>
      </c>
      <c r="D59" s="43">
        <f t="shared" si="26"/>
        <v>0</v>
      </c>
      <c r="E59" s="43">
        <f t="shared" si="26"/>
        <v>2073688000</v>
      </c>
      <c r="F59" s="44">
        <f t="shared" si="26"/>
        <v>2034454000</v>
      </c>
      <c r="G59" s="45">
        <f t="shared" si="26"/>
        <v>472972000</v>
      </c>
      <c r="H59" s="44">
        <f t="shared" si="26"/>
        <v>180571000</v>
      </c>
      <c r="I59" s="45">
        <f t="shared" si="26"/>
        <v>108925980</v>
      </c>
      <c r="J59" s="44">
        <f t="shared" si="26"/>
        <v>0</v>
      </c>
      <c r="K59" s="45">
        <f t="shared" si="26"/>
        <v>0</v>
      </c>
      <c r="L59" s="44">
        <f t="shared" si="26"/>
        <v>0</v>
      </c>
      <c r="M59" s="45">
        <f t="shared" si="26"/>
        <v>0</v>
      </c>
      <c r="N59" s="44">
        <f t="shared" si="26"/>
        <v>0</v>
      </c>
      <c r="O59" s="45">
        <f t="shared" si="26"/>
        <v>0</v>
      </c>
      <c r="P59" s="44">
        <f t="shared" si="26"/>
        <v>180571000</v>
      </c>
      <c r="Q59" s="45">
        <f t="shared" si="26"/>
        <v>108925980</v>
      </c>
      <c r="R59" s="20">
        <f t="shared" si="14"/>
        <v>0</v>
      </c>
      <c r="S59" s="21">
        <f t="shared" si="15"/>
        <v>0</v>
      </c>
      <c r="T59" s="20">
        <f t="shared" si="16"/>
        <v>8.7077226660905591</v>
      </c>
      <c r="U59" s="22">
        <f t="shared" si="17"/>
        <v>5.2527660863157815</v>
      </c>
      <c r="V59" s="44">
        <f t="shared" ref="V59:W59" si="27">+V8+V42</f>
        <v>0</v>
      </c>
      <c r="W59" s="45">
        <f t="shared" si="27"/>
        <v>0</v>
      </c>
    </row>
    <row r="60" spans="1:23" x14ac:dyDescent="0.2">
      <c r="A60" s="19" t="s">
        <v>85</v>
      </c>
      <c r="B60" s="43">
        <f t="shared" ref="B60:Q60" si="28">SUM(B61:B62)</f>
        <v>1953667000</v>
      </c>
      <c r="C60" s="43">
        <f t="shared" si="28"/>
        <v>0</v>
      </c>
      <c r="D60" s="43">
        <f t="shared" si="28"/>
        <v>0</v>
      </c>
      <c r="E60" s="43">
        <f t="shared" si="28"/>
        <v>1953667000</v>
      </c>
      <c r="F60" s="44">
        <f t="shared" si="28"/>
        <v>0</v>
      </c>
      <c r="G60" s="45">
        <f t="shared" si="28"/>
        <v>0</v>
      </c>
      <c r="H60" s="44">
        <f t="shared" si="28"/>
        <v>0</v>
      </c>
      <c r="I60" s="45">
        <f t="shared" si="28"/>
        <v>349780148</v>
      </c>
      <c r="J60" s="44">
        <f t="shared" si="28"/>
        <v>0</v>
      </c>
      <c r="K60" s="45">
        <f t="shared" si="28"/>
        <v>0</v>
      </c>
      <c r="L60" s="44">
        <f t="shared" si="28"/>
        <v>0</v>
      </c>
      <c r="M60" s="45">
        <f t="shared" si="28"/>
        <v>0</v>
      </c>
      <c r="N60" s="44">
        <f t="shared" si="28"/>
        <v>0</v>
      </c>
      <c r="O60" s="45">
        <f t="shared" si="28"/>
        <v>0</v>
      </c>
      <c r="P60" s="44">
        <f t="shared" si="28"/>
        <v>0</v>
      </c>
      <c r="Q60" s="45">
        <f t="shared" si="28"/>
        <v>349780148</v>
      </c>
      <c r="R60" s="20">
        <f t="shared" si="14"/>
        <v>0</v>
      </c>
      <c r="S60" s="21">
        <f t="shared" si="15"/>
        <v>0</v>
      </c>
      <c r="T60" s="20">
        <f t="shared" si="16"/>
        <v>0</v>
      </c>
      <c r="U60" s="22">
        <f t="shared" si="17"/>
        <v>17.903775208364578</v>
      </c>
      <c r="V60" s="44">
        <f t="shared" ref="V60:W60" si="29">SUM(V61:V62)</f>
        <v>0</v>
      </c>
      <c r="W60" s="45">
        <f t="shared" si="29"/>
        <v>0</v>
      </c>
    </row>
    <row r="61" spans="1:23" s="31" customFormat="1" ht="12.75" customHeight="1" x14ac:dyDescent="0.2">
      <c r="A61" s="27" t="s">
        <v>86</v>
      </c>
      <c r="B61" s="49">
        <v>1953667000</v>
      </c>
      <c r="C61" s="49"/>
      <c r="D61" s="49"/>
      <c r="E61" s="49">
        <f t="shared" si="21"/>
        <v>1953667000</v>
      </c>
      <c r="F61" s="50"/>
      <c r="G61" s="51"/>
      <c r="H61" s="50"/>
      <c r="I61" s="51">
        <v>349780148</v>
      </c>
      <c r="J61" s="50"/>
      <c r="K61" s="51"/>
      <c r="L61" s="50"/>
      <c r="M61" s="51"/>
      <c r="N61" s="50"/>
      <c r="O61" s="51"/>
      <c r="P61" s="50">
        <f t="shared" si="22"/>
        <v>0</v>
      </c>
      <c r="Q61" s="51">
        <f t="shared" si="23"/>
        <v>349780148</v>
      </c>
      <c r="R61" s="28">
        <f t="shared" si="14"/>
        <v>0</v>
      </c>
      <c r="S61" s="29">
        <f t="shared" si="15"/>
        <v>0</v>
      </c>
      <c r="T61" s="28">
        <f t="shared" si="16"/>
        <v>0</v>
      </c>
      <c r="U61" s="30">
        <f t="shared" si="17"/>
        <v>17.903775208364578</v>
      </c>
      <c r="V61" s="50"/>
      <c r="W61" s="51"/>
    </row>
    <row r="62" spans="1:23" ht="13.5" thickBot="1" x14ac:dyDescent="0.25">
      <c r="A62" s="23" t="s">
        <v>87</v>
      </c>
      <c r="B62" s="46"/>
      <c r="C62" s="46"/>
      <c r="D62" s="46"/>
      <c r="E62" s="46">
        <f t="shared" si="21"/>
        <v>0</v>
      </c>
      <c r="F62" s="47"/>
      <c r="G62" s="48"/>
      <c r="H62" s="47"/>
      <c r="I62" s="48"/>
      <c r="J62" s="47"/>
      <c r="K62" s="48"/>
      <c r="L62" s="47"/>
      <c r="M62" s="48"/>
      <c r="N62" s="47"/>
      <c r="O62" s="48"/>
      <c r="P62" s="47">
        <f t="shared" si="22"/>
        <v>0</v>
      </c>
      <c r="Q62" s="48">
        <f t="shared" si="23"/>
        <v>0</v>
      </c>
      <c r="R62" s="24">
        <f t="shared" si="14"/>
        <v>0</v>
      </c>
      <c r="S62" s="25">
        <f t="shared" si="15"/>
        <v>0</v>
      </c>
      <c r="T62" s="24">
        <f t="shared" si="16"/>
        <v>0</v>
      </c>
      <c r="U62" s="26">
        <f t="shared" si="17"/>
        <v>0</v>
      </c>
      <c r="V62" s="47"/>
      <c r="W62" s="48"/>
    </row>
    <row r="63" spans="1:23" s="31" customFormat="1" ht="13.5" thickTop="1" x14ac:dyDescent="0.2">
      <c r="A63" s="37" t="s">
        <v>88</v>
      </c>
      <c r="B63" s="55">
        <f t="shared" ref="B63:Q63" si="30">+B59+B60</f>
        <v>4027355000</v>
      </c>
      <c r="C63" s="55">
        <f t="shared" si="30"/>
        <v>0</v>
      </c>
      <c r="D63" s="55">
        <f t="shared" si="30"/>
        <v>0</v>
      </c>
      <c r="E63" s="55">
        <f t="shared" si="30"/>
        <v>4027355000</v>
      </c>
      <c r="F63" s="56">
        <f t="shared" si="30"/>
        <v>2034454000</v>
      </c>
      <c r="G63" s="57">
        <f t="shared" si="30"/>
        <v>472972000</v>
      </c>
      <c r="H63" s="56">
        <f t="shared" si="30"/>
        <v>180571000</v>
      </c>
      <c r="I63" s="57">
        <f t="shared" si="30"/>
        <v>458706128</v>
      </c>
      <c r="J63" s="56">
        <f t="shared" si="30"/>
        <v>0</v>
      </c>
      <c r="K63" s="57">
        <f t="shared" si="30"/>
        <v>0</v>
      </c>
      <c r="L63" s="56">
        <f t="shared" si="30"/>
        <v>0</v>
      </c>
      <c r="M63" s="58">
        <f t="shared" si="30"/>
        <v>0</v>
      </c>
      <c r="N63" s="56">
        <f t="shared" si="30"/>
        <v>0</v>
      </c>
      <c r="O63" s="57">
        <f t="shared" si="30"/>
        <v>0</v>
      </c>
      <c r="P63" s="56">
        <f t="shared" si="30"/>
        <v>180571000</v>
      </c>
      <c r="Q63" s="57">
        <f t="shared" si="30"/>
        <v>458706128</v>
      </c>
      <c r="R63" s="38">
        <f t="shared" si="14"/>
        <v>0</v>
      </c>
      <c r="S63" s="39">
        <f t="shared" si="15"/>
        <v>0</v>
      </c>
      <c r="T63" s="38">
        <f t="shared" si="16"/>
        <v>4.483612693691021</v>
      </c>
      <c r="U63" s="39">
        <f t="shared" si="17"/>
        <v>11.389761468755548</v>
      </c>
      <c r="V63" s="56">
        <f>+V59+V60</f>
        <v>0</v>
      </c>
      <c r="W63" s="57">
        <f>+W59+W60</f>
        <v>0</v>
      </c>
    </row>
    <row r="64" spans="1:23" x14ac:dyDescent="0.2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3"/>
      <c r="S64" s="3"/>
      <c r="T64" s="3"/>
      <c r="U64" s="3"/>
      <c r="V64" s="2"/>
      <c r="W64" s="2"/>
    </row>
    <row r="65" spans="1:23" x14ac:dyDescent="0.2">
      <c r="A65" s="4" t="s">
        <v>97</v>
      </c>
    </row>
    <row r="66" spans="1:23" x14ac:dyDescent="0.2">
      <c r="A66" s="4"/>
    </row>
    <row r="67" spans="1:23" x14ac:dyDescent="0.2">
      <c r="A67" s="4" t="s">
        <v>98</v>
      </c>
    </row>
    <row r="68" spans="1:23" x14ac:dyDescent="0.2">
      <c r="A68" s="4" t="s">
        <v>99</v>
      </c>
      <c r="B68" s="5"/>
      <c r="C68" s="5"/>
      <c r="D68" s="5"/>
      <c r="E68" s="5"/>
      <c r="F68" s="5"/>
      <c r="H68" s="5"/>
      <c r="I68" s="5"/>
      <c r="J68" s="5"/>
      <c r="K68" s="5"/>
      <c r="V68" s="5"/>
    </row>
    <row r="69" spans="1:23" x14ac:dyDescent="0.2">
      <c r="A69" s="4" t="s">
        <v>100</v>
      </c>
      <c r="B69" s="5"/>
      <c r="C69" s="5"/>
      <c r="D69" s="5"/>
      <c r="E69" s="5"/>
      <c r="F69" s="5"/>
      <c r="H69" s="5"/>
      <c r="I69" s="5"/>
      <c r="J69" s="5"/>
      <c r="K69" s="5"/>
      <c r="V69" s="5"/>
    </row>
    <row r="70" spans="1:23" x14ac:dyDescent="0.2">
      <c r="A70" s="4" t="s">
        <v>101</v>
      </c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102</v>
      </c>
    </row>
    <row r="74" spans="1:23" x14ac:dyDescent="0.2">
      <c r="A74" s="5" t="s">
        <v>103</v>
      </c>
      <c r="G74" s="5" t="s">
        <v>104</v>
      </c>
      <c r="W74" s="5"/>
    </row>
    <row r="75" spans="1:23" x14ac:dyDescent="0.2">
      <c r="A75" s="5"/>
      <c r="G75" s="5"/>
      <c r="W75" s="5"/>
    </row>
    <row r="76" spans="1:23" x14ac:dyDescent="0.2">
      <c r="A76" s="5" t="s">
        <v>105</v>
      </c>
      <c r="G76" s="5" t="s">
        <v>105</v>
      </c>
      <c r="W76" s="5"/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76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"/>
      <c r="W1" s="6"/>
    </row>
    <row r="2" spans="1:23" ht="18" x14ac:dyDescent="0.25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7"/>
      <c r="W2" s="7"/>
    </row>
    <row r="3" spans="1:23" ht="18" customHeight="1" x14ac:dyDescent="0.25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7"/>
      <c r="W3" s="7"/>
    </row>
    <row r="4" spans="1:23" ht="18" customHeight="1" x14ac:dyDescent="0.25">
      <c r="A4" s="62" t="s">
        <v>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7"/>
      <c r="W4" s="7"/>
    </row>
    <row r="5" spans="1:23" ht="15" customHeight="1" x14ac:dyDescent="0.25">
      <c r="A5" s="63" t="s">
        <v>94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8"/>
      <c r="W5" s="8"/>
    </row>
    <row r="6" spans="1:23" ht="12.75" customHeight="1" x14ac:dyDescent="0.2">
      <c r="A6" s="9" t="s">
        <v>5</v>
      </c>
      <c r="B6" s="9" t="s">
        <v>1</v>
      </c>
      <c r="C6" s="9" t="s">
        <v>1</v>
      </c>
      <c r="D6" s="9" t="s">
        <v>1</v>
      </c>
      <c r="E6" s="10" t="s">
        <v>1</v>
      </c>
      <c r="F6" s="59" t="s">
        <v>6</v>
      </c>
      <c r="G6" s="60"/>
      <c r="H6" s="59" t="s">
        <v>7</v>
      </c>
      <c r="I6" s="60"/>
      <c r="J6" s="59" t="s">
        <v>8</v>
      </c>
      <c r="K6" s="60"/>
      <c r="L6" s="59" t="s">
        <v>9</v>
      </c>
      <c r="M6" s="60"/>
      <c r="N6" s="59" t="s">
        <v>10</v>
      </c>
      <c r="O6" s="60"/>
      <c r="P6" s="59" t="s">
        <v>11</v>
      </c>
      <c r="Q6" s="60"/>
      <c r="R6" s="59" t="s">
        <v>12</v>
      </c>
      <c r="S6" s="60"/>
      <c r="T6" s="59" t="s">
        <v>13</v>
      </c>
      <c r="U6" s="60"/>
      <c r="V6" s="59" t="s">
        <v>14</v>
      </c>
      <c r="W6" s="60"/>
    </row>
    <row r="7" spans="1:23" ht="76.5" x14ac:dyDescent="0.2">
      <c r="A7" s="11" t="s">
        <v>15</v>
      </c>
      <c r="B7" s="12" t="s">
        <v>16</v>
      </c>
      <c r="C7" s="12" t="s">
        <v>17</v>
      </c>
      <c r="D7" s="12" t="s">
        <v>18</v>
      </c>
      <c r="E7" s="12" t="s">
        <v>19</v>
      </c>
      <c r="F7" s="13" t="s">
        <v>20</v>
      </c>
      <c r="G7" s="14" t="s">
        <v>21</v>
      </c>
      <c r="H7" s="13" t="s">
        <v>22</v>
      </c>
      <c r="I7" s="14" t="s">
        <v>23</v>
      </c>
      <c r="J7" s="13" t="s">
        <v>24</v>
      </c>
      <c r="K7" s="14" t="s">
        <v>25</v>
      </c>
      <c r="L7" s="13" t="s">
        <v>26</v>
      </c>
      <c r="M7" s="14" t="s">
        <v>27</v>
      </c>
      <c r="N7" s="13" t="s">
        <v>28</v>
      </c>
      <c r="O7" s="14" t="s">
        <v>29</v>
      </c>
      <c r="P7" s="13" t="s">
        <v>30</v>
      </c>
      <c r="Q7" s="14" t="s">
        <v>31</v>
      </c>
      <c r="R7" s="13" t="s">
        <v>30</v>
      </c>
      <c r="S7" s="14" t="s">
        <v>31</v>
      </c>
      <c r="T7" s="13" t="s">
        <v>32</v>
      </c>
      <c r="U7" s="14" t="s">
        <v>33</v>
      </c>
      <c r="V7" s="13" t="s">
        <v>19</v>
      </c>
      <c r="W7" s="14" t="s">
        <v>34</v>
      </c>
    </row>
    <row r="8" spans="1:23" x14ac:dyDescent="0.2">
      <c r="A8" s="15" t="s">
        <v>35</v>
      </c>
      <c r="B8" s="40">
        <f t="shared" ref="B8:Q8" si="0">+B9+B27</f>
        <v>624569000</v>
      </c>
      <c r="C8" s="40">
        <f t="shared" si="0"/>
        <v>0</v>
      </c>
      <c r="D8" s="40">
        <f t="shared" si="0"/>
        <v>0</v>
      </c>
      <c r="E8" s="40">
        <f t="shared" si="0"/>
        <v>624569000</v>
      </c>
      <c r="F8" s="41">
        <f t="shared" si="0"/>
        <v>614569000</v>
      </c>
      <c r="G8" s="42">
        <f t="shared" si="0"/>
        <v>196187000</v>
      </c>
      <c r="H8" s="41">
        <f t="shared" si="0"/>
        <v>20043000</v>
      </c>
      <c r="I8" s="42">
        <f t="shared" si="0"/>
        <v>35476823</v>
      </c>
      <c r="J8" s="41">
        <f t="shared" si="0"/>
        <v>0</v>
      </c>
      <c r="K8" s="42">
        <f t="shared" si="0"/>
        <v>0</v>
      </c>
      <c r="L8" s="41">
        <f t="shared" si="0"/>
        <v>0</v>
      </c>
      <c r="M8" s="42">
        <f t="shared" si="0"/>
        <v>0</v>
      </c>
      <c r="N8" s="41">
        <f t="shared" si="0"/>
        <v>0</v>
      </c>
      <c r="O8" s="42">
        <f t="shared" si="0"/>
        <v>0</v>
      </c>
      <c r="P8" s="41">
        <f t="shared" si="0"/>
        <v>20043000</v>
      </c>
      <c r="Q8" s="42">
        <f t="shared" si="0"/>
        <v>35476823</v>
      </c>
      <c r="R8" s="16">
        <f>IF(($H8       =0),0,((($H8       -$H8       )/$H8       )*100))</f>
        <v>0</v>
      </c>
      <c r="S8" s="17">
        <f>IF(($I8       =0),0,((($I8       -$I8       )/$I8       )*100))</f>
        <v>0</v>
      </c>
      <c r="T8" s="16">
        <f>IF(($E8       =0),0,(($P8       /$E8       )*100))</f>
        <v>3.2090929905262668</v>
      </c>
      <c r="U8" s="18">
        <f>IF(($E8       =0),0,(($Q8       /$E8       )*100))</f>
        <v>5.6802087519553481</v>
      </c>
      <c r="V8" s="41">
        <f t="shared" ref="V8:W8" si="1">+V9+V27</f>
        <v>0</v>
      </c>
      <c r="W8" s="42">
        <f t="shared" si="1"/>
        <v>0</v>
      </c>
    </row>
    <row r="9" spans="1:23" x14ac:dyDescent="0.2">
      <c r="A9" s="19" t="s">
        <v>36</v>
      </c>
      <c r="B9" s="43">
        <f t="shared" ref="B9:Q9" si="2">SUM(B10:B26)</f>
        <v>610730000</v>
      </c>
      <c r="C9" s="43">
        <f t="shared" si="2"/>
        <v>0</v>
      </c>
      <c r="D9" s="43">
        <f t="shared" si="2"/>
        <v>0</v>
      </c>
      <c r="E9" s="43">
        <f t="shared" si="2"/>
        <v>610730000</v>
      </c>
      <c r="F9" s="44">
        <f t="shared" si="2"/>
        <v>610730000</v>
      </c>
      <c r="G9" s="45">
        <f t="shared" si="2"/>
        <v>193727000</v>
      </c>
      <c r="H9" s="44">
        <f t="shared" si="2"/>
        <v>19952000</v>
      </c>
      <c r="I9" s="45">
        <f t="shared" si="2"/>
        <v>35140479</v>
      </c>
      <c r="J9" s="44">
        <f t="shared" si="2"/>
        <v>0</v>
      </c>
      <c r="K9" s="45">
        <f t="shared" si="2"/>
        <v>0</v>
      </c>
      <c r="L9" s="44">
        <f t="shared" si="2"/>
        <v>0</v>
      </c>
      <c r="M9" s="45">
        <f t="shared" si="2"/>
        <v>0</v>
      </c>
      <c r="N9" s="44">
        <f t="shared" si="2"/>
        <v>0</v>
      </c>
      <c r="O9" s="45">
        <f t="shared" si="2"/>
        <v>0</v>
      </c>
      <c r="P9" s="44">
        <f t="shared" si="2"/>
        <v>19952000</v>
      </c>
      <c r="Q9" s="45">
        <f t="shared" si="2"/>
        <v>35140479</v>
      </c>
      <c r="R9" s="20">
        <f>IF(($H9       =0),0,((($H9       -$H9       )/$H9       )*100))</f>
        <v>0</v>
      </c>
      <c r="S9" s="21">
        <f>IF(($I9       =0),0,((($I9       -$I9       )/$I9       )*100))</f>
        <v>0</v>
      </c>
      <c r="T9" s="20">
        <f>IF(($E9       =0),0,(($P9       /$E9       )*100))</f>
        <v>3.2669100912023317</v>
      </c>
      <c r="U9" s="22">
        <f>IF(($E9       =0),0,(($Q9       /$E9       )*100))</f>
        <v>5.753848509161168</v>
      </c>
      <c r="V9" s="44">
        <f t="shared" ref="V9:W9" si="3">SUM(V10:V26)</f>
        <v>0</v>
      </c>
      <c r="W9" s="45">
        <f t="shared" si="3"/>
        <v>0</v>
      </c>
    </row>
    <row r="10" spans="1:23" x14ac:dyDescent="0.2">
      <c r="A10" s="23" t="s">
        <v>37</v>
      </c>
      <c r="B10" s="46"/>
      <c r="C10" s="46"/>
      <c r="D10" s="46"/>
      <c r="E10" s="46">
        <f t="shared" ref="E10:E41" si="4">$B10      +$C10      +$D10</f>
        <v>0</v>
      </c>
      <c r="F10" s="47"/>
      <c r="G10" s="48"/>
      <c r="H10" s="47"/>
      <c r="I10" s="48"/>
      <c r="J10" s="47"/>
      <c r="K10" s="48"/>
      <c r="L10" s="47"/>
      <c r="M10" s="48"/>
      <c r="N10" s="47"/>
      <c r="O10" s="48"/>
      <c r="P10" s="47">
        <f t="shared" ref="P10:P41" si="5">$H10      +$J10      +$L10      +$N10</f>
        <v>0</v>
      </c>
      <c r="Q10" s="48">
        <f t="shared" ref="Q10:Q41" si="6">$I10      +$K10      +$M10      +$O10</f>
        <v>0</v>
      </c>
      <c r="R10" s="24">
        <f t="shared" ref="R10:R41" si="7">IF(($H10      =0),0,((($H10      -$H10      )/$H10      )*100))</f>
        <v>0</v>
      </c>
      <c r="S10" s="25">
        <f t="shared" ref="S10:S41" si="8">IF(($I10      =0),0,((($I10      -$I10      )/$I10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7"/>
      <c r="W10" s="48"/>
    </row>
    <row r="11" spans="1:23" x14ac:dyDescent="0.2">
      <c r="A11" s="23" t="s">
        <v>38</v>
      </c>
      <c r="B11" s="46"/>
      <c r="C11" s="46"/>
      <c r="D11" s="46"/>
      <c r="E11" s="46">
        <f t="shared" si="4"/>
        <v>0</v>
      </c>
      <c r="F11" s="47"/>
      <c r="G11" s="48"/>
      <c r="H11" s="47"/>
      <c r="I11" s="48"/>
      <c r="J11" s="47"/>
      <c r="K11" s="48"/>
      <c r="L11" s="47"/>
      <c r="M11" s="48"/>
      <c r="N11" s="47"/>
      <c r="O11" s="48"/>
      <c r="P11" s="47">
        <f t="shared" si="5"/>
        <v>0</v>
      </c>
      <c r="Q11" s="48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7"/>
      <c r="W11" s="48"/>
    </row>
    <row r="12" spans="1:23" x14ac:dyDescent="0.2">
      <c r="A12" s="23" t="s">
        <v>39</v>
      </c>
      <c r="B12" s="46">
        <v>266686000</v>
      </c>
      <c r="C12" s="46"/>
      <c r="D12" s="46"/>
      <c r="E12" s="46">
        <f t="shared" si="4"/>
        <v>266686000</v>
      </c>
      <c r="F12" s="47">
        <v>266686000</v>
      </c>
      <c r="G12" s="48">
        <v>90673000</v>
      </c>
      <c r="H12" s="47">
        <v>11375000</v>
      </c>
      <c r="I12" s="48">
        <v>15001132</v>
      </c>
      <c r="J12" s="47"/>
      <c r="K12" s="48"/>
      <c r="L12" s="47"/>
      <c r="M12" s="48"/>
      <c r="N12" s="47"/>
      <c r="O12" s="48"/>
      <c r="P12" s="47">
        <f t="shared" si="5"/>
        <v>11375000</v>
      </c>
      <c r="Q12" s="48">
        <f t="shared" si="6"/>
        <v>15001132</v>
      </c>
      <c r="R12" s="24">
        <f t="shared" si="7"/>
        <v>0</v>
      </c>
      <c r="S12" s="25">
        <f t="shared" si="8"/>
        <v>0</v>
      </c>
      <c r="T12" s="24">
        <f t="shared" si="9"/>
        <v>4.2653157646070659</v>
      </c>
      <c r="U12" s="26">
        <f t="shared" si="10"/>
        <v>5.6250166862902438</v>
      </c>
      <c r="V12" s="47"/>
      <c r="W12" s="48"/>
    </row>
    <row r="13" spans="1:23" x14ac:dyDescent="0.2">
      <c r="A13" s="23" t="s">
        <v>40</v>
      </c>
      <c r="B13" s="46"/>
      <c r="C13" s="46"/>
      <c r="D13" s="46"/>
      <c r="E13" s="46">
        <f t="shared" si="4"/>
        <v>0</v>
      </c>
      <c r="F13" s="47"/>
      <c r="G13" s="48"/>
      <c r="H13" s="47"/>
      <c r="I13" s="48"/>
      <c r="J13" s="47"/>
      <c r="K13" s="48"/>
      <c r="L13" s="47"/>
      <c r="M13" s="48"/>
      <c r="N13" s="47"/>
      <c r="O13" s="48"/>
      <c r="P13" s="47">
        <f t="shared" si="5"/>
        <v>0</v>
      </c>
      <c r="Q13" s="48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7"/>
      <c r="W13" s="48"/>
    </row>
    <row r="14" spans="1:23" x14ac:dyDescent="0.2">
      <c r="A14" s="23" t="s">
        <v>41</v>
      </c>
      <c r="B14" s="46">
        <v>42042000</v>
      </c>
      <c r="C14" s="46"/>
      <c r="D14" s="46"/>
      <c r="E14" s="46">
        <f t="shared" si="4"/>
        <v>42042000</v>
      </c>
      <c r="F14" s="47">
        <v>42042000</v>
      </c>
      <c r="G14" s="48">
        <v>17554000</v>
      </c>
      <c r="H14" s="47">
        <v>5041000</v>
      </c>
      <c r="I14" s="48">
        <v>1754169</v>
      </c>
      <c r="J14" s="47"/>
      <c r="K14" s="48"/>
      <c r="L14" s="47"/>
      <c r="M14" s="48"/>
      <c r="N14" s="47"/>
      <c r="O14" s="48"/>
      <c r="P14" s="47">
        <f t="shared" si="5"/>
        <v>5041000</v>
      </c>
      <c r="Q14" s="48">
        <f t="shared" si="6"/>
        <v>1754169</v>
      </c>
      <c r="R14" s="24">
        <f t="shared" si="7"/>
        <v>0</v>
      </c>
      <c r="S14" s="25">
        <f t="shared" si="8"/>
        <v>0</v>
      </c>
      <c r="T14" s="24">
        <f t="shared" si="9"/>
        <v>11.990390561819133</v>
      </c>
      <c r="U14" s="26">
        <f t="shared" si="10"/>
        <v>4.172420436706151</v>
      </c>
      <c r="V14" s="47"/>
      <c r="W14" s="48"/>
    </row>
    <row r="15" spans="1:23" x14ac:dyDescent="0.2">
      <c r="A15" s="23" t="s">
        <v>42</v>
      </c>
      <c r="B15" s="46"/>
      <c r="C15" s="46"/>
      <c r="D15" s="46"/>
      <c r="E15" s="46">
        <f t="shared" si="4"/>
        <v>0</v>
      </c>
      <c r="F15" s="47"/>
      <c r="G15" s="48"/>
      <c r="H15" s="47"/>
      <c r="I15" s="48"/>
      <c r="J15" s="47"/>
      <c r="K15" s="48"/>
      <c r="L15" s="47"/>
      <c r="M15" s="48"/>
      <c r="N15" s="47"/>
      <c r="O15" s="48"/>
      <c r="P15" s="47">
        <f t="shared" si="5"/>
        <v>0</v>
      </c>
      <c r="Q15" s="48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7"/>
      <c r="W15" s="48"/>
    </row>
    <row r="16" spans="1:23" x14ac:dyDescent="0.2">
      <c r="A16" s="23" t="s">
        <v>43</v>
      </c>
      <c r="B16" s="46"/>
      <c r="C16" s="46"/>
      <c r="D16" s="46"/>
      <c r="E16" s="46">
        <f t="shared" si="4"/>
        <v>0</v>
      </c>
      <c r="F16" s="47"/>
      <c r="G16" s="48"/>
      <c r="H16" s="47"/>
      <c r="I16" s="48"/>
      <c r="J16" s="47"/>
      <c r="K16" s="48"/>
      <c r="L16" s="47"/>
      <c r="M16" s="48"/>
      <c r="N16" s="47"/>
      <c r="O16" s="48"/>
      <c r="P16" s="47">
        <f t="shared" si="5"/>
        <v>0</v>
      </c>
      <c r="Q16" s="48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7"/>
      <c r="W16" s="48"/>
    </row>
    <row r="17" spans="1:23" x14ac:dyDescent="0.2">
      <c r="A17" s="23" t="s">
        <v>44</v>
      </c>
      <c r="B17" s="46"/>
      <c r="C17" s="46"/>
      <c r="D17" s="46"/>
      <c r="E17" s="46">
        <f t="shared" si="4"/>
        <v>0</v>
      </c>
      <c r="F17" s="47"/>
      <c r="G17" s="48"/>
      <c r="H17" s="47"/>
      <c r="I17" s="48"/>
      <c r="J17" s="47"/>
      <c r="K17" s="48"/>
      <c r="L17" s="47"/>
      <c r="M17" s="48"/>
      <c r="N17" s="47"/>
      <c r="O17" s="48"/>
      <c r="P17" s="47">
        <f t="shared" si="5"/>
        <v>0</v>
      </c>
      <c r="Q17" s="48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7"/>
      <c r="W17" s="48"/>
    </row>
    <row r="18" spans="1:23" x14ac:dyDescent="0.2">
      <c r="A18" s="23" t="s">
        <v>45</v>
      </c>
      <c r="B18" s="46"/>
      <c r="C18" s="46"/>
      <c r="D18" s="46"/>
      <c r="E18" s="46">
        <f t="shared" si="4"/>
        <v>0</v>
      </c>
      <c r="F18" s="47"/>
      <c r="G18" s="48"/>
      <c r="H18" s="47"/>
      <c r="I18" s="48"/>
      <c r="J18" s="47"/>
      <c r="K18" s="48"/>
      <c r="L18" s="47"/>
      <c r="M18" s="48"/>
      <c r="N18" s="47"/>
      <c r="O18" s="48"/>
      <c r="P18" s="47">
        <f t="shared" si="5"/>
        <v>0</v>
      </c>
      <c r="Q18" s="48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7"/>
      <c r="W18" s="48"/>
    </row>
    <row r="19" spans="1:23" x14ac:dyDescent="0.2">
      <c r="A19" s="23" t="s">
        <v>46</v>
      </c>
      <c r="B19" s="46"/>
      <c r="C19" s="46"/>
      <c r="D19" s="46"/>
      <c r="E19" s="46">
        <f t="shared" si="4"/>
        <v>0</v>
      </c>
      <c r="F19" s="47"/>
      <c r="G19" s="48"/>
      <c r="H19" s="47"/>
      <c r="I19" s="48"/>
      <c r="J19" s="47"/>
      <c r="K19" s="48"/>
      <c r="L19" s="47"/>
      <c r="M19" s="48"/>
      <c r="N19" s="47"/>
      <c r="O19" s="48"/>
      <c r="P19" s="47">
        <f t="shared" si="5"/>
        <v>0</v>
      </c>
      <c r="Q19" s="48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7"/>
      <c r="W19" s="48"/>
    </row>
    <row r="20" spans="1:23" x14ac:dyDescent="0.2">
      <c r="A20" s="23" t="s">
        <v>47</v>
      </c>
      <c r="B20" s="46"/>
      <c r="C20" s="46"/>
      <c r="D20" s="46"/>
      <c r="E20" s="46">
        <f t="shared" si="4"/>
        <v>0</v>
      </c>
      <c r="F20" s="47"/>
      <c r="G20" s="48"/>
      <c r="H20" s="47"/>
      <c r="I20" s="48"/>
      <c r="J20" s="47"/>
      <c r="K20" s="48"/>
      <c r="L20" s="47"/>
      <c r="M20" s="48"/>
      <c r="N20" s="47"/>
      <c r="O20" s="48"/>
      <c r="P20" s="47">
        <f t="shared" si="5"/>
        <v>0</v>
      </c>
      <c r="Q20" s="48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7"/>
      <c r="W20" s="48"/>
    </row>
    <row r="21" spans="1:23" x14ac:dyDescent="0.2">
      <c r="A21" s="23" t="s">
        <v>48</v>
      </c>
      <c r="B21" s="46"/>
      <c r="C21" s="46"/>
      <c r="D21" s="46"/>
      <c r="E21" s="46">
        <f t="shared" si="4"/>
        <v>0</v>
      </c>
      <c r="F21" s="47"/>
      <c r="G21" s="48"/>
      <c r="H21" s="47"/>
      <c r="I21" s="48"/>
      <c r="J21" s="47"/>
      <c r="K21" s="48"/>
      <c r="L21" s="47"/>
      <c r="M21" s="48"/>
      <c r="N21" s="47"/>
      <c r="O21" s="48"/>
      <c r="P21" s="47">
        <f t="shared" si="5"/>
        <v>0</v>
      </c>
      <c r="Q21" s="48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7"/>
      <c r="W21" s="48"/>
    </row>
    <row r="22" spans="1:23" x14ac:dyDescent="0.2">
      <c r="A22" s="23" t="s">
        <v>49</v>
      </c>
      <c r="B22" s="46"/>
      <c r="C22" s="46"/>
      <c r="D22" s="46"/>
      <c r="E22" s="46">
        <f t="shared" si="4"/>
        <v>0</v>
      </c>
      <c r="F22" s="47"/>
      <c r="G22" s="48"/>
      <c r="H22" s="47"/>
      <c r="I22" s="48"/>
      <c r="J22" s="47"/>
      <c r="K22" s="48"/>
      <c r="L22" s="47"/>
      <c r="M22" s="48"/>
      <c r="N22" s="47"/>
      <c r="O22" s="48"/>
      <c r="P22" s="47">
        <f t="shared" si="5"/>
        <v>0</v>
      </c>
      <c r="Q22" s="48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7"/>
      <c r="W22" s="48"/>
    </row>
    <row r="23" spans="1:23" x14ac:dyDescent="0.2">
      <c r="A23" s="23" t="s">
        <v>50</v>
      </c>
      <c r="B23" s="46"/>
      <c r="C23" s="46"/>
      <c r="D23" s="46"/>
      <c r="E23" s="46">
        <f t="shared" si="4"/>
        <v>0</v>
      </c>
      <c r="F23" s="47"/>
      <c r="G23" s="48"/>
      <c r="H23" s="47"/>
      <c r="I23" s="48"/>
      <c r="J23" s="47"/>
      <c r="K23" s="48"/>
      <c r="L23" s="47"/>
      <c r="M23" s="48"/>
      <c r="N23" s="47"/>
      <c r="O23" s="48"/>
      <c r="P23" s="47">
        <f t="shared" si="5"/>
        <v>0</v>
      </c>
      <c r="Q23" s="48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7"/>
      <c r="W23" s="48"/>
    </row>
    <row r="24" spans="1:23" x14ac:dyDescent="0.2">
      <c r="A24" s="23" t="s">
        <v>51</v>
      </c>
      <c r="B24" s="46"/>
      <c r="C24" s="46"/>
      <c r="D24" s="46"/>
      <c r="E24" s="46">
        <f t="shared" si="4"/>
        <v>0</v>
      </c>
      <c r="F24" s="47"/>
      <c r="G24" s="48"/>
      <c r="H24" s="47"/>
      <c r="I24" s="48"/>
      <c r="J24" s="47"/>
      <c r="K24" s="48"/>
      <c r="L24" s="47"/>
      <c r="M24" s="48"/>
      <c r="N24" s="47"/>
      <c r="O24" s="48"/>
      <c r="P24" s="47">
        <f t="shared" si="5"/>
        <v>0</v>
      </c>
      <c r="Q24" s="48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7"/>
      <c r="W24" s="48"/>
    </row>
    <row r="25" spans="1:23" x14ac:dyDescent="0.2">
      <c r="A25" s="23" t="s">
        <v>52</v>
      </c>
      <c r="B25" s="46"/>
      <c r="C25" s="46"/>
      <c r="D25" s="46"/>
      <c r="E25" s="46">
        <f t="shared" si="4"/>
        <v>0</v>
      </c>
      <c r="F25" s="47"/>
      <c r="G25" s="48"/>
      <c r="H25" s="47"/>
      <c r="I25" s="48"/>
      <c r="J25" s="47"/>
      <c r="K25" s="48"/>
      <c r="L25" s="47"/>
      <c r="M25" s="48"/>
      <c r="N25" s="47"/>
      <c r="O25" s="48"/>
      <c r="P25" s="47">
        <f t="shared" si="5"/>
        <v>0</v>
      </c>
      <c r="Q25" s="48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7"/>
      <c r="W25" s="48"/>
    </row>
    <row r="26" spans="1:23" x14ac:dyDescent="0.2">
      <c r="A26" s="23" t="s">
        <v>53</v>
      </c>
      <c r="B26" s="46">
        <v>302002000</v>
      </c>
      <c r="C26" s="46"/>
      <c r="D26" s="46"/>
      <c r="E26" s="46">
        <f t="shared" si="4"/>
        <v>302002000</v>
      </c>
      <c r="F26" s="47">
        <v>302002000</v>
      </c>
      <c r="G26" s="48">
        <v>85500000</v>
      </c>
      <c r="H26" s="47">
        <v>3536000</v>
      </c>
      <c r="I26" s="48">
        <v>18385178</v>
      </c>
      <c r="J26" s="47"/>
      <c r="K26" s="48"/>
      <c r="L26" s="47"/>
      <c r="M26" s="48"/>
      <c r="N26" s="47"/>
      <c r="O26" s="48"/>
      <c r="P26" s="47">
        <f t="shared" si="5"/>
        <v>3536000</v>
      </c>
      <c r="Q26" s="48">
        <f t="shared" si="6"/>
        <v>18385178</v>
      </c>
      <c r="R26" s="24">
        <f t="shared" si="7"/>
        <v>0</v>
      </c>
      <c r="S26" s="25">
        <f t="shared" si="8"/>
        <v>0</v>
      </c>
      <c r="T26" s="24">
        <f t="shared" si="9"/>
        <v>1.1708531731577936</v>
      </c>
      <c r="U26" s="26">
        <f t="shared" si="10"/>
        <v>6.0877669684306728</v>
      </c>
      <c r="V26" s="47"/>
      <c r="W26" s="48"/>
    </row>
    <row r="27" spans="1:23" x14ac:dyDescent="0.2">
      <c r="A27" s="19" t="s">
        <v>54</v>
      </c>
      <c r="B27" s="43">
        <f t="shared" ref="B27:Q27" si="11">SUM(B28:B41)</f>
        <v>13839000</v>
      </c>
      <c r="C27" s="43">
        <f t="shared" si="11"/>
        <v>0</v>
      </c>
      <c r="D27" s="43">
        <f t="shared" si="11"/>
        <v>0</v>
      </c>
      <c r="E27" s="43">
        <f t="shared" si="11"/>
        <v>13839000</v>
      </c>
      <c r="F27" s="44">
        <f t="shared" si="11"/>
        <v>3839000</v>
      </c>
      <c r="G27" s="45">
        <f t="shared" si="11"/>
        <v>2460000</v>
      </c>
      <c r="H27" s="44">
        <f t="shared" si="11"/>
        <v>91000</v>
      </c>
      <c r="I27" s="45">
        <f t="shared" si="11"/>
        <v>336344</v>
      </c>
      <c r="J27" s="44">
        <f t="shared" si="11"/>
        <v>0</v>
      </c>
      <c r="K27" s="45">
        <f t="shared" si="11"/>
        <v>0</v>
      </c>
      <c r="L27" s="44">
        <f t="shared" si="11"/>
        <v>0</v>
      </c>
      <c r="M27" s="45">
        <f t="shared" si="11"/>
        <v>0</v>
      </c>
      <c r="N27" s="44">
        <f t="shared" si="11"/>
        <v>0</v>
      </c>
      <c r="O27" s="45">
        <f t="shared" si="11"/>
        <v>0</v>
      </c>
      <c r="P27" s="44">
        <f t="shared" si="11"/>
        <v>91000</v>
      </c>
      <c r="Q27" s="45">
        <f t="shared" si="11"/>
        <v>336344</v>
      </c>
      <c r="R27" s="20">
        <f t="shared" si="7"/>
        <v>0</v>
      </c>
      <c r="S27" s="21">
        <f t="shared" si="8"/>
        <v>0</v>
      </c>
      <c r="T27" s="20">
        <f t="shared" si="9"/>
        <v>0.6575619625695498</v>
      </c>
      <c r="U27" s="22">
        <f t="shared" si="10"/>
        <v>2.430406821302117</v>
      </c>
      <c r="V27" s="44">
        <f t="shared" ref="V27:W27" si="12">SUM(V28:V41)</f>
        <v>0</v>
      </c>
      <c r="W27" s="45">
        <f t="shared" si="12"/>
        <v>0</v>
      </c>
    </row>
    <row r="28" spans="1:23" s="31" customFormat="1" ht="12.75" customHeight="1" x14ac:dyDescent="0.2">
      <c r="A28" s="27" t="s">
        <v>55</v>
      </c>
      <c r="B28" s="49"/>
      <c r="C28" s="49"/>
      <c r="D28" s="49"/>
      <c r="E28" s="49">
        <f t="shared" si="4"/>
        <v>0</v>
      </c>
      <c r="F28" s="50"/>
      <c r="G28" s="51"/>
      <c r="H28" s="50"/>
      <c r="I28" s="51"/>
      <c r="J28" s="50"/>
      <c r="K28" s="51"/>
      <c r="L28" s="50"/>
      <c r="M28" s="51"/>
      <c r="N28" s="50"/>
      <c r="O28" s="51"/>
      <c r="P28" s="50">
        <f t="shared" si="5"/>
        <v>0</v>
      </c>
      <c r="Q28" s="51">
        <f t="shared" si="6"/>
        <v>0</v>
      </c>
      <c r="R28" s="28">
        <f t="shared" si="7"/>
        <v>0</v>
      </c>
      <c r="S28" s="29">
        <f t="shared" si="8"/>
        <v>0</v>
      </c>
      <c r="T28" s="28">
        <f t="shared" si="9"/>
        <v>0</v>
      </c>
      <c r="U28" s="30">
        <f t="shared" si="10"/>
        <v>0</v>
      </c>
      <c r="V28" s="50"/>
      <c r="W28" s="51"/>
    </row>
    <row r="29" spans="1:23" x14ac:dyDescent="0.2">
      <c r="A29" s="23" t="s">
        <v>56</v>
      </c>
      <c r="B29" s="46">
        <v>10000000</v>
      </c>
      <c r="C29" s="46"/>
      <c r="D29" s="46"/>
      <c r="E29" s="46">
        <f t="shared" si="4"/>
        <v>10000000</v>
      </c>
      <c r="F29" s="47"/>
      <c r="G29" s="48"/>
      <c r="H29" s="47"/>
      <c r="I29" s="48"/>
      <c r="J29" s="47"/>
      <c r="K29" s="48"/>
      <c r="L29" s="47"/>
      <c r="M29" s="48"/>
      <c r="N29" s="47"/>
      <c r="O29" s="48"/>
      <c r="P29" s="47">
        <f t="shared" si="5"/>
        <v>0</v>
      </c>
      <c r="Q29" s="48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7"/>
      <c r="W29" s="48"/>
    </row>
    <row r="30" spans="1:23" x14ac:dyDescent="0.2">
      <c r="A30" s="23" t="s">
        <v>57</v>
      </c>
      <c r="B30" s="46">
        <v>2000000</v>
      </c>
      <c r="C30" s="46"/>
      <c r="D30" s="46"/>
      <c r="E30" s="46">
        <f t="shared" si="4"/>
        <v>2000000</v>
      </c>
      <c r="F30" s="47">
        <v>2000000</v>
      </c>
      <c r="G30" s="48">
        <v>2000000</v>
      </c>
      <c r="H30" s="47">
        <v>91000</v>
      </c>
      <c r="I30" s="48">
        <v>198734</v>
      </c>
      <c r="J30" s="47"/>
      <c r="K30" s="48"/>
      <c r="L30" s="47"/>
      <c r="M30" s="48"/>
      <c r="N30" s="47"/>
      <c r="O30" s="48"/>
      <c r="P30" s="47">
        <f t="shared" si="5"/>
        <v>91000</v>
      </c>
      <c r="Q30" s="48">
        <f t="shared" si="6"/>
        <v>198734</v>
      </c>
      <c r="R30" s="24">
        <f t="shared" si="7"/>
        <v>0</v>
      </c>
      <c r="S30" s="25">
        <f t="shared" si="8"/>
        <v>0</v>
      </c>
      <c r="T30" s="24">
        <f t="shared" si="9"/>
        <v>4.55</v>
      </c>
      <c r="U30" s="26">
        <f t="shared" si="10"/>
        <v>9.9367000000000001</v>
      </c>
      <c r="V30" s="47"/>
      <c r="W30" s="48"/>
    </row>
    <row r="31" spans="1:23" x14ac:dyDescent="0.2">
      <c r="A31" s="23" t="s">
        <v>58</v>
      </c>
      <c r="B31" s="46"/>
      <c r="C31" s="46"/>
      <c r="D31" s="46"/>
      <c r="E31" s="46">
        <f t="shared" si="4"/>
        <v>0</v>
      </c>
      <c r="F31" s="47"/>
      <c r="G31" s="48"/>
      <c r="H31" s="47"/>
      <c r="I31" s="48"/>
      <c r="J31" s="47"/>
      <c r="K31" s="48"/>
      <c r="L31" s="47"/>
      <c r="M31" s="48"/>
      <c r="N31" s="47"/>
      <c r="O31" s="48"/>
      <c r="P31" s="47">
        <f t="shared" si="5"/>
        <v>0</v>
      </c>
      <c r="Q31" s="48">
        <f t="shared" si="6"/>
        <v>0</v>
      </c>
      <c r="R31" s="24">
        <f t="shared" si="7"/>
        <v>0</v>
      </c>
      <c r="S31" s="25">
        <f t="shared" si="8"/>
        <v>0</v>
      </c>
      <c r="T31" s="24">
        <f t="shared" si="9"/>
        <v>0</v>
      </c>
      <c r="U31" s="26">
        <f t="shared" si="10"/>
        <v>0</v>
      </c>
      <c r="V31" s="47"/>
      <c r="W31" s="48"/>
    </row>
    <row r="32" spans="1:23" x14ac:dyDescent="0.2">
      <c r="A32" s="23" t="s">
        <v>59</v>
      </c>
      <c r="B32" s="46">
        <v>1839000</v>
      </c>
      <c r="C32" s="46"/>
      <c r="D32" s="46"/>
      <c r="E32" s="46">
        <f t="shared" si="4"/>
        <v>1839000</v>
      </c>
      <c r="F32" s="47">
        <v>1839000</v>
      </c>
      <c r="G32" s="48">
        <v>460000</v>
      </c>
      <c r="H32" s="47"/>
      <c r="I32" s="48">
        <v>137610</v>
      </c>
      <c r="J32" s="47"/>
      <c r="K32" s="48"/>
      <c r="L32" s="47"/>
      <c r="M32" s="48"/>
      <c r="N32" s="47"/>
      <c r="O32" s="48"/>
      <c r="P32" s="47">
        <f t="shared" si="5"/>
        <v>0</v>
      </c>
      <c r="Q32" s="48">
        <f t="shared" si="6"/>
        <v>137610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7.4828711256117453</v>
      </c>
      <c r="V32" s="47"/>
      <c r="W32" s="48"/>
    </row>
    <row r="33" spans="1:23" x14ac:dyDescent="0.2">
      <c r="A33" s="23" t="s">
        <v>60</v>
      </c>
      <c r="B33" s="46"/>
      <c r="C33" s="46"/>
      <c r="D33" s="46"/>
      <c r="E33" s="46">
        <f t="shared" si="4"/>
        <v>0</v>
      </c>
      <c r="F33" s="47"/>
      <c r="G33" s="48"/>
      <c r="H33" s="47"/>
      <c r="I33" s="48"/>
      <c r="J33" s="47"/>
      <c r="K33" s="48"/>
      <c r="L33" s="47"/>
      <c r="M33" s="48"/>
      <c r="N33" s="47"/>
      <c r="O33" s="48"/>
      <c r="P33" s="47">
        <f t="shared" si="5"/>
        <v>0</v>
      </c>
      <c r="Q33" s="48">
        <f t="shared" si="6"/>
        <v>0</v>
      </c>
      <c r="R33" s="24">
        <f t="shared" si="7"/>
        <v>0</v>
      </c>
      <c r="S33" s="25">
        <f t="shared" si="8"/>
        <v>0</v>
      </c>
      <c r="T33" s="24">
        <f t="shared" si="9"/>
        <v>0</v>
      </c>
      <c r="U33" s="26">
        <f t="shared" si="10"/>
        <v>0</v>
      </c>
      <c r="V33" s="47"/>
      <c r="W33" s="48"/>
    </row>
    <row r="34" spans="1:23" x14ac:dyDescent="0.2">
      <c r="A34" s="23" t="s">
        <v>61</v>
      </c>
      <c r="B34" s="46"/>
      <c r="C34" s="46"/>
      <c r="D34" s="46"/>
      <c r="E34" s="46">
        <f t="shared" si="4"/>
        <v>0</v>
      </c>
      <c r="F34" s="47"/>
      <c r="G34" s="48"/>
      <c r="H34" s="47"/>
      <c r="I34" s="48"/>
      <c r="J34" s="47"/>
      <c r="K34" s="48"/>
      <c r="L34" s="47"/>
      <c r="M34" s="48"/>
      <c r="N34" s="47"/>
      <c r="O34" s="48"/>
      <c r="P34" s="47">
        <f t="shared" si="5"/>
        <v>0</v>
      </c>
      <c r="Q34" s="48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7"/>
      <c r="W34" s="48"/>
    </row>
    <row r="35" spans="1:23" x14ac:dyDescent="0.2">
      <c r="A35" s="23" t="s">
        <v>62</v>
      </c>
      <c r="B35" s="46"/>
      <c r="C35" s="46"/>
      <c r="D35" s="46"/>
      <c r="E35" s="46">
        <f t="shared" si="4"/>
        <v>0</v>
      </c>
      <c r="F35" s="47"/>
      <c r="G35" s="48"/>
      <c r="H35" s="47"/>
      <c r="I35" s="48"/>
      <c r="J35" s="47"/>
      <c r="K35" s="48"/>
      <c r="L35" s="47"/>
      <c r="M35" s="48"/>
      <c r="N35" s="47"/>
      <c r="O35" s="48"/>
      <c r="P35" s="47">
        <f t="shared" si="5"/>
        <v>0</v>
      </c>
      <c r="Q35" s="48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7"/>
      <c r="W35" s="48"/>
    </row>
    <row r="36" spans="1:23" x14ac:dyDescent="0.2">
      <c r="A36" s="23" t="s">
        <v>63</v>
      </c>
      <c r="B36" s="46"/>
      <c r="C36" s="46"/>
      <c r="D36" s="46"/>
      <c r="E36" s="46">
        <f t="shared" si="4"/>
        <v>0</v>
      </c>
      <c r="F36" s="47"/>
      <c r="G36" s="48"/>
      <c r="H36" s="47"/>
      <c r="I36" s="48"/>
      <c r="J36" s="47"/>
      <c r="K36" s="48"/>
      <c r="L36" s="47"/>
      <c r="M36" s="48"/>
      <c r="N36" s="47"/>
      <c r="O36" s="48"/>
      <c r="P36" s="47">
        <f t="shared" si="5"/>
        <v>0</v>
      </c>
      <c r="Q36" s="48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7"/>
      <c r="W36" s="48"/>
    </row>
    <row r="37" spans="1:23" x14ac:dyDescent="0.2">
      <c r="A37" s="23" t="s">
        <v>64</v>
      </c>
      <c r="B37" s="46"/>
      <c r="C37" s="46"/>
      <c r="D37" s="46"/>
      <c r="E37" s="46">
        <f t="shared" si="4"/>
        <v>0</v>
      </c>
      <c r="F37" s="47"/>
      <c r="G37" s="48"/>
      <c r="H37" s="47"/>
      <c r="I37" s="48"/>
      <c r="J37" s="47"/>
      <c r="K37" s="48"/>
      <c r="L37" s="47"/>
      <c r="M37" s="48"/>
      <c r="N37" s="47"/>
      <c r="O37" s="48"/>
      <c r="P37" s="47">
        <f t="shared" si="5"/>
        <v>0</v>
      </c>
      <c r="Q37" s="48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7"/>
      <c r="W37" s="48"/>
    </row>
    <row r="38" spans="1:23" x14ac:dyDescent="0.2">
      <c r="A38" s="23" t="s">
        <v>65</v>
      </c>
      <c r="B38" s="46"/>
      <c r="C38" s="46"/>
      <c r="D38" s="46"/>
      <c r="E38" s="46">
        <f t="shared" si="4"/>
        <v>0</v>
      </c>
      <c r="F38" s="47"/>
      <c r="G38" s="48"/>
      <c r="H38" s="47"/>
      <c r="I38" s="48"/>
      <c r="J38" s="47"/>
      <c r="K38" s="48"/>
      <c r="L38" s="47"/>
      <c r="M38" s="48"/>
      <c r="N38" s="47"/>
      <c r="O38" s="48"/>
      <c r="P38" s="47">
        <f t="shared" si="5"/>
        <v>0</v>
      </c>
      <c r="Q38" s="48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7"/>
      <c r="W38" s="48"/>
    </row>
    <row r="39" spans="1:23" x14ac:dyDescent="0.2">
      <c r="A39" s="23" t="s">
        <v>66</v>
      </c>
      <c r="B39" s="46"/>
      <c r="C39" s="46"/>
      <c r="D39" s="46"/>
      <c r="E39" s="46">
        <f t="shared" si="4"/>
        <v>0</v>
      </c>
      <c r="F39" s="47"/>
      <c r="G39" s="48"/>
      <c r="H39" s="47"/>
      <c r="I39" s="48"/>
      <c r="J39" s="47"/>
      <c r="K39" s="48"/>
      <c r="L39" s="47"/>
      <c r="M39" s="48"/>
      <c r="N39" s="47"/>
      <c r="O39" s="48"/>
      <c r="P39" s="47">
        <f t="shared" si="5"/>
        <v>0</v>
      </c>
      <c r="Q39" s="48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7"/>
      <c r="W39" s="48"/>
    </row>
    <row r="40" spans="1:23" x14ac:dyDescent="0.2">
      <c r="A40" s="23" t="s">
        <v>67</v>
      </c>
      <c r="B40" s="46"/>
      <c r="C40" s="46"/>
      <c r="D40" s="46"/>
      <c r="E40" s="46">
        <f t="shared" si="4"/>
        <v>0</v>
      </c>
      <c r="F40" s="47"/>
      <c r="G40" s="48"/>
      <c r="H40" s="47"/>
      <c r="I40" s="48"/>
      <c r="J40" s="47"/>
      <c r="K40" s="48"/>
      <c r="L40" s="47"/>
      <c r="M40" s="48"/>
      <c r="N40" s="47"/>
      <c r="O40" s="48"/>
      <c r="P40" s="47">
        <f t="shared" si="5"/>
        <v>0</v>
      </c>
      <c r="Q40" s="48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7"/>
      <c r="W40" s="48"/>
    </row>
    <row r="41" spans="1:23" x14ac:dyDescent="0.2">
      <c r="A41" s="23" t="s">
        <v>68</v>
      </c>
      <c r="B41" s="46"/>
      <c r="C41" s="46"/>
      <c r="D41" s="46"/>
      <c r="E41" s="46">
        <f t="shared" si="4"/>
        <v>0</v>
      </c>
      <c r="F41" s="47"/>
      <c r="G41" s="48"/>
      <c r="H41" s="47"/>
      <c r="I41" s="48"/>
      <c r="J41" s="47"/>
      <c r="K41" s="48"/>
      <c r="L41" s="47"/>
      <c r="M41" s="48"/>
      <c r="N41" s="47"/>
      <c r="O41" s="48"/>
      <c r="P41" s="47">
        <f t="shared" si="5"/>
        <v>0</v>
      </c>
      <c r="Q41" s="48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7"/>
      <c r="W41" s="48"/>
    </row>
    <row r="42" spans="1:23" s="36" customFormat="1" x14ac:dyDescent="0.2">
      <c r="A42" s="32" t="s">
        <v>69</v>
      </c>
      <c r="B42" s="52">
        <f t="shared" ref="B42:Q42" si="13">+B43+B54</f>
        <v>5662000</v>
      </c>
      <c r="C42" s="52">
        <f t="shared" si="13"/>
        <v>0</v>
      </c>
      <c r="D42" s="52">
        <f t="shared" si="13"/>
        <v>0</v>
      </c>
      <c r="E42" s="52">
        <f t="shared" si="13"/>
        <v>5662000</v>
      </c>
      <c r="F42" s="53">
        <f t="shared" si="13"/>
        <v>5662000</v>
      </c>
      <c r="G42" s="54">
        <f t="shared" si="13"/>
        <v>1061000</v>
      </c>
      <c r="H42" s="53">
        <f t="shared" si="13"/>
        <v>1322000</v>
      </c>
      <c r="I42" s="54">
        <f t="shared" si="13"/>
        <v>0</v>
      </c>
      <c r="J42" s="53">
        <f t="shared" si="13"/>
        <v>0</v>
      </c>
      <c r="K42" s="54">
        <f t="shared" si="13"/>
        <v>0</v>
      </c>
      <c r="L42" s="53">
        <f t="shared" si="13"/>
        <v>0</v>
      </c>
      <c r="M42" s="54">
        <f t="shared" si="13"/>
        <v>0</v>
      </c>
      <c r="N42" s="53">
        <f t="shared" si="13"/>
        <v>0</v>
      </c>
      <c r="O42" s="54">
        <f t="shared" si="13"/>
        <v>0</v>
      </c>
      <c r="P42" s="53">
        <f t="shared" si="13"/>
        <v>1322000</v>
      </c>
      <c r="Q42" s="54">
        <f t="shared" si="13"/>
        <v>0</v>
      </c>
      <c r="R42" s="33">
        <f t="shared" ref="R42:R63" si="14">IF(($H42      =0),0,((($H42      -$H42      )/$H42      )*100))</f>
        <v>0</v>
      </c>
      <c r="S42" s="34">
        <f t="shared" ref="S42:S63" si="15">IF(($I42      =0),0,((($I42      -$I42      )/$I42      )*100))</f>
        <v>0</v>
      </c>
      <c r="T42" s="33">
        <f t="shared" ref="T42:T63" si="16">IF(($E42      =0),0,(($P42      /$E42      )*100))</f>
        <v>23.34864005651713</v>
      </c>
      <c r="U42" s="35">
        <f t="shared" ref="U42:U63" si="17">IF(($E42      =0),0,(($Q42      /$E42      )*100))</f>
        <v>0</v>
      </c>
      <c r="V42" s="53">
        <f t="shared" ref="V42:W42" si="18">+V43+V54</f>
        <v>0</v>
      </c>
      <c r="W42" s="54">
        <f t="shared" si="18"/>
        <v>0</v>
      </c>
    </row>
    <row r="43" spans="1:23" x14ac:dyDescent="0.2">
      <c r="A43" s="19" t="s">
        <v>36</v>
      </c>
      <c r="B43" s="43">
        <f t="shared" ref="B43:Q43" si="19">SUM(B44:B53)</f>
        <v>3447000</v>
      </c>
      <c r="C43" s="43">
        <f t="shared" si="19"/>
        <v>0</v>
      </c>
      <c r="D43" s="43">
        <f t="shared" si="19"/>
        <v>0</v>
      </c>
      <c r="E43" s="43">
        <f t="shared" si="19"/>
        <v>3447000</v>
      </c>
      <c r="F43" s="44">
        <f t="shared" si="19"/>
        <v>3447000</v>
      </c>
      <c r="G43" s="45">
        <f t="shared" si="19"/>
        <v>1061000</v>
      </c>
      <c r="H43" s="44">
        <f t="shared" si="19"/>
        <v>1322000</v>
      </c>
      <c r="I43" s="45">
        <f t="shared" si="19"/>
        <v>0</v>
      </c>
      <c r="J43" s="44">
        <f t="shared" si="19"/>
        <v>0</v>
      </c>
      <c r="K43" s="45">
        <f t="shared" si="19"/>
        <v>0</v>
      </c>
      <c r="L43" s="44">
        <f t="shared" si="19"/>
        <v>0</v>
      </c>
      <c r="M43" s="45">
        <f t="shared" si="19"/>
        <v>0</v>
      </c>
      <c r="N43" s="44">
        <f t="shared" si="19"/>
        <v>0</v>
      </c>
      <c r="O43" s="45">
        <f t="shared" si="19"/>
        <v>0</v>
      </c>
      <c r="P43" s="44">
        <f t="shared" si="19"/>
        <v>1322000</v>
      </c>
      <c r="Q43" s="45">
        <f t="shared" si="19"/>
        <v>0</v>
      </c>
      <c r="R43" s="20">
        <f t="shared" si="14"/>
        <v>0</v>
      </c>
      <c r="S43" s="21">
        <f t="shared" si="15"/>
        <v>0</v>
      </c>
      <c r="T43" s="20">
        <f t="shared" si="16"/>
        <v>38.352190310414855</v>
      </c>
      <c r="U43" s="22">
        <f t="shared" si="17"/>
        <v>0</v>
      </c>
      <c r="V43" s="44">
        <f t="shared" ref="V43:W43" si="20">SUM(V44:V53)</f>
        <v>0</v>
      </c>
      <c r="W43" s="45">
        <f t="shared" si="20"/>
        <v>0</v>
      </c>
    </row>
    <row r="44" spans="1:23" s="31" customFormat="1" ht="12.75" customHeight="1" x14ac:dyDescent="0.2">
      <c r="A44" s="27" t="s">
        <v>70</v>
      </c>
      <c r="B44" s="49"/>
      <c r="C44" s="49"/>
      <c r="D44" s="49"/>
      <c r="E44" s="49">
        <f t="shared" ref="E44:E62" si="21">$B44      +$C44      +$D44</f>
        <v>0</v>
      </c>
      <c r="F44" s="50"/>
      <c r="G44" s="51"/>
      <c r="H44" s="50"/>
      <c r="I44" s="51"/>
      <c r="J44" s="50"/>
      <c r="K44" s="51"/>
      <c r="L44" s="50"/>
      <c r="M44" s="51"/>
      <c r="N44" s="50"/>
      <c r="O44" s="51"/>
      <c r="P44" s="50">
        <f t="shared" ref="P44:P62" si="22">$H44      +$J44      +$L44      +$N44</f>
        <v>0</v>
      </c>
      <c r="Q44" s="51">
        <f t="shared" ref="Q44:Q62" si="23">$I44      +$K44      +$M44      +$O44</f>
        <v>0</v>
      </c>
      <c r="R44" s="28">
        <f t="shared" si="14"/>
        <v>0</v>
      </c>
      <c r="S44" s="29">
        <f t="shared" si="15"/>
        <v>0</v>
      </c>
      <c r="T44" s="28">
        <f t="shared" si="16"/>
        <v>0</v>
      </c>
      <c r="U44" s="30">
        <f t="shared" si="17"/>
        <v>0</v>
      </c>
      <c r="V44" s="50"/>
      <c r="W44" s="51"/>
    </row>
    <row r="45" spans="1:23" x14ac:dyDescent="0.2">
      <c r="A45" s="23" t="s">
        <v>71</v>
      </c>
      <c r="B45" s="46">
        <v>2947000</v>
      </c>
      <c r="C45" s="46"/>
      <c r="D45" s="46"/>
      <c r="E45" s="46">
        <f t="shared" si="21"/>
        <v>2947000</v>
      </c>
      <c r="F45" s="47">
        <v>2947000</v>
      </c>
      <c r="G45" s="48">
        <v>1061000</v>
      </c>
      <c r="H45" s="47">
        <v>1322000</v>
      </c>
      <c r="I45" s="48"/>
      <c r="J45" s="47"/>
      <c r="K45" s="48"/>
      <c r="L45" s="47"/>
      <c r="M45" s="48"/>
      <c r="N45" s="47"/>
      <c r="O45" s="48"/>
      <c r="P45" s="47">
        <f t="shared" si="22"/>
        <v>1322000</v>
      </c>
      <c r="Q45" s="48">
        <f t="shared" si="23"/>
        <v>0</v>
      </c>
      <c r="R45" s="24">
        <f t="shared" si="14"/>
        <v>0</v>
      </c>
      <c r="S45" s="25">
        <f t="shared" si="15"/>
        <v>0</v>
      </c>
      <c r="T45" s="24">
        <f t="shared" si="16"/>
        <v>44.859178825924666</v>
      </c>
      <c r="U45" s="26">
        <f t="shared" si="17"/>
        <v>0</v>
      </c>
      <c r="V45" s="47"/>
      <c r="W45" s="48"/>
    </row>
    <row r="46" spans="1:23" x14ac:dyDescent="0.2">
      <c r="A46" s="23" t="s">
        <v>72</v>
      </c>
      <c r="B46" s="46">
        <v>500000</v>
      </c>
      <c r="C46" s="46"/>
      <c r="D46" s="46"/>
      <c r="E46" s="46">
        <f t="shared" si="21"/>
        <v>500000</v>
      </c>
      <c r="F46" s="47">
        <v>500000</v>
      </c>
      <c r="G46" s="48"/>
      <c r="H46" s="47"/>
      <c r="I46" s="48"/>
      <c r="J46" s="47"/>
      <c r="K46" s="48"/>
      <c r="L46" s="47"/>
      <c r="M46" s="48"/>
      <c r="N46" s="47"/>
      <c r="O46" s="48"/>
      <c r="P46" s="47">
        <f t="shared" si="22"/>
        <v>0</v>
      </c>
      <c r="Q46" s="48">
        <f t="shared" si="23"/>
        <v>0</v>
      </c>
      <c r="R46" s="24">
        <f t="shared" si="14"/>
        <v>0</v>
      </c>
      <c r="S46" s="25">
        <f t="shared" si="15"/>
        <v>0</v>
      </c>
      <c r="T46" s="24">
        <f t="shared" si="16"/>
        <v>0</v>
      </c>
      <c r="U46" s="26">
        <f t="shared" si="17"/>
        <v>0</v>
      </c>
      <c r="V46" s="47"/>
      <c r="W46" s="48"/>
    </row>
    <row r="47" spans="1:23" x14ac:dyDescent="0.2">
      <c r="A47" s="23" t="s">
        <v>73</v>
      </c>
      <c r="B47" s="46"/>
      <c r="C47" s="46"/>
      <c r="D47" s="46"/>
      <c r="E47" s="46">
        <f t="shared" si="21"/>
        <v>0</v>
      </c>
      <c r="F47" s="47"/>
      <c r="G47" s="48"/>
      <c r="H47" s="47"/>
      <c r="I47" s="48"/>
      <c r="J47" s="47"/>
      <c r="K47" s="48"/>
      <c r="L47" s="47"/>
      <c r="M47" s="48"/>
      <c r="N47" s="47"/>
      <c r="O47" s="48"/>
      <c r="P47" s="47">
        <f t="shared" si="22"/>
        <v>0</v>
      </c>
      <c r="Q47" s="48">
        <f t="shared" si="23"/>
        <v>0</v>
      </c>
      <c r="R47" s="24">
        <f t="shared" si="14"/>
        <v>0</v>
      </c>
      <c r="S47" s="25">
        <f t="shared" si="15"/>
        <v>0</v>
      </c>
      <c r="T47" s="24">
        <f t="shared" si="16"/>
        <v>0</v>
      </c>
      <c r="U47" s="26">
        <f t="shared" si="17"/>
        <v>0</v>
      </c>
      <c r="V47" s="47"/>
      <c r="W47" s="48"/>
    </row>
    <row r="48" spans="1:23" x14ac:dyDescent="0.2">
      <c r="A48" s="23" t="s">
        <v>74</v>
      </c>
      <c r="B48" s="46"/>
      <c r="C48" s="46"/>
      <c r="D48" s="46"/>
      <c r="E48" s="46">
        <f t="shared" si="21"/>
        <v>0</v>
      </c>
      <c r="F48" s="47"/>
      <c r="G48" s="48"/>
      <c r="H48" s="47"/>
      <c r="I48" s="48"/>
      <c r="J48" s="47"/>
      <c r="K48" s="48"/>
      <c r="L48" s="47"/>
      <c r="M48" s="48"/>
      <c r="N48" s="47"/>
      <c r="O48" s="48"/>
      <c r="P48" s="47">
        <f t="shared" si="22"/>
        <v>0</v>
      </c>
      <c r="Q48" s="48">
        <f t="shared" si="23"/>
        <v>0</v>
      </c>
      <c r="R48" s="24">
        <f t="shared" si="14"/>
        <v>0</v>
      </c>
      <c r="S48" s="25">
        <f t="shared" si="15"/>
        <v>0</v>
      </c>
      <c r="T48" s="24">
        <f t="shared" si="16"/>
        <v>0</v>
      </c>
      <c r="U48" s="26">
        <f t="shared" si="17"/>
        <v>0</v>
      </c>
      <c r="V48" s="47"/>
      <c r="W48" s="48"/>
    </row>
    <row r="49" spans="1:23" x14ac:dyDescent="0.2">
      <c r="A49" s="23" t="s">
        <v>75</v>
      </c>
      <c r="B49" s="46"/>
      <c r="C49" s="46"/>
      <c r="D49" s="46"/>
      <c r="E49" s="46">
        <f t="shared" si="21"/>
        <v>0</v>
      </c>
      <c r="F49" s="47"/>
      <c r="G49" s="48"/>
      <c r="H49" s="47"/>
      <c r="I49" s="48"/>
      <c r="J49" s="47"/>
      <c r="K49" s="48"/>
      <c r="L49" s="47"/>
      <c r="M49" s="48"/>
      <c r="N49" s="47"/>
      <c r="O49" s="48"/>
      <c r="P49" s="47">
        <f t="shared" si="22"/>
        <v>0</v>
      </c>
      <c r="Q49" s="48">
        <f t="shared" si="23"/>
        <v>0</v>
      </c>
      <c r="R49" s="24">
        <f t="shared" si="14"/>
        <v>0</v>
      </c>
      <c r="S49" s="25">
        <f t="shared" si="15"/>
        <v>0</v>
      </c>
      <c r="T49" s="24">
        <f t="shared" si="16"/>
        <v>0</v>
      </c>
      <c r="U49" s="26">
        <f t="shared" si="17"/>
        <v>0</v>
      </c>
      <c r="V49" s="47"/>
      <c r="W49" s="48"/>
    </row>
    <row r="50" spans="1:23" x14ac:dyDescent="0.2">
      <c r="A50" s="23" t="s">
        <v>76</v>
      </c>
      <c r="B50" s="46"/>
      <c r="C50" s="46"/>
      <c r="D50" s="46"/>
      <c r="E50" s="46">
        <f t="shared" si="21"/>
        <v>0</v>
      </c>
      <c r="F50" s="47"/>
      <c r="G50" s="48"/>
      <c r="H50" s="47"/>
      <c r="I50" s="48"/>
      <c r="J50" s="47"/>
      <c r="K50" s="48"/>
      <c r="L50" s="47"/>
      <c r="M50" s="48"/>
      <c r="N50" s="47"/>
      <c r="O50" s="48"/>
      <c r="P50" s="47">
        <f t="shared" si="22"/>
        <v>0</v>
      </c>
      <c r="Q50" s="48">
        <f t="shared" si="23"/>
        <v>0</v>
      </c>
      <c r="R50" s="24">
        <f t="shared" si="14"/>
        <v>0</v>
      </c>
      <c r="S50" s="25">
        <f t="shared" si="15"/>
        <v>0</v>
      </c>
      <c r="T50" s="24">
        <f t="shared" si="16"/>
        <v>0</v>
      </c>
      <c r="U50" s="26">
        <f t="shared" si="17"/>
        <v>0</v>
      </c>
      <c r="V50" s="47"/>
      <c r="W50" s="48"/>
    </row>
    <row r="51" spans="1:23" ht="12" customHeight="1" x14ac:dyDescent="0.2">
      <c r="A51" s="23" t="s">
        <v>77</v>
      </c>
      <c r="B51" s="46"/>
      <c r="C51" s="46"/>
      <c r="D51" s="46"/>
      <c r="E51" s="46">
        <f t="shared" si="21"/>
        <v>0</v>
      </c>
      <c r="F51" s="47"/>
      <c r="G51" s="48"/>
      <c r="H51" s="47"/>
      <c r="I51" s="48"/>
      <c r="J51" s="47"/>
      <c r="K51" s="48"/>
      <c r="L51" s="47"/>
      <c r="M51" s="48"/>
      <c r="N51" s="47"/>
      <c r="O51" s="48"/>
      <c r="P51" s="47">
        <f t="shared" si="22"/>
        <v>0</v>
      </c>
      <c r="Q51" s="48">
        <f t="shared" si="23"/>
        <v>0</v>
      </c>
      <c r="R51" s="24">
        <f t="shared" si="14"/>
        <v>0</v>
      </c>
      <c r="S51" s="25">
        <f t="shared" si="15"/>
        <v>0</v>
      </c>
      <c r="T51" s="24">
        <f t="shared" si="16"/>
        <v>0</v>
      </c>
      <c r="U51" s="26">
        <f t="shared" si="17"/>
        <v>0</v>
      </c>
      <c r="V51" s="47"/>
      <c r="W51" s="48"/>
    </row>
    <row r="52" spans="1:23" x14ac:dyDescent="0.2">
      <c r="A52" s="23" t="s">
        <v>78</v>
      </c>
      <c r="B52" s="46"/>
      <c r="C52" s="46"/>
      <c r="D52" s="46"/>
      <c r="E52" s="46">
        <f t="shared" si="21"/>
        <v>0</v>
      </c>
      <c r="F52" s="47"/>
      <c r="G52" s="48"/>
      <c r="H52" s="47"/>
      <c r="I52" s="48"/>
      <c r="J52" s="47"/>
      <c r="K52" s="48"/>
      <c r="L52" s="47"/>
      <c r="M52" s="48"/>
      <c r="N52" s="47"/>
      <c r="O52" s="48"/>
      <c r="P52" s="47">
        <f t="shared" si="22"/>
        <v>0</v>
      </c>
      <c r="Q52" s="48">
        <f t="shared" si="23"/>
        <v>0</v>
      </c>
      <c r="R52" s="24">
        <f t="shared" si="14"/>
        <v>0</v>
      </c>
      <c r="S52" s="25">
        <f t="shared" si="15"/>
        <v>0</v>
      </c>
      <c r="T52" s="24">
        <f t="shared" si="16"/>
        <v>0</v>
      </c>
      <c r="U52" s="26">
        <f t="shared" si="17"/>
        <v>0</v>
      </c>
      <c r="V52" s="47"/>
      <c r="W52" s="48"/>
    </row>
    <row r="53" spans="1:23" x14ac:dyDescent="0.2">
      <c r="A53" s="23" t="s">
        <v>79</v>
      </c>
      <c r="B53" s="46"/>
      <c r="C53" s="46"/>
      <c r="D53" s="46"/>
      <c r="E53" s="46">
        <f t="shared" si="21"/>
        <v>0</v>
      </c>
      <c r="F53" s="47"/>
      <c r="G53" s="48"/>
      <c r="H53" s="47"/>
      <c r="I53" s="48"/>
      <c r="J53" s="47"/>
      <c r="K53" s="48"/>
      <c r="L53" s="47"/>
      <c r="M53" s="48"/>
      <c r="N53" s="47"/>
      <c r="O53" s="48"/>
      <c r="P53" s="47">
        <f t="shared" si="22"/>
        <v>0</v>
      </c>
      <c r="Q53" s="48">
        <f t="shared" si="23"/>
        <v>0</v>
      </c>
      <c r="R53" s="24">
        <f t="shared" si="14"/>
        <v>0</v>
      </c>
      <c r="S53" s="25">
        <f t="shared" si="15"/>
        <v>0</v>
      </c>
      <c r="T53" s="24">
        <f t="shared" si="16"/>
        <v>0</v>
      </c>
      <c r="U53" s="26">
        <f t="shared" si="17"/>
        <v>0</v>
      </c>
      <c r="V53" s="47"/>
      <c r="W53" s="48"/>
    </row>
    <row r="54" spans="1:23" x14ac:dyDescent="0.2">
      <c r="A54" s="19" t="s">
        <v>54</v>
      </c>
      <c r="B54" s="43">
        <f t="shared" ref="B54:Q54" si="24">SUM(B55:B58)</f>
        <v>2215000</v>
      </c>
      <c r="C54" s="43">
        <f t="shared" si="24"/>
        <v>0</v>
      </c>
      <c r="D54" s="43">
        <f t="shared" si="24"/>
        <v>0</v>
      </c>
      <c r="E54" s="43">
        <f t="shared" si="24"/>
        <v>2215000</v>
      </c>
      <c r="F54" s="44">
        <f t="shared" si="24"/>
        <v>2215000</v>
      </c>
      <c r="G54" s="45">
        <f t="shared" si="24"/>
        <v>0</v>
      </c>
      <c r="H54" s="44">
        <f t="shared" si="24"/>
        <v>0</v>
      </c>
      <c r="I54" s="45">
        <f t="shared" si="24"/>
        <v>0</v>
      </c>
      <c r="J54" s="44">
        <f t="shared" si="24"/>
        <v>0</v>
      </c>
      <c r="K54" s="45">
        <f t="shared" si="24"/>
        <v>0</v>
      </c>
      <c r="L54" s="44">
        <f t="shared" si="24"/>
        <v>0</v>
      </c>
      <c r="M54" s="45">
        <f t="shared" si="24"/>
        <v>0</v>
      </c>
      <c r="N54" s="44">
        <f t="shared" si="24"/>
        <v>0</v>
      </c>
      <c r="O54" s="45">
        <f t="shared" si="24"/>
        <v>0</v>
      </c>
      <c r="P54" s="44">
        <f t="shared" si="24"/>
        <v>0</v>
      </c>
      <c r="Q54" s="45">
        <f t="shared" si="24"/>
        <v>0</v>
      </c>
      <c r="R54" s="20">
        <f t="shared" si="14"/>
        <v>0</v>
      </c>
      <c r="S54" s="21">
        <f t="shared" si="15"/>
        <v>0</v>
      </c>
      <c r="T54" s="20">
        <f t="shared" si="16"/>
        <v>0</v>
      </c>
      <c r="U54" s="22">
        <f t="shared" si="17"/>
        <v>0</v>
      </c>
      <c r="V54" s="44">
        <f t="shared" ref="V54:W54" si="25">SUM(V55:V58)</f>
        <v>0</v>
      </c>
      <c r="W54" s="45">
        <f t="shared" si="25"/>
        <v>0</v>
      </c>
    </row>
    <row r="55" spans="1:23" x14ac:dyDescent="0.2">
      <c r="A55" s="23" t="s">
        <v>80</v>
      </c>
      <c r="B55" s="46"/>
      <c r="C55" s="46"/>
      <c r="D55" s="46"/>
      <c r="E55" s="46">
        <f t="shared" si="21"/>
        <v>0</v>
      </c>
      <c r="F55" s="47"/>
      <c r="G55" s="48"/>
      <c r="H55" s="47"/>
      <c r="I55" s="48"/>
      <c r="J55" s="47"/>
      <c r="K55" s="48"/>
      <c r="L55" s="47"/>
      <c r="M55" s="48"/>
      <c r="N55" s="47"/>
      <c r="O55" s="48"/>
      <c r="P55" s="47">
        <f t="shared" si="22"/>
        <v>0</v>
      </c>
      <c r="Q55" s="48">
        <f t="shared" si="23"/>
        <v>0</v>
      </c>
      <c r="R55" s="24">
        <f t="shared" si="14"/>
        <v>0</v>
      </c>
      <c r="S55" s="25">
        <f t="shared" si="15"/>
        <v>0</v>
      </c>
      <c r="T55" s="24">
        <f t="shared" si="16"/>
        <v>0</v>
      </c>
      <c r="U55" s="26">
        <f t="shared" si="17"/>
        <v>0</v>
      </c>
      <c r="V55" s="47"/>
      <c r="W55" s="48"/>
    </row>
    <row r="56" spans="1:23" x14ac:dyDescent="0.2">
      <c r="A56" s="23" t="s">
        <v>81</v>
      </c>
      <c r="B56" s="46"/>
      <c r="C56" s="46"/>
      <c r="D56" s="46"/>
      <c r="E56" s="46">
        <f t="shared" si="21"/>
        <v>0</v>
      </c>
      <c r="F56" s="47"/>
      <c r="G56" s="48"/>
      <c r="H56" s="47"/>
      <c r="I56" s="48"/>
      <c r="J56" s="47"/>
      <c r="K56" s="48"/>
      <c r="L56" s="47"/>
      <c r="M56" s="48"/>
      <c r="N56" s="47"/>
      <c r="O56" s="48"/>
      <c r="P56" s="47">
        <f t="shared" si="22"/>
        <v>0</v>
      </c>
      <c r="Q56" s="48">
        <f t="shared" si="23"/>
        <v>0</v>
      </c>
      <c r="R56" s="24">
        <f t="shared" si="14"/>
        <v>0</v>
      </c>
      <c r="S56" s="25">
        <f t="shared" si="15"/>
        <v>0</v>
      </c>
      <c r="T56" s="24">
        <f t="shared" si="16"/>
        <v>0</v>
      </c>
      <c r="U56" s="26">
        <f t="shared" si="17"/>
        <v>0</v>
      </c>
      <c r="V56" s="47"/>
      <c r="W56" s="48"/>
    </row>
    <row r="57" spans="1:23" x14ac:dyDescent="0.2">
      <c r="A57" s="23" t="s">
        <v>82</v>
      </c>
      <c r="B57" s="46">
        <v>2215000</v>
      </c>
      <c r="C57" s="46"/>
      <c r="D57" s="46"/>
      <c r="E57" s="46">
        <f t="shared" si="21"/>
        <v>2215000</v>
      </c>
      <c r="F57" s="47">
        <v>2215000</v>
      </c>
      <c r="G57" s="48"/>
      <c r="H57" s="47"/>
      <c r="I57" s="48"/>
      <c r="J57" s="47"/>
      <c r="K57" s="48"/>
      <c r="L57" s="47"/>
      <c r="M57" s="48"/>
      <c r="N57" s="47"/>
      <c r="O57" s="48"/>
      <c r="P57" s="47">
        <f t="shared" si="22"/>
        <v>0</v>
      </c>
      <c r="Q57" s="48">
        <f t="shared" si="23"/>
        <v>0</v>
      </c>
      <c r="R57" s="24">
        <f t="shared" si="14"/>
        <v>0</v>
      </c>
      <c r="S57" s="25">
        <f t="shared" si="15"/>
        <v>0</v>
      </c>
      <c r="T57" s="24">
        <f t="shared" si="16"/>
        <v>0</v>
      </c>
      <c r="U57" s="26">
        <f t="shared" si="17"/>
        <v>0</v>
      </c>
      <c r="V57" s="47"/>
      <c r="W57" s="48"/>
    </row>
    <row r="58" spans="1:23" x14ac:dyDescent="0.2">
      <c r="A58" s="23" t="s">
        <v>83</v>
      </c>
      <c r="B58" s="46"/>
      <c r="C58" s="46"/>
      <c r="D58" s="46"/>
      <c r="E58" s="46">
        <f t="shared" si="21"/>
        <v>0</v>
      </c>
      <c r="F58" s="47"/>
      <c r="G58" s="48"/>
      <c r="H58" s="47"/>
      <c r="I58" s="48"/>
      <c r="J58" s="47"/>
      <c r="K58" s="48"/>
      <c r="L58" s="47"/>
      <c r="M58" s="48"/>
      <c r="N58" s="47"/>
      <c r="O58" s="48"/>
      <c r="P58" s="47">
        <f t="shared" si="22"/>
        <v>0</v>
      </c>
      <c r="Q58" s="48">
        <f t="shared" si="23"/>
        <v>0</v>
      </c>
      <c r="R58" s="24">
        <f t="shared" si="14"/>
        <v>0</v>
      </c>
      <c r="S58" s="25">
        <f t="shared" si="15"/>
        <v>0</v>
      </c>
      <c r="T58" s="24">
        <f t="shared" si="16"/>
        <v>0</v>
      </c>
      <c r="U58" s="26">
        <f t="shared" si="17"/>
        <v>0</v>
      </c>
      <c r="V58" s="47"/>
      <c r="W58" s="48"/>
    </row>
    <row r="59" spans="1:23" x14ac:dyDescent="0.2">
      <c r="A59" s="19" t="s">
        <v>84</v>
      </c>
      <c r="B59" s="43">
        <f t="shared" ref="B59:Q59" si="26">+B8+B42</f>
        <v>630231000</v>
      </c>
      <c r="C59" s="43">
        <f t="shared" si="26"/>
        <v>0</v>
      </c>
      <c r="D59" s="43">
        <f t="shared" si="26"/>
        <v>0</v>
      </c>
      <c r="E59" s="43">
        <f t="shared" si="26"/>
        <v>630231000</v>
      </c>
      <c r="F59" s="44">
        <f t="shared" si="26"/>
        <v>620231000</v>
      </c>
      <c r="G59" s="45">
        <f t="shared" si="26"/>
        <v>197248000</v>
      </c>
      <c r="H59" s="44">
        <f t="shared" si="26"/>
        <v>21365000</v>
      </c>
      <c r="I59" s="45">
        <f t="shared" si="26"/>
        <v>35476823</v>
      </c>
      <c r="J59" s="44">
        <f t="shared" si="26"/>
        <v>0</v>
      </c>
      <c r="K59" s="45">
        <f t="shared" si="26"/>
        <v>0</v>
      </c>
      <c r="L59" s="44">
        <f t="shared" si="26"/>
        <v>0</v>
      </c>
      <c r="M59" s="45">
        <f t="shared" si="26"/>
        <v>0</v>
      </c>
      <c r="N59" s="44">
        <f t="shared" si="26"/>
        <v>0</v>
      </c>
      <c r="O59" s="45">
        <f t="shared" si="26"/>
        <v>0</v>
      </c>
      <c r="P59" s="44">
        <f t="shared" si="26"/>
        <v>21365000</v>
      </c>
      <c r="Q59" s="45">
        <f t="shared" si="26"/>
        <v>35476823</v>
      </c>
      <c r="R59" s="20">
        <f t="shared" si="14"/>
        <v>0</v>
      </c>
      <c r="S59" s="21">
        <f t="shared" si="15"/>
        <v>0</v>
      </c>
      <c r="T59" s="20">
        <f t="shared" si="16"/>
        <v>3.3900268314316495</v>
      </c>
      <c r="U59" s="22">
        <f t="shared" si="17"/>
        <v>5.6291777142032045</v>
      </c>
      <c r="V59" s="44">
        <f t="shared" ref="V59:W59" si="27">+V8+V42</f>
        <v>0</v>
      </c>
      <c r="W59" s="45">
        <f t="shared" si="27"/>
        <v>0</v>
      </c>
    </row>
    <row r="60" spans="1:23" x14ac:dyDescent="0.2">
      <c r="A60" s="19" t="s">
        <v>85</v>
      </c>
      <c r="B60" s="43">
        <f t="shared" ref="B60:Q60" si="28">SUM(B61:B62)</f>
        <v>530611000</v>
      </c>
      <c r="C60" s="43">
        <f t="shared" si="28"/>
        <v>0</v>
      </c>
      <c r="D60" s="43">
        <f t="shared" si="28"/>
        <v>0</v>
      </c>
      <c r="E60" s="43">
        <f t="shared" si="28"/>
        <v>530611000</v>
      </c>
      <c r="F60" s="44">
        <f t="shared" si="28"/>
        <v>0</v>
      </c>
      <c r="G60" s="45">
        <f t="shared" si="28"/>
        <v>0</v>
      </c>
      <c r="H60" s="44">
        <f t="shared" si="28"/>
        <v>0</v>
      </c>
      <c r="I60" s="45">
        <f t="shared" si="28"/>
        <v>44756043</v>
      </c>
      <c r="J60" s="44">
        <f t="shared" si="28"/>
        <v>0</v>
      </c>
      <c r="K60" s="45">
        <f t="shared" si="28"/>
        <v>0</v>
      </c>
      <c r="L60" s="44">
        <f t="shared" si="28"/>
        <v>0</v>
      </c>
      <c r="M60" s="45">
        <f t="shared" si="28"/>
        <v>0</v>
      </c>
      <c r="N60" s="44">
        <f t="shared" si="28"/>
        <v>0</v>
      </c>
      <c r="O60" s="45">
        <f t="shared" si="28"/>
        <v>0</v>
      </c>
      <c r="P60" s="44">
        <f t="shared" si="28"/>
        <v>0</v>
      </c>
      <c r="Q60" s="45">
        <f t="shared" si="28"/>
        <v>44756043</v>
      </c>
      <c r="R60" s="20">
        <f t="shared" si="14"/>
        <v>0</v>
      </c>
      <c r="S60" s="21">
        <f t="shared" si="15"/>
        <v>0</v>
      </c>
      <c r="T60" s="20">
        <f t="shared" si="16"/>
        <v>0</v>
      </c>
      <c r="U60" s="22">
        <f t="shared" si="17"/>
        <v>8.4348125085985792</v>
      </c>
      <c r="V60" s="44">
        <f t="shared" ref="V60:W60" si="29">SUM(V61:V62)</f>
        <v>0</v>
      </c>
      <c r="W60" s="45">
        <f t="shared" si="29"/>
        <v>0</v>
      </c>
    </row>
    <row r="61" spans="1:23" s="31" customFormat="1" ht="12.75" customHeight="1" x14ac:dyDescent="0.2">
      <c r="A61" s="27" t="s">
        <v>86</v>
      </c>
      <c r="B61" s="49">
        <v>530611000</v>
      </c>
      <c r="C61" s="49"/>
      <c r="D61" s="49"/>
      <c r="E61" s="49">
        <f t="shared" si="21"/>
        <v>530611000</v>
      </c>
      <c r="F61" s="50"/>
      <c r="G61" s="51"/>
      <c r="H61" s="50"/>
      <c r="I61" s="51">
        <v>44756043</v>
      </c>
      <c r="J61" s="50"/>
      <c r="K61" s="51"/>
      <c r="L61" s="50"/>
      <c r="M61" s="51"/>
      <c r="N61" s="50"/>
      <c r="O61" s="51"/>
      <c r="P61" s="50">
        <f t="shared" si="22"/>
        <v>0</v>
      </c>
      <c r="Q61" s="51">
        <f t="shared" si="23"/>
        <v>44756043</v>
      </c>
      <c r="R61" s="28">
        <f t="shared" si="14"/>
        <v>0</v>
      </c>
      <c r="S61" s="29">
        <f t="shared" si="15"/>
        <v>0</v>
      </c>
      <c r="T61" s="28">
        <f t="shared" si="16"/>
        <v>0</v>
      </c>
      <c r="U61" s="30">
        <f t="shared" si="17"/>
        <v>8.4348125085985792</v>
      </c>
      <c r="V61" s="50"/>
      <c r="W61" s="51"/>
    </row>
    <row r="62" spans="1:23" ht="13.5" thickBot="1" x14ac:dyDescent="0.25">
      <c r="A62" s="23" t="s">
        <v>87</v>
      </c>
      <c r="B62" s="46"/>
      <c r="C62" s="46"/>
      <c r="D62" s="46"/>
      <c r="E62" s="46">
        <f t="shared" si="21"/>
        <v>0</v>
      </c>
      <c r="F62" s="47"/>
      <c r="G62" s="48"/>
      <c r="H62" s="47"/>
      <c r="I62" s="48"/>
      <c r="J62" s="47"/>
      <c r="K62" s="48"/>
      <c r="L62" s="47"/>
      <c r="M62" s="48"/>
      <c r="N62" s="47"/>
      <c r="O62" s="48"/>
      <c r="P62" s="47">
        <f t="shared" si="22"/>
        <v>0</v>
      </c>
      <c r="Q62" s="48">
        <f t="shared" si="23"/>
        <v>0</v>
      </c>
      <c r="R62" s="24">
        <f t="shared" si="14"/>
        <v>0</v>
      </c>
      <c r="S62" s="25">
        <f t="shared" si="15"/>
        <v>0</v>
      </c>
      <c r="T62" s="24">
        <f t="shared" si="16"/>
        <v>0</v>
      </c>
      <c r="U62" s="26">
        <f t="shared" si="17"/>
        <v>0</v>
      </c>
      <c r="V62" s="47"/>
      <c r="W62" s="48"/>
    </row>
    <row r="63" spans="1:23" s="31" customFormat="1" ht="13.5" thickTop="1" x14ac:dyDescent="0.2">
      <c r="A63" s="37" t="s">
        <v>88</v>
      </c>
      <c r="B63" s="55">
        <f t="shared" ref="B63:Q63" si="30">+B59+B60</f>
        <v>1160842000</v>
      </c>
      <c r="C63" s="55">
        <f t="shared" si="30"/>
        <v>0</v>
      </c>
      <c r="D63" s="55">
        <f t="shared" si="30"/>
        <v>0</v>
      </c>
      <c r="E63" s="55">
        <f t="shared" si="30"/>
        <v>1160842000</v>
      </c>
      <c r="F63" s="56">
        <f t="shared" si="30"/>
        <v>620231000</v>
      </c>
      <c r="G63" s="57">
        <f t="shared" si="30"/>
        <v>197248000</v>
      </c>
      <c r="H63" s="56">
        <f t="shared" si="30"/>
        <v>21365000</v>
      </c>
      <c r="I63" s="57">
        <f t="shared" si="30"/>
        <v>80232866</v>
      </c>
      <c r="J63" s="56">
        <f t="shared" si="30"/>
        <v>0</v>
      </c>
      <c r="K63" s="57">
        <f t="shared" si="30"/>
        <v>0</v>
      </c>
      <c r="L63" s="56">
        <f t="shared" si="30"/>
        <v>0</v>
      </c>
      <c r="M63" s="58">
        <f t="shared" si="30"/>
        <v>0</v>
      </c>
      <c r="N63" s="56">
        <f t="shared" si="30"/>
        <v>0</v>
      </c>
      <c r="O63" s="57">
        <f t="shared" si="30"/>
        <v>0</v>
      </c>
      <c r="P63" s="56">
        <f t="shared" si="30"/>
        <v>21365000</v>
      </c>
      <c r="Q63" s="57">
        <f t="shared" si="30"/>
        <v>80232866</v>
      </c>
      <c r="R63" s="38">
        <f t="shared" si="14"/>
        <v>0</v>
      </c>
      <c r="S63" s="39">
        <f t="shared" si="15"/>
        <v>0</v>
      </c>
      <c r="T63" s="38">
        <f t="shared" si="16"/>
        <v>1.8404744142613723</v>
      </c>
      <c r="U63" s="39">
        <f t="shared" si="17"/>
        <v>6.9116095041357903</v>
      </c>
      <c r="V63" s="56">
        <f>+V59+V60</f>
        <v>0</v>
      </c>
      <c r="W63" s="57">
        <f>+W59+W60</f>
        <v>0</v>
      </c>
    </row>
    <row r="64" spans="1:23" x14ac:dyDescent="0.2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3"/>
      <c r="S64" s="3"/>
      <c r="T64" s="3"/>
      <c r="U64" s="3"/>
      <c r="V64" s="2"/>
      <c r="W64" s="2"/>
    </row>
    <row r="65" spans="1:23" x14ac:dyDescent="0.2">
      <c r="A65" s="4" t="s">
        <v>97</v>
      </c>
    </row>
    <row r="66" spans="1:23" x14ac:dyDescent="0.2">
      <c r="A66" s="4"/>
    </row>
    <row r="67" spans="1:23" x14ac:dyDescent="0.2">
      <c r="A67" s="4" t="s">
        <v>98</v>
      </c>
    </row>
    <row r="68" spans="1:23" x14ac:dyDescent="0.2">
      <c r="A68" s="4" t="s">
        <v>99</v>
      </c>
      <c r="B68" s="5"/>
      <c r="C68" s="5"/>
      <c r="D68" s="5"/>
      <c r="E68" s="5"/>
      <c r="F68" s="5"/>
      <c r="H68" s="5"/>
      <c r="I68" s="5"/>
      <c r="J68" s="5"/>
      <c r="K68" s="5"/>
      <c r="V68" s="5"/>
    </row>
    <row r="69" spans="1:23" x14ac:dyDescent="0.2">
      <c r="A69" s="4" t="s">
        <v>100</v>
      </c>
      <c r="B69" s="5"/>
      <c r="C69" s="5"/>
      <c r="D69" s="5"/>
      <c r="E69" s="5"/>
      <c r="F69" s="5"/>
      <c r="H69" s="5"/>
      <c r="I69" s="5"/>
      <c r="J69" s="5"/>
      <c r="K69" s="5"/>
      <c r="V69" s="5"/>
    </row>
    <row r="70" spans="1:23" x14ac:dyDescent="0.2">
      <c r="A70" s="4" t="s">
        <v>101</v>
      </c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102</v>
      </c>
    </row>
    <row r="74" spans="1:23" x14ac:dyDescent="0.2">
      <c r="A74" s="5" t="s">
        <v>103</v>
      </c>
      <c r="G74" s="5" t="s">
        <v>104</v>
      </c>
      <c r="W74" s="5"/>
    </row>
    <row r="75" spans="1:23" x14ac:dyDescent="0.2">
      <c r="A75" s="5"/>
      <c r="G75" s="5"/>
      <c r="W75" s="5"/>
    </row>
    <row r="76" spans="1:23" x14ac:dyDescent="0.2">
      <c r="A76" s="5" t="s">
        <v>105</v>
      </c>
      <c r="G76" s="5" t="s">
        <v>105</v>
      </c>
      <c r="W76" s="5"/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76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"/>
      <c r="W1" s="6"/>
    </row>
    <row r="2" spans="1:23" ht="18" x14ac:dyDescent="0.25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7"/>
      <c r="W2" s="7"/>
    </row>
    <row r="3" spans="1:23" ht="18" customHeight="1" x14ac:dyDescent="0.25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7"/>
      <c r="W3" s="7"/>
    </row>
    <row r="4" spans="1:23" ht="18" customHeight="1" x14ac:dyDescent="0.25">
      <c r="A4" s="62" t="s">
        <v>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7"/>
      <c r="W4" s="7"/>
    </row>
    <row r="5" spans="1:23" ht="15" customHeight="1" x14ac:dyDescent="0.25">
      <c r="A5" s="63" t="s">
        <v>95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8"/>
      <c r="W5" s="8"/>
    </row>
    <row r="6" spans="1:23" ht="12.75" customHeight="1" x14ac:dyDescent="0.2">
      <c r="A6" s="9" t="s">
        <v>5</v>
      </c>
      <c r="B6" s="9" t="s">
        <v>1</v>
      </c>
      <c r="C6" s="9" t="s">
        <v>1</v>
      </c>
      <c r="D6" s="9" t="s">
        <v>1</v>
      </c>
      <c r="E6" s="10" t="s">
        <v>1</v>
      </c>
      <c r="F6" s="59" t="s">
        <v>6</v>
      </c>
      <c r="G6" s="60"/>
      <c r="H6" s="59" t="s">
        <v>7</v>
      </c>
      <c r="I6" s="60"/>
      <c r="J6" s="59" t="s">
        <v>8</v>
      </c>
      <c r="K6" s="60"/>
      <c r="L6" s="59" t="s">
        <v>9</v>
      </c>
      <c r="M6" s="60"/>
      <c r="N6" s="59" t="s">
        <v>10</v>
      </c>
      <c r="O6" s="60"/>
      <c r="P6" s="59" t="s">
        <v>11</v>
      </c>
      <c r="Q6" s="60"/>
      <c r="R6" s="59" t="s">
        <v>12</v>
      </c>
      <c r="S6" s="60"/>
      <c r="T6" s="59" t="s">
        <v>13</v>
      </c>
      <c r="U6" s="60"/>
      <c r="V6" s="59" t="s">
        <v>14</v>
      </c>
      <c r="W6" s="60"/>
    </row>
    <row r="7" spans="1:23" ht="76.5" x14ac:dyDescent="0.2">
      <c r="A7" s="11" t="s">
        <v>15</v>
      </c>
      <c r="B7" s="12" t="s">
        <v>16</v>
      </c>
      <c r="C7" s="12" t="s">
        <v>17</v>
      </c>
      <c r="D7" s="12" t="s">
        <v>18</v>
      </c>
      <c r="E7" s="12" t="s">
        <v>19</v>
      </c>
      <c r="F7" s="13" t="s">
        <v>20</v>
      </c>
      <c r="G7" s="14" t="s">
        <v>21</v>
      </c>
      <c r="H7" s="13" t="s">
        <v>22</v>
      </c>
      <c r="I7" s="14" t="s">
        <v>23</v>
      </c>
      <c r="J7" s="13" t="s">
        <v>24</v>
      </c>
      <c r="K7" s="14" t="s">
        <v>25</v>
      </c>
      <c r="L7" s="13" t="s">
        <v>26</v>
      </c>
      <c r="M7" s="14" t="s">
        <v>27</v>
      </c>
      <c r="N7" s="13" t="s">
        <v>28</v>
      </c>
      <c r="O7" s="14" t="s">
        <v>29</v>
      </c>
      <c r="P7" s="13" t="s">
        <v>30</v>
      </c>
      <c r="Q7" s="14" t="s">
        <v>31</v>
      </c>
      <c r="R7" s="13" t="s">
        <v>30</v>
      </c>
      <c r="S7" s="14" t="s">
        <v>31</v>
      </c>
      <c r="T7" s="13" t="s">
        <v>32</v>
      </c>
      <c r="U7" s="14" t="s">
        <v>33</v>
      </c>
      <c r="V7" s="13" t="s">
        <v>19</v>
      </c>
      <c r="W7" s="14" t="s">
        <v>34</v>
      </c>
    </row>
    <row r="8" spans="1:23" x14ac:dyDescent="0.2">
      <c r="A8" s="15" t="s">
        <v>35</v>
      </c>
      <c r="B8" s="40">
        <f t="shared" ref="B8:Q8" si="0">+B9+B27</f>
        <v>1009125000</v>
      </c>
      <c r="C8" s="40">
        <f t="shared" si="0"/>
        <v>0</v>
      </c>
      <c r="D8" s="40">
        <f t="shared" si="0"/>
        <v>0</v>
      </c>
      <c r="E8" s="40">
        <f t="shared" si="0"/>
        <v>1009125000</v>
      </c>
      <c r="F8" s="41">
        <f t="shared" si="0"/>
        <v>994125000</v>
      </c>
      <c r="G8" s="42">
        <f t="shared" si="0"/>
        <v>202429000</v>
      </c>
      <c r="H8" s="41">
        <f t="shared" si="0"/>
        <v>48358000</v>
      </c>
      <c r="I8" s="42">
        <f t="shared" si="0"/>
        <v>0</v>
      </c>
      <c r="J8" s="41">
        <f t="shared" si="0"/>
        <v>0</v>
      </c>
      <c r="K8" s="42">
        <f t="shared" si="0"/>
        <v>0</v>
      </c>
      <c r="L8" s="41">
        <f t="shared" si="0"/>
        <v>0</v>
      </c>
      <c r="M8" s="42">
        <f t="shared" si="0"/>
        <v>0</v>
      </c>
      <c r="N8" s="41">
        <f t="shared" si="0"/>
        <v>0</v>
      </c>
      <c r="O8" s="42">
        <f t="shared" si="0"/>
        <v>0</v>
      </c>
      <c r="P8" s="41">
        <f t="shared" si="0"/>
        <v>48358000</v>
      </c>
      <c r="Q8" s="42">
        <f t="shared" si="0"/>
        <v>0</v>
      </c>
      <c r="R8" s="16">
        <f>IF(($H8       =0),0,((($H8       -$H8       )/$H8       )*100))</f>
        <v>0</v>
      </c>
      <c r="S8" s="17">
        <f>IF(($I8       =0),0,((($I8       -$I8       )/$I8       )*100))</f>
        <v>0</v>
      </c>
      <c r="T8" s="16">
        <f>IF(($E8       =0),0,(($P8       /$E8       )*100))</f>
        <v>4.7920723398984268</v>
      </c>
      <c r="U8" s="18">
        <f>IF(($E8       =0),0,(($Q8       /$E8       )*100))</f>
        <v>0</v>
      </c>
      <c r="V8" s="41">
        <f t="shared" ref="V8:W8" si="1">+V9+V27</f>
        <v>0</v>
      </c>
      <c r="W8" s="42">
        <f t="shared" si="1"/>
        <v>0</v>
      </c>
    </row>
    <row r="9" spans="1:23" x14ac:dyDescent="0.2">
      <c r="A9" s="19" t="s">
        <v>36</v>
      </c>
      <c r="B9" s="43">
        <f t="shared" ref="B9:Q9" si="2">SUM(B10:B26)</f>
        <v>968845000</v>
      </c>
      <c r="C9" s="43">
        <f t="shared" si="2"/>
        <v>0</v>
      </c>
      <c r="D9" s="43">
        <f t="shared" si="2"/>
        <v>0</v>
      </c>
      <c r="E9" s="43">
        <f t="shared" si="2"/>
        <v>968845000</v>
      </c>
      <c r="F9" s="44">
        <f t="shared" si="2"/>
        <v>968845000</v>
      </c>
      <c r="G9" s="45">
        <f t="shared" si="2"/>
        <v>189860000</v>
      </c>
      <c r="H9" s="44">
        <f t="shared" si="2"/>
        <v>43659000</v>
      </c>
      <c r="I9" s="45">
        <f t="shared" si="2"/>
        <v>0</v>
      </c>
      <c r="J9" s="44">
        <f t="shared" si="2"/>
        <v>0</v>
      </c>
      <c r="K9" s="45">
        <f t="shared" si="2"/>
        <v>0</v>
      </c>
      <c r="L9" s="44">
        <f t="shared" si="2"/>
        <v>0</v>
      </c>
      <c r="M9" s="45">
        <f t="shared" si="2"/>
        <v>0</v>
      </c>
      <c r="N9" s="44">
        <f t="shared" si="2"/>
        <v>0</v>
      </c>
      <c r="O9" s="45">
        <f t="shared" si="2"/>
        <v>0</v>
      </c>
      <c r="P9" s="44">
        <f t="shared" si="2"/>
        <v>43659000</v>
      </c>
      <c r="Q9" s="45">
        <f t="shared" si="2"/>
        <v>0</v>
      </c>
      <c r="R9" s="20">
        <f>IF(($H9       =0),0,((($H9       -$H9       )/$H9       )*100))</f>
        <v>0</v>
      </c>
      <c r="S9" s="21">
        <f>IF(($I9       =0),0,((($I9       -$I9       )/$I9       )*100))</f>
        <v>0</v>
      </c>
      <c r="T9" s="20">
        <f>IF(($E9       =0),0,(($P9       /$E9       )*100))</f>
        <v>4.5062935763718652</v>
      </c>
      <c r="U9" s="22">
        <f>IF(($E9       =0),0,(($Q9       /$E9       )*100))</f>
        <v>0</v>
      </c>
      <c r="V9" s="44">
        <f t="shared" ref="V9:W9" si="3">SUM(V10:V26)</f>
        <v>0</v>
      </c>
      <c r="W9" s="45">
        <f t="shared" si="3"/>
        <v>0</v>
      </c>
    </row>
    <row r="10" spans="1:23" x14ac:dyDescent="0.2">
      <c r="A10" s="23" t="s">
        <v>37</v>
      </c>
      <c r="B10" s="46"/>
      <c r="C10" s="46"/>
      <c r="D10" s="46"/>
      <c r="E10" s="46">
        <f t="shared" ref="E10:E41" si="4">$B10      +$C10      +$D10</f>
        <v>0</v>
      </c>
      <c r="F10" s="47"/>
      <c r="G10" s="48"/>
      <c r="H10" s="47"/>
      <c r="I10" s="48"/>
      <c r="J10" s="47"/>
      <c r="K10" s="48"/>
      <c r="L10" s="47"/>
      <c r="M10" s="48"/>
      <c r="N10" s="47"/>
      <c r="O10" s="48"/>
      <c r="P10" s="47">
        <f t="shared" ref="P10:P41" si="5">$H10      +$J10      +$L10      +$N10</f>
        <v>0</v>
      </c>
      <c r="Q10" s="48">
        <f t="shared" ref="Q10:Q41" si="6">$I10      +$K10      +$M10      +$O10</f>
        <v>0</v>
      </c>
      <c r="R10" s="24">
        <f t="shared" ref="R10:R41" si="7">IF(($H10      =0),0,((($H10      -$H10      )/$H10      )*100))</f>
        <v>0</v>
      </c>
      <c r="S10" s="25">
        <f t="shared" ref="S10:S41" si="8">IF(($I10      =0),0,((($I10      -$I10      )/$I10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7"/>
      <c r="W10" s="48"/>
    </row>
    <row r="11" spans="1:23" x14ac:dyDescent="0.2">
      <c r="A11" s="23" t="s">
        <v>38</v>
      </c>
      <c r="B11" s="46"/>
      <c r="C11" s="46"/>
      <c r="D11" s="46"/>
      <c r="E11" s="46">
        <f t="shared" si="4"/>
        <v>0</v>
      </c>
      <c r="F11" s="47"/>
      <c r="G11" s="48"/>
      <c r="H11" s="47"/>
      <c r="I11" s="48"/>
      <c r="J11" s="47"/>
      <c r="K11" s="48"/>
      <c r="L11" s="47"/>
      <c r="M11" s="48"/>
      <c r="N11" s="47"/>
      <c r="O11" s="48"/>
      <c r="P11" s="47">
        <f t="shared" si="5"/>
        <v>0</v>
      </c>
      <c r="Q11" s="48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7"/>
      <c r="W11" s="48"/>
    </row>
    <row r="12" spans="1:23" x14ac:dyDescent="0.2">
      <c r="A12" s="23" t="s">
        <v>39</v>
      </c>
      <c r="B12" s="46">
        <v>339948000</v>
      </c>
      <c r="C12" s="46"/>
      <c r="D12" s="46"/>
      <c r="E12" s="46">
        <f t="shared" si="4"/>
        <v>339948000</v>
      </c>
      <c r="F12" s="47">
        <v>339948000</v>
      </c>
      <c r="G12" s="48">
        <v>22035000</v>
      </c>
      <c r="H12" s="47">
        <v>14415000</v>
      </c>
      <c r="I12" s="48"/>
      <c r="J12" s="47"/>
      <c r="K12" s="48"/>
      <c r="L12" s="47"/>
      <c r="M12" s="48"/>
      <c r="N12" s="47"/>
      <c r="O12" s="48"/>
      <c r="P12" s="47">
        <f t="shared" si="5"/>
        <v>14415000</v>
      </c>
      <c r="Q12" s="48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4.240354407144622</v>
      </c>
      <c r="U12" s="26">
        <f t="shared" si="10"/>
        <v>0</v>
      </c>
      <c r="V12" s="47"/>
      <c r="W12" s="48"/>
    </row>
    <row r="13" spans="1:23" x14ac:dyDescent="0.2">
      <c r="A13" s="23" t="s">
        <v>40</v>
      </c>
      <c r="B13" s="46"/>
      <c r="C13" s="46"/>
      <c r="D13" s="46"/>
      <c r="E13" s="46">
        <f t="shared" si="4"/>
        <v>0</v>
      </c>
      <c r="F13" s="47"/>
      <c r="G13" s="48"/>
      <c r="H13" s="47"/>
      <c r="I13" s="48"/>
      <c r="J13" s="47"/>
      <c r="K13" s="48"/>
      <c r="L13" s="47"/>
      <c r="M13" s="48"/>
      <c r="N13" s="47"/>
      <c r="O13" s="48"/>
      <c r="P13" s="47">
        <f t="shared" si="5"/>
        <v>0</v>
      </c>
      <c r="Q13" s="48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7"/>
      <c r="W13" s="48"/>
    </row>
    <row r="14" spans="1:23" x14ac:dyDescent="0.2">
      <c r="A14" s="23" t="s">
        <v>41</v>
      </c>
      <c r="B14" s="46">
        <v>17213000</v>
      </c>
      <c r="C14" s="46"/>
      <c r="D14" s="46"/>
      <c r="E14" s="46">
        <f t="shared" si="4"/>
        <v>17213000</v>
      </c>
      <c r="F14" s="47">
        <v>17213000</v>
      </c>
      <c r="G14" s="48">
        <v>3750000</v>
      </c>
      <c r="H14" s="47">
        <v>1429000</v>
      </c>
      <c r="I14" s="48"/>
      <c r="J14" s="47"/>
      <c r="K14" s="48"/>
      <c r="L14" s="47"/>
      <c r="M14" s="48"/>
      <c r="N14" s="47"/>
      <c r="O14" s="48"/>
      <c r="P14" s="47">
        <f t="shared" si="5"/>
        <v>1429000</v>
      </c>
      <c r="Q14" s="48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8.3018648695753203</v>
      </c>
      <c r="U14" s="26">
        <f t="shared" si="10"/>
        <v>0</v>
      </c>
      <c r="V14" s="47"/>
      <c r="W14" s="48"/>
    </row>
    <row r="15" spans="1:23" x14ac:dyDescent="0.2">
      <c r="A15" s="23" t="s">
        <v>42</v>
      </c>
      <c r="B15" s="46"/>
      <c r="C15" s="46"/>
      <c r="D15" s="46"/>
      <c r="E15" s="46">
        <f t="shared" si="4"/>
        <v>0</v>
      </c>
      <c r="F15" s="47"/>
      <c r="G15" s="48"/>
      <c r="H15" s="47"/>
      <c r="I15" s="48"/>
      <c r="J15" s="47"/>
      <c r="K15" s="48"/>
      <c r="L15" s="47"/>
      <c r="M15" s="48"/>
      <c r="N15" s="47"/>
      <c r="O15" s="48"/>
      <c r="P15" s="47">
        <f t="shared" si="5"/>
        <v>0</v>
      </c>
      <c r="Q15" s="48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7"/>
      <c r="W15" s="48"/>
    </row>
    <row r="16" spans="1:23" x14ac:dyDescent="0.2">
      <c r="A16" s="23" t="s">
        <v>43</v>
      </c>
      <c r="B16" s="46"/>
      <c r="C16" s="46"/>
      <c r="D16" s="46"/>
      <c r="E16" s="46">
        <f t="shared" si="4"/>
        <v>0</v>
      </c>
      <c r="F16" s="47"/>
      <c r="G16" s="48"/>
      <c r="H16" s="47"/>
      <c r="I16" s="48"/>
      <c r="J16" s="47"/>
      <c r="K16" s="48"/>
      <c r="L16" s="47"/>
      <c r="M16" s="48"/>
      <c r="N16" s="47"/>
      <c r="O16" s="48"/>
      <c r="P16" s="47">
        <f t="shared" si="5"/>
        <v>0</v>
      </c>
      <c r="Q16" s="48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7"/>
      <c r="W16" s="48"/>
    </row>
    <row r="17" spans="1:23" x14ac:dyDescent="0.2">
      <c r="A17" s="23" t="s">
        <v>44</v>
      </c>
      <c r="B17" s="46"/>
      <c r="C17" s="46"/>
      <c r="D17" s="46"/>
      <c r="E17" s="46">
        <f t="shared" si="4"/>
        <v>0</v>
      </c>
      <c r="F17" s="47"/>
      <c r="G17" s="48"/>
      <c r="H17" s="47"/>
      <c r="I17" s="48"/>
      <c r="J17" s="47"/>
      <c r="K17" s="48"/>
      <c r="L17" s="47"/>
      <c r="M17" s="48"/>
      <c r="N17" s="47"/>
      <c r="O17" s="48"/>
      <c r="P17" s="47">
        <f t="shared" si="5"/>
        <v>0</v>
      </c>
      <c r="Q17" s="48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7"/>
      <c r="W17" s="48"/>
    </row>
    <row r="18" spans="1:23" x14ac:dyDescent="0.2">
      <c r="A18" s="23" t="s">
        <v>45</v>
      </c>
      <c r="B18" s="46"/>
      <c r="C18" s="46"/>
      <c r="D18" s="46"/>
      <c r="E18" s="46">
        <f t="shared" si="4"/>
        <v>0</v>
      </c>
      <c r="F18" s="47"/>
      <c r="G18" s="48"/>
      <c r="H18" s="47"/>
      <c r="I18" s="48"/>
      <c r="J18" s="47"/>
      <c r="K18" s="48"/>
      <c r="L18" s="47"/>
      <c r="M18" s="48"/>
      <c r="N18" s="47"/>
      <c r="O18" s="48"/>
      <c r="P18" s="47">
        <f t="shared" si="5"/>
        <v>0</v>
      </c>
      <c r="Q18" s="48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7"/>
      <c r="W18" s="48"/>
    </row>
    <row r="19" spans="1:23" x14ac:dyDescent="0.2">
      <c r="A19" s="23" t="s">
        <v>46</v>
      </c>
      <c r="B19" s="46"/>
      <c r="C19" s="46"/>
      <c r="D19" s="46"/>
      <c r="E19" s="46">
        <f t="shared" si="4"/>
        <v>0</v>
      </c>
      <c r="F19" s="47"/>
      <c r="G19" s="48"/>
      <c r="H19" s="47"/>
      <c r="I19" s="48"/>
      <c r="J19" s="47"/>
      <c r="K19" s="48"/>
      <c r="L19" s="47"/>
      <c r="M19" s="48"/>
      <c r="N19" s="47"/>
      <c r="O19" s="48"/>
      <c r="P19" s="47">
        <f t="shared" si="5"/>
        <v>0</v>
      </c>
      <c r="Q19" s="48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7"/>
      <c r="W19" s="48"/>
    </row>
    <row r="20" spans="1:23" x14ac:dyDescent="0.2">
      <c r="A20" s="23" t="s">
        <v>47</v>
      </c>
      <c r="B20" s="46"/>
      <c r="C20" s="46"/>
      <c r="D20" s="46"/>
      <c r="E20" s="46">
        <f t="shared" si="4"/>
        <v>0</v>
      </c>
      <c r="F20" s="47"/>
      <c r="G20" s="48"/>
      <c r="H20" s="47"/>
      <c r="I20" s="48"/>
      <c r="J20" s="47"/>
      <c r="K20" s="48"/>
      <c r="L20" s="47"/>
      <c r="M20" s="48"/>
      <c r="N20" s="47"/>
      <c r="O20" s="48"/>
      <c r="P20" s="47">
        <f t="shared" si="5"/>
        <v>0</v>
      </c>
      <c r="Q20" s="48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7"/>
      <c r="W20" s="48"/>
    </row>
    <row r="21" spans="1:23" x14ac:dyDescent="0.2">
      <c r="A21" s="23" t="s">
        <v>48</v>
      </c>
      <c r="B21" s="46"/>
      <c r="C21" s="46"/>
      <c r="D21" s="46"/>
      <c r="E21" s="46">
        <f t="shared" si="4"/>
        <v>0</v>
      </c>
      <c r="F21" s="47"/>
      <c r="G21" s="48"/>
      <c r="H21" s="47"/>
      <c r="I21" s="48"/>
      <c r="J21" s="47"/>
      <c r="K21" s="48"/>
      <c r="L21" s="47"/>
      <c r="M21" s="48"/>
      <c r="N21" s="47"/>
      <c r="O21" s="48"/>
      <c r="P21" s="47">
        <f t="shared" si="5"/>
        <v>0</v>
      </c>
      <c r="Q21" s="48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7"/>
      <c r="W21" s="48"/>
    </row>
    <row r="22" spans="1:23" x14ac:dyDescent="0.2">
      <c r="A22" s="23" t="s">
        <v>49</v>
      </c>
      <c r="B22" s="46">
        <v>250000000</v>
      </c>
      <c r="C22" s="46"/>
      <c r="D22" s="46"/>
      <c r="E22" s="46">
        <f t="shared" si="4"/>
        <v>250000000</v>
      </c>
      <c r="F22" s="47">
        <v>250000000</v>
      </c>
      <c r="G22" s="48">
        <v>110000000</v>
      </c>
      <c r="H22" s="47"/>
      <c r="I22" s="48"/>
      <c r="J22" s="47"/>
      <c r="K22" s="48"/>
      <c r="L22" s="47"/>
      <c r="M22" s="48"/>
      <c r="N22" s="47"/>
      <c r="O22" s="48"/>
      <c r="P22" s="47">
        <f t="shared" si="5"/>
        <v>0</v>
      </c>
      <c r="Q22" s="48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7"/>
      <c r="W22" s="48"/>
    </row>
    <row r="23" spans="1:23" x14ac:dyDescent="0.2">
      <c r="A23" s="23" t="s">
        <v>50</v>
      </c>
      <c r="B23" s="46"/>
      <c r="C23" s="46"/>
      <c r="D23" s="46"/>
      <c r="E23" s="46">
        <f t="shared" si="4"/>
        <v>0</v>
      </c>
      <c r="F23" s="47"/>
      <c r="G23" s="48"/>
      <c r="H23" s="47"/>
      <c r="I23" s="48"/>
      <c r="J23" s="47"/>
      <c r="K23" s="48"/>
      <c r="L23" s="47"/>
      <c r="M23" s="48"/>
      <c r="N23" s="47"/>
      <c r="O23" s="48"/>
      <c r="P23" s="47">
        <f t="shared" si="5"/>
        <v>0</v>
      </c>
      <c r="Q23" s="48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7"/>
      <c r="W23" s="48"/>
    </row>
    <row r="24" spans="1:23" x14ac:dyDescent="0.2">
      <c r="A24" s="23" t="s">
        <v>51</v>
      </c>
      <c r="B24" s="46"/>
      <c r="C24" s="46"/>
      <c r="D24" s="46"/>
      <c r="E24" s="46">
        <f t="shared" si="4"/>
        <v>0</v>
      </c>
      <c r="F24" s="47"/>
      <c r="G24" s="48"/>
      <c r="H24" s="47"/>
      <c r="I24" s="48"/>
      <c r="J24" s="47"/>
      <c r="K24" s="48"/>
      <c r="L24" s="47"/>
      <c r="M24" s="48"/>
      <c r="N24" s="47"/>
      <c r="O24" s="48"/>
      <c r="P24" s="47">
        <f t="shared" si="5"/>
        <v>0</v>
      </c>
      <c r="Q24" s="48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7"/>
      <c r="W24" s="48"/>
    </row>
    <row r="25" spans="1:23" x14ac:dyDescent="0.2">
      <c r="A25" s="23" t="s">
        <v>52</v>
      </c>
      <c r="B25" s="46"/>
      <c r="C25" s="46"/>
      <c r="D25" s="46"/>
      <c r="E25" s="46">
        <f t="shared" si="4"/>
        <v>0</v>
      </c>
      <c r="F25" s="47"/>
      <c r="G25" s="48"/>
      <c r="H25" s="47"/>
      <c r="I25" s="48"/>
      <c r="J25" s="47"/>
      <c r="K25" s="48"/>
      <c r="L25" s="47"/>
      <c r="M25" s="48"/>
      <c r="N25" s="47"/>
      <c r="O25" s="48"/>
      <c r="P25" s="47">
        <f t="shared" si="5"/>
        <v>0</v>
      </c>
      <c r="Q25" s="48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7"/>
      <c r="W25" s="48"/>
    </row>
    <row r="26" spans="1:23" x14ac:dyDescent="0.2">
      <c r="A26" s="23" t="s">
        <v>53</v>
      </c>
      <c r="B26" s="46">
        <v>361684000</v>
      </c>
      <c r="C26" s="46"/>
      <c r="D26" s="46"/>
      <c r="E26" s="46">
        <f t="shared" si="4"/>
        <v>361684000</v>
      </c>
      <c r="F26" s="47">
        <v>361684000</v>
      </c>
      <c r="G26" s="48">
        <v>54075000</v>
      </c>
      <c r="H26" s="47">
        <v>27815000</v>
      </c>
      <c r="I26" s="48"/>
      <c r="J26" s="47"/>
      <c r="K26" s="48"/>
      <c r="L26" s="47"/>
      <c r="M26" s="48"/>
      <c r="N26" s="47"/>
      <c r="O26" s="48"/>
      <c r="P26" s="47">
        <f t="shared" si="5"/>
        <v>27815000</v>
      </c>
      <c r="Q26" s="48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7.6904148372612555</v>
      </c>
      <c r="U26" s="26">
        <f t="shared" si="10"/>
        <v>0</v>
      </c>
      <c r="V26" s="47"/>
      <c r="W26" s="48"/>
    </row>
    <row r="27" spans="1:23" x14ac:dyDescent="0.2">
      <c r="A27" s="19" t="s">
        <v>54</v>
      </c>
      <c r="B27" s="43">
        <f t="shared" ref="B27:Q27" si="11">SUM(B28:B41)</f>
        <v>40280000</v>
      </c>
      <c r="C27" s="43">
        <f t="shared" si="11"/>
        <v>0</v>
      </c>
      <c r="D27" s="43">
        <f t="shared" si="11"/>
        <v>0</v>
      </c>
      <c r="E27" s="43">
        <f t="shared" si="11"/>
        <v>40280000</v>
      </c>
      <c r="F27" s="44">
        <f t="shared" si="11"/>
        <v>25280000</v>
      </c>
      <c r="G27" s="45">
        <f t="shared" si="11"/>
        <v>12569000</v>
      </c>
      <c r="H27" s="44">
        <f t="shared" si="11"/>
        <v>4699000</v>
      </c>
      <c r="I27" s="45">
        <f t="shared" si="11"/>
        <v>0</v>
      </c>
      <c r="J27" s="44">
        <f t="shared" si="11"/>
        <v>0</v>
      </c>
      <c r="K27" s="45">
        <f t="shared" si="11"/>
        <v>0</v>
      </c>
      <c r="L27" s="44">
        <f t="shared" si="11"/>
        <v>0</v>
      </c>
      <c r="M27" s="45">
        <f t="shared" si="11"/>
        <v>0</v>
      </c>
      <c r="N27" s="44">
        <f t="shared" si="11"/>
        <v>0</v>
      </c>
      <c r="O27" s="45">
        <f t="shared" si="11"/>
        <v>0</v>
      </c>
      <c r="P27" s="44">
        <f t="shared" si="11"/>
        <v>4699000</v>
      </c>
      <c r="Q27" s="45">
        <f t="shared" si="11"/>
        <v>0</v>
      </c>
      <c r="R27" s="20">
        <f t="shared" si="7"/>
        <v>0</v>
      </c>
      <c r="S27" s="21">
        <f t="shared" si="8"/>
        <v>0</v>
      </c>
      <c r="T27" s="20">
        <f t="shared" si="9"/>
        <v>11.665839126117179</v>
      </c>
      <c r="U27" s="22">
        <f t="shared" si="10"/>
        <v>0</v>
      </c>
      <c r="V27" s="44">
        <f t="shared" ref="V27:W27" si="12">SUM(V28:V41)</f>
        <v>0</v>
      </c>
      <c r="W27" s="45">
        <f t="shared" si="12"/>
        <v>0</v>
      </c>
    </row>
    <row r="28" spans="1:23" s="31" customFormat="1" ht="12.75" customHeight="1" x14ac:dyDescent="0.2">
      <c r="A28" s="27" t="s">
        <v>55</v>
      </c>
      <c r="B28" s="49"/>
      <c r="C28" s="49"/>
      <c r="D28" s="49"/>
      <c r="E28" s="49">
        <f t="shared" si="4"/>
        <v>0</v>
      </c>
      <c r="F28" s="50"/>
      <c r="G28" s="51"/>
      <c r="H28" s="50"/>
      <c r="I28" s="51"/>
      <c r="J28" s="50"/>
      <c r="K28" s="51"/>
      <c r="L28" s="50"/>
      <c r="M28" s="51"/>
      <c r="N28" s="50"/>
      <c r="O28" s="51"/>
      <c r="P28" s="50">
        <f t="shared" si="5"/>
        <v>0</v>
      </c>
      <c r="Q28" s="51">
        <f t="shared" si="6"/>
        <v>0</v>
      </c>
      <c r="R28" s="28">
        <f t="shared" si="7"/>
        <v>0</v>
      </c>
      <c r="S28" s="29">
        <f t="shared" si="8"/>
        <v>0</v>
      </c>
      <c r="T28" s="28">
        <f t="shared" si="9"/>
        <v>0</v>
      </c>
      <c r="U28" s="30">
        <f t="shared" si="10"/>
        <v>0</v>
      </c>
      <c r="V28" s="50"/>
      <c r="W28" s="51"/>
    </row>
    <row r="29" spans="1:23" x14ac:dyDescent="0.2">
      <c r="A29" s="23" t="s">
        <v>56</v>
      </c>
      <c r="B29" s="46">
        <v>15000000</v>
      </c>
      <c r="C29" s="46"/>
      <c r="D29" s="46"/>
      <c r="E29" s="46">
        <f t="shared" si="4"/>
        <v>15000000</v>
      </c>
      <c r="F29" s="47"/>
      <c r="G29" s="48"/>
      <c r="H29" s="47"/>
      <c r="I29" s="48"/>
      <c r="J29" s="47"/>
      <c r="K29" s="48"/>
      <c r="L29" s="47"/>
      <c r="M29" s="48"/>
      <c r="N29" s="47"/>
      <c r="O29" s="48"/>
      <c r="P29" s="47">
        <f t="shared" si="5"/>
        <v>0</v>
      </c>
      <c r="Q29" s="48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7"/>
      <c r="W29" s="48"/>
    </row>
    <row r="30" spans="1:23" x14ac:dyDescent="0.2">
      <c r="A30" s="23" t="s">
        <v>57</v>
      </c>
      <c r="B30" s="46">
        <v>1000000</v>
      </c>
      <c r="C30" s="46"/>
      <c r="D30" s="46"/>
      <c r="E30" s="46">
        <f t="shared" si="4"/>
        <v>1000000</v>
      </c>
      <c r="F30" s="47">
        <v>1000000</v>
      </c>
      <c r="G30" s="48">
        <v>1000000</v>
      </c>
      <c r="H30" s="47">
        <v>148000</v>
      </c>
      <c r="I30" s="48"/>
      <c r="J30" s="47"/>
      <c r="K30" s="48"/>
      <c r="L30" s="47"/>
      <c r="M30" s="48"/>
      <c r="N30" s="47"/>
      <c r="O30" s="48"/>
      <c r="P30" s="47">
        <f t="shared" si="5"/>
        <v>148000</v>
      </c>
      <c r="Q30" s="48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14.799999999999999</v>
      </c>
      <c r="U30" s="26">
        <f t="shared" si="10"/>
        <v>0</v>
      </c>
      <c r="V30" s="47"/>
      <c r="W30" s="48"/>
    </row>
    <row r="31" spans="1:23" x14ac:dyDescent="0.2">
      <c r="A31" s="23" t="s">
        <v>58</v>
      </c>
      <c r="B31" s="46"/>
      <c r="C31" s="46"/>
      <c r="D31" s="46"/>
      <c r="E31" s="46">
        <f t="shared" si="4"/>
        <v>0</v>
      </c>
      <c r="F31" s="47"/>
      <c r="G31" s="48"/>
      <c r="H31" s="47"/>
      <c r="I31" s="48"/>
      <c r="J31" s="47"/>
      <c r="K31" s="48"/>
      <c r="L31" s="47"/>
      <c r="M31" s="48"/>
      <c r="N31" s="47"/>
      <c r="O31" s="48"/>
      <c r="P31" s="47">
        <f t="shared" si="5"/>
        <v>0</v>
      </c>
      <c r="Q31" s="48">
        <f t="shared" si="6"/>
        <v>0</v>
      </c>
      <c r="R31" s="24">
        <f t="shared" si="7"/>
        <v>0</v>
      </c>
      <c r="S31" s="25">
        <f t="shared" si="8"/>
        <v>0</v>
      </c>
      <c r="T31" s="24">
        <f t="shared" si="9"/>
        <v>0</v>
      </c>
      <c r="U31" s="26">
        <f t="shared" si="10"/>
        <v>0</v>
      </c>
      <c r="V31" s="47"/>
      <c r="W31" s="48"/>
    </row>
    <row r="32" spans="1:23" x14ac:dyDescent="0.2">
      <c r="A32" s="23" t="s">
        <v>59</v>
      </c>
      <c r="B32" s="46">
        <v>3480000</v>
      </c>
      <c r="C32" s="46"/>
      <c r="D32" s="46"/>
      <c r="E32" s="46">
        <f t="shared" si="4"/>
        <v>3480000</v>
      </c>
      <c r="F32" s="47">
        <v>3480000</v>
      </c>
      <c r="G32" s="48">
        <v>869000</v>
      </c>
      <c r="H32" s="47">
        <v>95000</v>
      </c>
      <c r="I32" s="48"/>
      <c r="J32" s="47"/>
      <c r="K32" s="48"/>
      <c r="L32" s="47"/>
      <c r="M32" s="48"/>
      <c r="N32" s="47"/>
      <c r="O32" s="48"/>
      <c r="P32" s="47">
        <f t="shared" si="5"/>
        <v>95000</v>
      </c>
      <c r="Q32" s="48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2.7298850574712645</v>
      </c>
      <c r="U32" s="26">
        <f t="shared" si="10"/>
        <v>0</v>
      </c>
      <c r="V32" s="47"/>
      <c r="W32" s="48"/>
    </row>
    <row r="33" spans="1:23" x14ac:dyDescent="0.2">
      <c r="A33" s="23" t="s">
        <v>60</v>
      </c>
      <c r="B33" s="46">
        <v>13800000</v>
      </c>
      <c r="C33" s="46"/>
      <c r="D33" s="46"/>
      <c r="E33" s="46">
        <f t="shared" si="4"/>
        <v>13800000</v>
      </c>
      <c r="F33" s="47">
        <v>13800000</v>
      </c>
      <c r="G33" s="48">
        <v>8000000</v>
      </c>
      <c r="H33" s="47">
        <v>2566000</v>
      </c>
      <c r="I33" s="48"/>
      <c r="J33" s="47"/>
      <c r="K33" s="48"/>
      <c r="L33" s="47"/>
      <c r="M33" s="48"/>
      <c r="N33" s="47"/>
      <c r="O33" s="48"/>
      <c r="P33" s="47">
        <f t="shared" si="5"/>
        <v>2566000</v>
      </c>
      <c r="Q33" s="48">
        <f t="shared" si="6"/>
        <v>0</v>
      </c>
      <c r="R33" s="24">
        <f t="shared" si="7"/>
        <v>0</v>
      </c>
      <c r="S33" s="25">
        <f t="shared" si="8"/>
        <v>0</v>
      </c>
      <c r="T33" s="24">
        <f t="shared" si="9"/>
        <v>18.594202898550723</v>
      </c>
      <c r="U33" s="26">
        <f t="shared" si="10"/>
        <v>0</v>
      </c>
      <c r="V33" s="47"/>
      <c r="W33" s="48"/>
    </row>
    <row r="34" spans="1:23" x14ac:dyDescent="0.2">
      <c r="A34" s="23" t="s">
        <v>61</v>
      </c>
      <c r="B34" s="46"/>
      <c r="C34" s="46"/>
      <c r="D34" s="46"/>
      <c r="E34" s="46">
        <f t="shared" si="4"/>
        <v>0</v>
      </c>
      <c r="F34" s="47"/>
      <c r="G34" s="48"/>
      <c r="H34" s="47"/>
      <c r="I34" s="48"/>
      <c r="J34" s="47"/>
      <c r="K34" s="48"/>
      <c r="L34" s="47"/>
      <c r="M34" s="48"/>
      <c r="N34" s="47"/>
      <c r="O34" s="48"/>
      <c r="P34" s="47">
        <f t="shared" si="5"/>
        <v>0</v>
      </c>
      <c r="Q34" s="48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7"/>
      <c r="W34" s="48"/>
    </row>
    <row r="35" spans="1:23" x14ac:dyDescent="0.2">
      <c r="A35" s="23" t="s">
        <v>62</v>
      </c>
      <c r="B35" s="46">
        <v>7000000</v>
      </c>
      <c r="C35" s="46"/>
      <c r="D35" s="46"/>
      <c r="E35" s="46">
        <f t="shared" si="4"/>
        <v>7000000</v>
      </c>
      <c r="F35" s="47">
        <v>7000000</v>
      </c>
      <c r="G35" s="48">
        <v>2700000</v>
      </c>
      <c r="H35" s="47">
        <v>1890000</v>
      </c>
      <c r="I35" s="48"/>
      <c r="J35" s="47"/>
      <c r="K35" s="48"/>
      <c r="L35" s="47"/>
      <c r="M35" s="48"/>
      <c r="N35" s="47"/>
      <c r="O35" s="48"/>
      <c r="P35" s="47">
        <f t="shared" si="5"/>
        <v>1890000</v>
      </c>
      <c r="Q35" s="48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27</v>
      </c>
      <c r="U35" s="26">
        <f t="shared" si="10"/>
        <v>0</v>
      </c>
      <c r="V35" s="47"/>
      <c r="W35" s="48"/>
    </row>
    <row r="36" spans="1:23" x14ac:dyDescent="0.2">
      <c r="A36" s="23" t="s">
        <v>63</v>
      </c>
      <c r="B36" s="46"/>
      <c r="C36" s="46"/>
      <c r="D36" s="46"/>
      <c r="E36" s="46">
        <f t="shared" si="4"/>
        <v>0</v>
      </c>
      <c r="F36" s="47"/>
      <c r="G36" s="48"/>
      <c r="H36" s="47"/>
      <c r="I36" s="48"/>
      <c r="J36" s="47"/>
      <c r="K36" s="48"/>
      <c r="L36" s="47"/>
      <c r="M36" s="48"/>
      <c r="N36" s="47"/>
      <c r="O36" s="48"/>
      <c r="P36" s="47">
        <f t="shared" si="5"/>
        <v>0</v>
      </c>
      <c r="Q36" s="48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7"/>
      <c r="W36" s="48"/>
    </row>
    <row r="37" spans="1:23" x14ac:dyDescent="0.2">
      <c r="A37" s="23" t="s">
        <v>64</v>
      </c>
      <c r="B37" s="46"/>
      <c r="C37" s="46"/>
      <c r="D37" s="46"/>
      <c r="E37" s="46">
        <f t="shared" si="4"/>
        <v>0</v>
      </c>
      <c r="F37" s="47"/>
      <c r="G37" s="48"/>
      <c r="H37" s="47"/>
      <c r="I37" s="48"/>
      <c r="J37" s="47"/>
      <c r="K37" s="48"/>
      <c r="L37" s="47"/>
      <c r="M37" s="48"/>
      <c r="N37" s="47"/>
      <c r="O37" s="48"/>
      <c r="P37" s="47">
        <f t="shared" si="5"/>
        <v>0</v>
      </c>
      <c r="Q37" s="48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7"/>
      <c r="W37" s="48"/>
    </row>
    <row r="38" spans="1:23" x14ac:dyDescent="0.2">
      <c r="A38" s="23" t="s">
        <v>65</v>
      </c>
      <c r="B38" s="46"/>
      <c r="C38" s="46"/>
      <c r="D38" s="46"/>
      <c r="E38" s="46">
        <f t="shared" si="4"/>
        <v>0</v>
      </c>
      <c r="F38" s="47"/>
      <c r="G38" s="48"/>
      <c r="H38" s="47"/>
      <c r="I38" s="48"/>
      <c r="J38" s="47"/>
      <c r="K38" s="48"/>
      <c r="L38" s="47"/>
      <c r="M38" s="48"/>
      <c r="N38" s="47"/>
      <c r="O38" s="48"/>
      <c r="P38" s="47">
        <f t="shared" si="5"/>
        <v>0</v>
      </c>
      <c r="Q38" s="48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7"/>
      <c r="W38" s="48"/>
    </row>
    <row r="39" spans="1:23" x14ac:dyDescent="0.2">
      <c r="A39" s="23" t="s">
        <v>66</v>
      </c>
      <c r="B39" s="46"/>
      <c r="C39" s="46"/>
      <c r="D39" s="46"/>
      <c r="E39" s="46">
        <f t="shared" si="4"/>
        <v>0</v>
      </c>
      <c r="F39" s="47"/>
      <c r="G39" s="48"/>
      <c r="H39" s="47"/>
      <c r="I39" s="48"/>
      <c r="J39" s="47"/>
      <c r="K39" s="48"/>
      <c r="L39" s="47"/>
      <c r="M39" s="48"/>
      <c r="N39" s="47"/>
      <c r="O39" s="48"/>
      <c r="P39" s="47">
        <f t="shared" si="5"/>
        <v>0</v>
      </c>
      <c r="Q39" s="48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7"/>
      <c r="W39" s="48"/>
    </row>
    <row r="40" spans="1:23" x14ac:dyDescent="0.2">
      <c r="A40" s="23" t="s">
        <v>67</v>
      </c>
      <c r="B40" s="46"/>
      <c r="C40" s="46"/>
      <c r="D40" s="46"/>
      <c r="E40" s="46">
        <f t="shared" si="4"/>
        <v>0</v>
      </c>
      <c r="F40" s="47"/>
      <c r="G40" s="48"/>
      <c r="H40" s="47"/>
      <c r="I40" s="48"/>
      <c r="J40" s="47"/>
      <c r="K40" s="48"/>
      <c r="L40" s="47"/>
      <c r="M40" s="48"/>
      <c r="N40" s="47"/>
      <c r="O40" s="48"/>
      <c r="P40" s="47">
        <f t="shared" si="5"/>
        <v>0</v>
      </c>
      <c r="Q40" s="48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7"/>
      <c r="W40" s="48"/>
    </row>
    <row r="41" spans="1:23" x14ac:dyDescent="0.2">
      <c r="A41" s="23" t="s">
        <v>68</v>
      </c>
      <c r="B41" s="46"/>
      <c r="C41" s="46"/>
      <c r="D41" s="46"/>
      <c r="E41" s="46">
        <f t="shared" si="4"/>
        <v>0</v>
      </c>
      <c r="F41" s="47"/>
      <c r="G41" s="48"/>
      <c r="H41" s="47"/>
      <c r="I41" s="48"/>
      <c r="J41" s="47"/>
      <c r="K41" s="48"/>
      <c r="L41" s="47"/>
      <c r="M41" s="48"/>
      <c r="N41" s="47"/>
      <c r="O41" s="48"/>
      <c r="P41" s="47">
        <f t="shared" si="5"/>
        <v>0</v>
      </c>
      <c r="Q41" s="48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7"/>
      <c r="W41" s="48"/>
    </row>
    <row r="42" spans="1:23" s="36" customFormat="1" x14ac:dyDescent="0.2">
      <c r="A42" s="32" t="s">
        <v>69</v>
      </c>
      <c r="B42" s="52">
        <f t="shared" ref="B42:Q42" si="13">+B43+B54</f>
        <v>4215000</v>
      </c>
      <c r="C42" s="52">
        <f t="shared" si="13"/>
        <v>0</v>
      </c>
      <c r="D42" s="52">
        <f t="shared" si="13"/>
        <v>0</v>
      </c>
      <c r="E42" s="52">
        <f t="shared" si="13"/>
        <v>4215000</v>
      </c>
      <c r="F42" s="53">
        <f t="shared" si="13"/>
        <v>4215000</v>
      </c>
      <c r="G42" s="54">
        <f t="shared" si="13"/>
        <v>0</v>
      </c>
      <c r="H42" s="53">
        <f t="shared" si="13"/>
        <v>0</v>
      </c>
      <c r="I42" s="54">
        <f t="shared" si="13"/>
        <v>0</v>
      </c>
      <c r="J42" s="53">
        <f t="shared" si="13"/>
        <v>0</v>
      </c>
      <c r="K42" s="54">
        <f t="shared" si="13"/>
        <v>0</v>
      </c>
      <c r="L42" s="53">
        <f t="shared" si="13"/>
        <v>0</v>
      </c>
      <c r="M42" s="54">
        <f t="shared" si="13"/>
        <v>0</v>
      </c>
      <c r="N42" s="53">
        <f t="shared" si="13"/>
        <v>0</v>
      </c>
      <c r="O42" s="54">
        <f t="shared" si="13"/>
        <v>0</v>
      </c>
      <c r="P42" s="53">
        <f t="shared" si="13"/>
        <v>0</v>
      </c>
      <c r="Q42" s="54">
        <f t="shared" si="13"/>
        <v>0</v>
      </c>
      <c r="R42" s="33">
        <f t="shared" ref="R42:R63" si="14">IF(($H42      =0),0,((($H42      -$H42      )/$H42      )*100))</f>
        <v>0</v>
      </c>
      <c r="S42" s="34">
        <f t="shared" ref="S42:S63" si="15">IF(($I42      =0),0,((($I42      -$I42      )/$I42      )*100))</f>
        <v>0</v>
      </c>
      <c r="T42" s="33">
        <f t="shared" ref="T42:T63" si="16">IF(($E42      =0),0,(($P42      /$E42      )*100))</f>
        <v>0</v>
      </c>
      <c r="U42" s="35">
        <f t="shared" ref="U42:U63" si="17">IF(($E42      =0),0,(($Q42      /$E42      )*100))</f>
        <v>0</v>
      </c>
      <c r="V42" s="53">
        <f t="shared" ref="V42:W42" si="18">+V43+V54</f>
        <v>0</v>
      </c>
      <c r="W42" s="54">
        <f t="shared" si="18"/>
        <v>0</v>
      </c>
    </row>
    <row r="43" spans="1:23" x14ac:dyDescent="0.2">
      <c r="A43" s="19" t="s">
        <v>36</v>
      </c>
      <c r="B43" s="43">
        <f t="shared" ref="B43:Q43" si="19">SUM(B44:B53)</f>
        <v>2000000</v>
      </c>
      <c r="C43" s="43">
        <f t="shared" si="19"/>
        <v>0</v>
      </c>
      <c r="D43" s="43">
        <f t="shared" si="19"/>
        <v>0</v>
      </c>
      <c r="E43" s="43">
        <f t="shared" si="19"/>
        <v>2000000</v>
      </c>
      <c r="F43" s="44">
        <f t="shared" si="19"/>
        <v>2000000</v>
      </c>
      <c r="G43" s="45">
        <f t="shared" si="19"/>
        <v>0</v>
      </c>
      <c r="H43" s="44">
        <f t="shared" si="19"/>
        <v>0</v>
      </c>
      <c r="I43" s="45">
        <f t="shared" si="19"/>
        <v>0</v>
      </c>
      <c r="J43" s="44">
        <f t="shared" si="19"/>
        <v>0</v>
      </c>
      <c r="K43" s="45">
        <f t="shared" si="19"/>
        <v>0</v>
      </c>
      <c r="L43" s="44">
        <f t="shared" si="19"/>
        <v>0</v>
      </c>
      <c r="M43" s="45">
        <f t="shared" si="19"/>
        <v>0</v>
      </c>
      <c r="N43" s="44">
        <f t="shared" si="19"/>
        <v>0</v>
      </c>
      <c r="O43" s="45">
        <f t="shared" si="19"/>
        <v>0</v>
      </c>
      <c r="P43" s="44">
        <f t="shared" si="19"/>
        <v>0</v>
      </c>
      <c r="Q43" s="45">
        <f t="shared" si="19"/>
        <v>0</v>
      </c>
      <c r="R43" s="20">
        <f t="shared" si="14"/>
        <v>0</v>
      </c>
      <c r="S43" s="21">
        <f t="shared" si="15"/>
        <v>0</v>
      </c>
      <c r="T43" s="20">
        <f t="shared" si="16"/>
        <v>0</v>
      </c>
      <c r="U43" s="22">
        <f t="shared" si="17"/>
        <v>0</v>
      </c>
      <c r="V43" s="44">
        <f t="shared" ref="V43:W43" si="20">SUM(V44:V53)</f>
        <v>0</v>
      </c>
      <c r="W43" s="45">
        <f t="shared" si="20"/>
        <v>0</v>
      </c>
    </row>
    <row r="44" spans="1:23" s="31" customFormat="1" ht="12.75" customHeight="1" x14ac:dyDescent="0.2">
      <c r="A44" s="27" t="s">
        <v>70</v>
      </c>
      <c r="B44" s="49"/>
      <c r="C44" s="49"/>
      <c r="D44" s="49"/>
      <c r="E44" s="49">
        <f t="shared" ref="E44:E62" si="21">$B44      +$C44      +$D44</f>
        <v>0</v>
      </c>
      <c r="F44" s="50"/>
      <c r="G44" s="51"/>
      <c r="H44" s="50"/>
      <c r="I44" s="51"/>
      <c r="J44" s="50"/>
      <c r="K44" s="51"/>
      <c r="L44" s="50"/>
      <c r="M44" s="51"/>
      <c r="N44" s="50"/>
      <c r="O44" s="51"/>
      <c r="P44" s="50">
        <f t="shared" ref="P44:P62" si="22">$H44      +$J44      +$L44      +$N44</f>
        <v>0</v>
      </c>
      <c r="Q44" s="51">
        <f t="shared" ref="Q44:Q62" si="23">$I44      +$K44      +$M44      +$O44</f>
        <v>0</v>
      </c>
      <c r="R44" s="28">
        <f t="shared" si="14"/>
        <v>0</v>
      </c>
      <c r="S44" s="29">
        <f t="shared" si="15"/>
        <v>0</v>
      </c>
      <c r="T44" s="28">
        <f t="shared" si="16"/>
        <v>0</v>
      </c>
      <c r="U44" s="30">
        <f t="shared" si="17"/>
        <v>0</v>
      </c>
      <c r="V44" s="50"/>
      <c r="W44" s="51"/>
    </row>
    <row r="45" spans="1:23" x14ac:dyDescent="0.2">
      <c r="A45" s="23" t="s">
        <v>71</v>
      </c>
      <c r="B45" s="46"/>
      <c r="C45" s="46"/>
      <c r="D45" s="46"/>
      <c r="E45" s="46">
        <f t="shared" si="21"/>
        <v>0</v>
      </c>
      <c r="F45" s="47"/>
      <c r="G45" s="48"/>
      <c r="H45" s="47"/>
      <c r="I45" s="48"/>
      <c r="J45" s="47"/>
      <c r="K45" s="48"/>
      <c r="L45" s="47"/>
      <c r="M45" s="48"/>
      <c r="N45" s="47"/>
      <c r="O45" s="48"/>
      <c r="P45" s="47">
        <f t="shared" si="22"/>
        <v>0</v>
      </c>
      <c r="Q45" s="48">
        <f t="shared" si="23"/>
        <v>0</v>
      </c>
      <c r="R45" s="24">
        <f t="shared" si="14"/>
        <v>0</v>
      </c>
      <c r="S45" s="25">
        <f t="shared" si="15"/>
        <v>0</v>
      </c>
      <c r="T45" s="24">
        <f t="shared" si="16"/>
        <v>0</v>
      </c>
      <c r="U45" s="26">
        <f t="shared" si="17"/>
        <v>0</v>
      </c>
      <c r="V45" s="47"/>
      <c r="W45" s="48"/>
    </row>
    <row r="46" spans="1:23" x14ac:dyDescent="0.2">
      <c r="A46" s="23" t="s">
        <v>72</v>
      </c>
      <c r="B46" s="46">
        <v>2000000</v>
      </c>
      <c r="C46" s="46"/>
      <c r="D46" s="46"/>
      <c r="E46" s="46">
        <f t="shared" si="21"/>
        <v>2000000</v>
      </c>
      <c r="F46" s="47">
        <v>2000000</v>
      </c>
      <c r="G46" s="48"/>
      <c r="H46" s="47"/>
      <c r="I46" s="48"/>
      <c r="J46" s="47"/>
      <c r="K46" s="48"/>
      <c r="L46" s="47"/>
      <c r="M46" s="48"/>
      <c r="N46" s="47"/>
      <c r="O46" s="48"/>
      <c r="P46" s="47">
        <f t="shared" si="22"/>
        <v>0</v>
      </c>
      <c r="Q46" s="48">
        <f t="shared" si="23"/>
        <v>0</v>
      </c>
      <c r="R46" s="24">
        <f t="shared" si="14"/>
        <v>0</v>
      </c>
      <c r="S46" s="25">
        <f t="shared" si="15"/>
        <v>0</v>
      </c>
      <c r="T46" s="24">
        <f t="shared" si="16"/>
        <v>0</v>
      </c>
      <c r="U46" s="26">
        <f t="shared" si="17"/>
        <v>0</v>
      </c>
      <c r="V46" s="47"/>
      <c r="W46" s="48"/>
    </row>
    <row r="47" spans="1:23" x14ac:dyDescent="0.2">
      <c r="A47" s="23" t="s">
        <v>73</v>
      </c>
      <c r="B47" s="46"/>
      <c r="C47" s="46"/>
      <c r="D47" s="46"/>
      <c r="E47" s="46">
        <f t="shared" si="21"/>
        <v>0</v>
      </c>
      <c r="F47" s="47"/>
      <c r="G47" s="48"/>
      <c r="H47" s="47"/>
      <c r="I47" s="48"/>
      <c r="J47" s="47"/>
      <c r="K47" s="48"/>
      <c r="L47" s="47"/>
      <c r="M47" s="48"/>
      <c r="N47" s="47"/>
      <c r="O47" s="48"/>
      <c r="P47" s="47">
        <f t="shared" si="22"/>
        <v>0</v>
      </c>
      <c r="Q47" s="48">
        <f t="shared" si="23"/>
        <v>0</v>
      </c>
      <c r="R47" s="24">
        <f t="shared" si="14"/>
        <v>0</v>
      </c>
      <c r="S47" s="25">
        <f t="shared" si="15"/>
        <v>0</v>
      </c>
      <c r="T47" s="24">
        <f t="shared" si="16"/>
        <v>0</v>
      </c>
      <c r="U47" s="26">
        <f t="shared" si="17"/>
        <v>0</v>
      </c>
      <c r="V47" s="47"/>
      <c r="W47" s="48"/>
    </row>
    <row r="48" spans="1:23" x14ac:dyDescent="0.2">
      <c r="A48" s="23" t="s">
        <v>74</v>
      </c>
      <c r="B48" s="46"/>
      <c r="C48" s="46"/>
      <c r="D48" s="46"/>
      <c r="E48" s="46">
        <f t="shared" si="21"/>
        <v>0</v>
      </c>
      <c r="F48" s="47"/>
      <c r="G48" s="48"/>
      <c r="H48" s="47"/>
      <c r="I48" s="48"/>
      <c r="J48" s="47"/>
      <c r="K48" s="48"/>
      <c r="L48" s="47"/>
      <c r="M48" s="48"/>
      <c r="N48" s="47"/>
      <c r="O48" s="48"/>
      <c r="P48" s="47">
        <f t="shared" si="22"/>
        <v>0</v>
      </c>
      <c r="Q48" s="48">
        <f t="shared" si="23"/>
        <v>0</v>
      </c>
      <c r="R48" s="24">
        <f t="shared" si="14"/>
        <v>0</v>
      </c>
      <c r="S48" s="25">
        <f t="shared" si="15"/>
        <v>0</v>
      </c>
      <c r="T48" s="24">
        <f t="shared" si="16"/>
        <v>0</v>
      </c>
      <c r="U48" s="26">
        <f t="shared" si="17"/>
        <v>0</v>
      </c>
      <c r="V48" s="47"/>
      <c r="W48" s="48"/>
    </row>
    <row r="49" spans="1:23" x14ac:dyDescent="0.2">
      <c r="A49" s="23" t="s">
        <v>75</v>
      </c>
      <c r="B49" s="46"/>
      <c r="C49" s="46"/>
      <c r="D49" s="46"/>
      <c r="E49" s="46">
        <f t="shared" si="21"/>
        <v>0</v>
      </c>
      <c r="F49" s="47"/>
      <c r="G49" s="48"/>
      <c r="H49" s="47"/>
      <c r="I49" s="48"/>
      <c r="J49" s="47"/>
      <c r="K49" s="48"/>
      <c r="L49" s="47"/>
      <c r="M49" s="48"/>
      <c r="N49" s="47"/>
      <c r="O49" s="48"/>
      <c r="P49" s="47">
        <f t="shared" si="22"/>
        <v>0</v>
      </c>
      <c r="Q49" s="48">
        <f t="shared" si="23"/>
        <v>0</v>
      </c>
      <c r="R49" s="24">
        <f t="shared" si="14"/>
        <v>0</v>
      </c>
      <c r="S49" s="25">
        <f t="shared" si="15"/>
        <v>0</v>
      </c>
      <c r="T49" s="24">
        <f t="shared" si="16"/>
        <v>0</v>
      </c>
      <c r="U49" s="26">
        <f t="shared" si="17"/>
        <v>0</v>
      </c>
      <c r="V49" s="47"/>
      <c r="W49" s="48"/>
    </row>
    <row r="50" spans="1:23" x14ac:dyDescent="0.2">
      <c r="A50" s="23" t="s">
        <v>76</v>
      </c>
      <c r="B50" s="46"/>
      <c r="C50" s="46"/>
      <c r="D50" s="46"/>
      <c r="E50" s="46">
        <f t="shared" si="21"/>
        <v>0</v>
      </c>
      <c r="F50" s="47"/>
      <c r="G50" s="48"/>
      <c r="H50" s="47"/>
      <c r="I50" s="48"/>
      <c r="J50" s="47"/>
      <c r="K50" s="48"/>
      <c r="L50" s="47"/>
      <c r="M50" s="48"/>
      <c r="N50" s="47"/>
      <c r="O50" s="48"/>
      <c r="P50" s="47">
        <f t="shared" si="22"/>
        <v>0</v>
      </c>
      <c r="Q50" s="48">
        <f t="shared" si="23"/>
        <v>0</v>
      </c>
      <c r="R50" s="24">
        <f t="shared" si="14"/>
        <v>0</v>
      </c>
      <c r="S50" s="25">
        <f t="shared" si="15"/>
        <v>0</v>
      </c>
      <c r="T50" s="24">
        <f t="shared" si="16"/>
        <v>0</v>
      </c>
      <c r="U50" s="26">
        <f t="shared" si="17"/>
        <v>0</v>
      </c>
      <c r="V50" s="47"/>
      <c r="W50" s="48"/>
    </row>
    <row r="51" spans="1:23" ht="12" customHeight="1" x14ac:dyDescent="0.2">
      <c r="A51" s="23" t="s">
        <v>77</v>
      </c>
      <c r="B51" s="46"/>
      <c r="C51" s="46"/>
      <c r="D51" s="46"/>
      <c r="E51" s="46">
        <f t="shared" si="21"/>
        <v>0</v>
      </c>
      <c r="F51" s="47"/>
      <c r="G51" s="48"/>
      <c r="H51" s="47"/>
      <c r="I51" s="48"/>
      <c r="J51" s="47"/>
      <c r="K51" s="48"/>
      <c r="L51" s="47"/>
      <c r="M51" s="48"/>
      <c r="N51" s="47"/>
      <c r="O51" s="48"/>
      <c r="P51" s="47">
        <f t="shared" si="22"/>
        <v>0</v>
      </c>
      <c r="Q51" s="48">
        <f t="shared" si="23"/>
        <v>0</v>
      </c>
      <c r="R51" s="24">
        <f t="shared" si="14"/>
        <v>0</v>
      </c>
      <c r="S51" s="25">
        <f t="shared" si="15"/>
        <v>0</v>
      </c>
      <c r="T51" s="24">
        <f t="shared" si="16"/>
        <v>0</v>
      </c>
      <c r="U51" s="26">
        <f t="shared" si="17"/>
        <v>0</v>
      </c>
      <c r="V51" s="47"/>
      <c r="W51" s="48"/>
    </row>
    <row r="52" spans="1:23" x14ac:dyDescent="0.2">
      <c r="A52" s="23" t="s">
        <v>78</v>
      </c>
      <c r="B52" s="46"/>
      <c r="C52" s="46"/>
      <c r="D52" s="46"/>
      <c r="E52" s="46">
        <f t="shared" si="21"/>
        <v>0</v>
      </c>
      <c r="F52" s="47"/>
      <c r="G52" s="48"/>
      <c r="H52" s="47"/>
      <c r="I52" s="48"/>
      <c r="J52" s="47"/>
      <c r="K52" s="48"/>
      <c r="L52" s="47"/>
      <c r="M52" s="48"/>
      <c r="N52" s="47"/>
      <c r="O52" s="48"/>
      <c r="P52" s="47">
        <f t="shared" si="22"/>
        <v>0</v>
      </c>
      <c r="Q52" s="48">
        <f t="shared" si="23"/>
        <v>0</v>
      </c>
      <c r="R52" s="24">
        <f t="shared" si="14"/>
        <v>0</v>
      </c>
      <c r="S52" s="25">
        <f t="shared" si="15"/>
        <v>0</v>
      </c>
      <c r="T52" s="24">
        <f t="shared" si="16"/>
        <v>0</v>
      </c>
      <c r="U52" s="26">
        <f t="shared" si="17"/>
        <v>0</v>
      </c>
      <c r="V52" s="47"/>
      <c r="W52" s="48"/>
    </row>
    <row r="53" spans="1:23" x14ac:dyDescent="0.2">
      <c r="A53" s="23" t="s">
        <v>79</v>
      </c>
      <c r="B53" s="46"/>
      <c r="C53" s="46"/>
      <c r="D53" s="46"/>
      <c r="E53" s="46">
        <f t="shared" si="21"/>
        <v>0</v>
      </c>
      <c r="F53" s="47"/>
      <c r="G53" s="48"/>
      <c r="H53" s="47"/>
      <c r="I53" s="48"/>
      <c r="J53" s="47"/>
      <c r="K53" s="48"/>
      <c r="L53" s="47"/>
      <c r="M53" s="48"/>
      <c r="N53" s="47"/>
      <c r="O53" s="48"/>
      <c r="P53" s="47">
        <f t="shared" si="22"/>
        <v>0</v>
      </c>
      <c r="Q53" s="48">
        <f t="shared" si="23"/>
        <v>0</v>
      </c>
      <c r="R53" s="24">
        <f t="shared" si="14"/>
        <v>0</v>
      </c>
      <c r="S53" s="25">
        <f t="shared" si="15"/>
        <v>0</v>
      </c>
      <c r="T53" s="24">
        <f t="shared" si="16"/>
        <v>0</v>
      </c>
      <c r="U53" s="26">
        <f t="shared" si="17"/>
        <v>0</v>
      </c>
      <c r="V53" s="47"/>
      <c r="W53" s="48"/>
    </row>
    <row r="54" spans="1:23" x14ac:dyDescent="0.2">
      <c r="A54" s="19" t="s">
        <v>54</v>
      </c>
      <c r="B54" s="43">
        <f t="shared" ref="B54:Q54" si="24">SUM(B55:B58)</f>
        <v>2215000</v>
      </c>
      <c r="C54" s="43">
        <f t="shared" si="24"/>
        <v>0</v>
      </c>
      <c r="D54" s="43">
        <f t="shared" si="24"/>
        <v>0</v>
      </c>
      <c r="E54" s="43">
        <f t="shared" si="24"/>
        <v>2215000</v>
      </c>
      <c r="F54" s="44">
        <f t="shared" si="24"/>
        <v>2215000</v>
      </c>
      <c r="G54" s="45">
        <f t="shared" si="24"/>
        <v>0</v>
      </c>
      <c r="H54" s="44">
        <f t="shared" si="24"/>
        <v>0</v>
      </c>
      <c r="I54" s="45">
        <f t="shared" si="24"/>
        <v>0</v>
      </c>
      <c r="J54" s="44">
        <f t="shared" si="24"/>
        <v>0</v>
      </c>
      <c r="K54" s="45">
        <f t="shared" si="24"/>
        <v>0</v>
      </c>
      <c r="L54" s="44">
        <f t="shared" si="24"/>
        <v>0</v>
      </c>
      <c r="M54" s="45">
        <f t="shared" si="24"/>
        <v>0</v>
      </c>
      <c r="N54" s="44">
        <f t="shared" si="24"/>
        <v>0</v>
      </c>
      <c r="O54" s="45">
        <f t="shared" si="24"/>
        <v>0</v>
      </c>
      <c r="P54" s="44">
        <f t="shared" si="24"/>
        <v>0</v>
      </c>
      <c r="Q54" s="45">
        <f t="shared" si="24"/>
        <v>0</v>
      </c>
      <c r="R54" s="20">
        <f t="shared" si="14"/>
        <v>0</v>
      </c>
      <c r="S54" s="21">
        <f t="shared" si="15"/>
        <v>0</v>
      </c>
      <c r="T54" s="20">
        <f t="shared" si="16"/>
        <v>0</v>
      </c>
      <c r="U54" s="22">
        <f t="shared" si="17"/>
        <v>0</v>
      </c>
      <c r="V54" s="44">
        <f t="shared" ref="V54:W54" si="25">SUM(V55:V58)</f>
        <v>0</v>
      </c>
      <c r="W54" s="45">
        <f t="shared" si="25"/>
        <v>0</v>
      </c>
    </row>
    <row r="55" spans="1:23" x14ac:dyDescent="0.2">
      <c r="A55" s="23" t="s">
        <v>80</v>
      </c>
      <c r="B55" s="46"/>
      <c r="C55" s="46"/>
      <c r="D55" s="46"/>
      <c r="E55" s="46">
        <f t="shared" si="21"/>
        <v>0</v>
      </c>
      <c r="F55" s="47"/>
      <c r="G55" s="48"/>
      <c r="H55" s="47"/>
      <c r="I55" s="48"/>
      <c r="J55" s="47"/>
      <c r="K55" s="48"/>
      <c r="L55" s="47"/>
      <c r="M55" s="48"/>
      <c r="N55" s="47"/>
      <c r="O55" s="48"/>
      <c r="P55" s="47">
        <f t="shared" si="22"/>
        <v>0</v>
      </c>
      <c r="Q55" s="48">
        <f t="shared" si="23"/>
        <v>0</v>
      </c>
      <c r="R55" s="24">
        <f t="shared" si="14"/>
        <v>0</v>
      </c>
      <c r="S55" s="25">
        <f t="shared" si="15"/>
        <v>0</v>
      </c>
      <c r="T55" s="24">
        <f t="shared" si="16"/>
        <v>0</v>
      </c>
      <c r="U55" s="26">
        <f t="shared" si="17"/>
        <v>0</v>
      </c>
      <c r="V55" s="47"/>
      <c r="W55" s="48"/>
    </row>
    <row r="56" spans="1:23" x14ac:dyDescent="0.2">
      <c r="A56" s="23" t="s">
        <v>81</v>
      </c>
      <c r="B56" s="46"/>
      <c r="C56" s="46"/>
      <c r="D56" s="46"/>
      <c r="E56" s="46">
        <f t="shared" si="21"/>
        <v>0</v>
      </c>
      <c r="F56" s="47"/>
      <c r="G56" s="48"/>
      <c r="H56" s="47"/>
      <c r="I56" s="48"/>
      <c r="J56" s="47"/>
      <c r="K56" s="48"/>
      <c r="L56" s="47"/>
      <c r="M56" s="48"/>
      <c r="N56" s="47"/>
      <c r="O56" s="48"/>
      <c r="P56" s="47">
        <f t="shared" si="22"/>
        <v>0</v>
      </c>
      <c r="Q56" s="48">
        <f t="shared" si="23"/>
        <v>0</v>
      </c>
      <c r="R56" s="24">
        <f t="shared" si="14"/>
        <v>0</v>
      </c>
      <c r="S56" s="25">
        <f t="shared" si="15"/>
        <v>0</v>
      </c>
      <c r="T56" s="24">
        <f t="shared" si="16"/>
        <v>0</v>
      </c>
      <c r="U56" s="26">
        <f t="shared" si="17"/>
        <v>0</v>
      </c>
      <c r="V56" s="47"/>
      <c r="W56" s="48"/>
    </row>
    <row r="57" spans="1:23" x14ac:dyDescent="0.2">
      <c r="A57" s="23" t="s">
        <v>82</v>
      </c>
      <c r="B57" s="46">
        <v>2215000</v>
      </c>
      <c r="C57" s="46"/>
      <c r="D57" s="46"/>
      <c r="E57" s="46">
        <f t="shared" si="21"/>
        <v>2215000</v>
      </c>
      <c r="F57" s="47">
        <v>2215000</v>
      </c>
      <c r="G57" s="48"/>
      <c r="H57" s="47"/>
      <c r="I57" s="48"/>
      <c r="J57" s="47"/>
      <c r="K57" s="48"/>
      <c r="L57" s="47"/>
      <c r="M57" s="48"/>
      <c r="N57" s="47"/>
      <c r="O57" s="48"/>
      <c r="P57" s="47">
        <f t="shared" si="22"/>
        <v>0</v>
      </c>
      <c r="Q57" s="48">
        <f t="shared" si="23"/>
        <v>0</v>
      </c>
      <c r="R57" s="24">
        <f t="shared" si="14"/>
        <v>0</v>
      </c>
      <c r="S57" s="25">
        <f t="shared" si="15"/>
        <v>0</v>
      </c>
      <c r="T57" s="24">
        <f t="shared" si="16"/>
        <v>0</v>
      </c>
      <c r="U57" s="26">
        <f t="shared" si="17"/>
        <v>0</v>
      </c>
      <c r="V57" s="47"/>
      <c r="W57" s="48"/>
    </row>
    <row r="58" spans="1:23" x14ac:dyDescent="0.2">
      <c r="A58" s="23" t="s">
        <v>83</v>
      </c>
      <c r="B58" s="46"/>
      <c r="C58" s="46"/>
      <c r="D58" s="46"/>
      <c r="E58" s="46">
        <f t="shared" si="21"/>
        <v>0</v>
      </c>
      <c r="F58" s="47"/>
      <c r="G58" s="48"/>
      <c r="H58" s="47"/>
      <c r="I58" s="48"/>
      <c r="J58" s="47"/>
      <c r="K58" s="48"/>
      <c r="L58" s="47"/>
      <c r="M58" s="48"/>
      <c r="N58" s="47"/>
      <c r="O58" s="48"/>
      <c r="P58" s="47">
        <f t="shared" si="22"/>
        <v>0</v>
      </c>
      <c r="Q58" s="48">
        <f t="shared" si="23"/>
        <v>0</v>
      </c>
      <c r="R58" s="24">
        <f t="shared" si="14"/>
        <v>0</v>
      </c>
      <c r="S58" s="25">
        <f t="shared" si="15"/>
        <v>0</v>
      </c>
      <c r="T58" s="24">
        <f t="shared" si="16"/>
        <v>0</v>
      </c>
      <c r="U58" s="26">
        <f t="shared" si="17"/>
        <v>0</v>
      </c>
      <c r="V58" s="47"/>
      <c r="W58" s="48"/>
    </row>
    <row r="59" spans="1:23" x14ac:dyDescent="0.2">
      <c r="A59" s="19" t="s">
        <v>84</v>
      </c>
      <c r="B59" s="43">
        <f t="shared" ref="B59:Q59" si="26">+B8+B42</f>
        <v>1013340000</v>
      </c>
      <c r="C59" s="43">
        <f t="shared" si="26"/>
        <v>0</v>
      </c>
      <c r="D59" s="43">
        <f t="shared" si="26"/>
        <v>0</v>
      </c>
      <c r="E59" s="43">
        <f t="shared" si="26"/>
        <v>1013340000</v>
      </c>
      <c r="F59" s="44">
        <f t="shared" si="26"/>
        <v>998340000</v>
      </c>
      <c r="G59" s="45">
        <f t="shared" si="26"/>
        <v>202429000</v>
      </c>
      <c r="H59" s="44">
        <f t="shared" si="26"/>
        <v>48358000</v>
      </c>
      <c r="I59" s="45">
        <f t="shared" si="26"/>
        <v>0</v>
      </c>
      <c r="J59" s="44">
        <f t="shared" si="26"/>
        <v>0</v>
      </c>
      <c r="K59" s="45">
        <f t="shared" si="26"/>
        <v>0</v>
      </c>
      <c r="L59" s="44">
        <f t="shared" si="26"/>
        <v>0</v>
      </c>
      <c r="M59" s="45">
        <f t="shared" si="26"/>
        <v>0</v>
      </c>
      <c r="N59" s="44">
        <f t="shared" si="26"/>
        <v>0</v>
      </c>
      <c r="O59" s="45">
        <f t="shared" si="26"/>
        <v>0</v>
      </c>
      <c r="P59" s="44">
        <f t="shared" si="26"/>
        <v>48358000</v>
      </c>
      <c r="Q59" s="45">
        <f t="shared" si="26"/>
        <v>0</v>
      </c>
      <c r="R59" s="20">
        <f t="shared" si="14"/>
        <v>0</v>
      </c>
      <c r="S59" s="21">
        <f t="shared" si="15"/>
        <v>0</v>
      </c>
      <c r="T59" s="20">
        <f t="shared" si="16"/>
        <v>4.7721396569759413</v>
      </c>
      <c r="U59" s="22">
        <f t="shared" si="17"/>
        <v>0</v>
      </c>
      <c r="V59" s="44">
        <f t="shared" ref="V59:W59" si="27">+V8+V42</f>
        <v>0</v>
      </c>
      <c r="W59" s="45">
        <f t="shared" si="27"/>
        <v>0</v>
      </c>
    </row>
    <row r="60" spans="1:23" x14ac:dyDescent="0.2">
      <c r="A60" s="19" t="s">
        <v>85</v>
      </c>
      <c r="B60" s="43">
        <f t="shared" ref="B60:Q60" si="28">SUM(B61:B62)</f>
        <v>635473000</v>
      </c>
      <c r="C60" s="43">
        <f t="shared" si="28"/>
        <v>0</v>
      </c>
      <c r="D60" s="43">
        <f t="shared" si="28"/>
        <v>0</v>
      </c>
      <c r="E60" s="43">
        <f t="shared" si="28"/>
        <v>635473000</v>
      </c>
      <c r="F60" s="44">
        <f t="shared" si="28"/>
        <v>0</v>
      </c>
      <c r="G60" s="45">
        <f t="shared" si="28"/>
        <v>0</v>
      </c>
      <c r="H60" s="44">
        <f t="shared" si="28"/>
        <v>0</v>
      </c>
      <c r="I60" s="45">
        <f t="shared" si="28"/>
        <v>0</v>
      </c>
      <c r="J60" s="44">
        <f t="shared" si="28"/>
        <v>0</v>
      </c>
      <c r="K60" s="45">
        <f t="shared" si="28"/>
        <v>0</v>
      </c>
      <c r="L60" s="44">
        <f t="shared" si="28"/>
        <v>0</v>
      </c>
      <c r="M60" s="45">
        <f t="shared" si="28"/>
        <v>0</v>
      </c>
      <c r="N60" s="44">
        <f t="shared" si="28"/>
        <v>0</v>
      </c>
      <c r="O60" s="45">
        <f t="shared" si="28"/>
        <v>0</v>
      </c>
      <c r="P60" s="44">
        <f t="shared" si="28"/>
        <v>0</v>
      </c>
      <c r="Q60" s="45">
        <f t="shared" si="28"/>
        <v>0</v>
      </c>
      <c r="R60" s="20">
        <f t="shared" si="14"/>
        <v>0</v>
      </c>
      <c r="S60" s="21">
        <f t="shared" si="15"/>
        <v>0</v>
      </c>
      <c r="T60" s="20">
        <f t="shared" si="16"/>
        <v>0</v>
      </c>
      <c r="U60" s="22">
        <f t="shared" si="17"/>
        <v>0</v>
      </c>
      <c r="V60" s="44">
        <f t="shared" ref="V60:W60" si="29">SUM(V61:V62)</f>
        <v>0</v>
      </c>
      <c r="W60" s="45">
        <f t="shared" si="29"/>
        <v>0</v>
      </c>
    </row>
    <row r="61" spans="1:23" s="31" customFormat="1" ht="12.75" customHeight="1" x14ac:dyDescent="0.2">
      <c r="A61" s="27" t="s">
        <v>86</v>
      </c>
      <c r="B61" s="49">
        <v>635473000</v>
      </c>
      <c r="C61" s="49"/>
      <c r="D61" s="49"/>
      <c r="E61" s="49">
        <f t="shared" si="21"/>
        <v>635473000</v>
      </c>
      <c r="F61" s="50"/>
      <c r="G61" s="51"/>
      <c r="H61" s="50"/>
      <c r="I61" s="51"/>
      <c r="J61" s="50"/>
      <c r="K61" s="51"/>
      <c r="L61" s="50"/>
      <c r="M61" s="51"/>
      <c r="N61" s="50"/>
      <c r="O61" s="51"/>
      <c r="P61" s="50">
        <f t="shared" si="22"/>
        <v>0</v>
      </c>
      <c r="Q61" s="51">
        <f t="shared" si="23"/>
        <v>0</v>
      </c>
      <c r="R61" s="28">
        <f t="shared" si="14"/>
        <v>0</v>
      </c>
      <c r="S61" s="29">
        <f t="shared" si="15"/>
        <v>0</v>
      </c>
      <c r="T61" s="28">
        <f t="shared" si="16"/>
        <v>0</v>
      </c>
      <c r="U61" s="30">
        <f t="shared" si="17"/>
        <v>0</v>
      </c>
      <c r="V61" s="50"/>
      <c r="W61" s="51"/>
    </row>
    <row r="62" spans="1:23" ht="13.5" thickBot="1" x14ac:dyDescent="0.25">
      <c r="A62" s="23" t="s">
        <v>87</v>
      </c>
      <c r="B62" s="46"/>
      <c r="C62" s="46"/>
      <c r="D62" s="46"/>
      <c r="E62" s="46">
        <f t="shared" si="21"/>
        <v>0</v>
      </c>
      <c r="F62" s="47"/>
      <c r="G62" s="48"/>
      <c r="H62" s="47"/>
      <c r="I62" s="48"/>
      <c r="J62" s="47"/>
      <c r="K62" s="48"/>
      <c r="L62" s="47"/>
      <c r="M62" s="48"/>
      <c r="N62" s="47"/>
      <c r="O62" s="48"/>
      <c r="P62" s="47">
        <f t="shared" si="22"/>
        <v>0</v>
      </c>
      <c r="Q62" s="48">
        <f t="shared" si="23"/>
        <v>0</v>
      </c>
      <c r="R62" s="24">
        <f t="shared" si="14"/>
        <v>0</v>
      </c>
      <c r="S62" s="25">
        <f t="shared" si="15"/>
        <v>0</v>
      </c>
      <c r="T62" s="24">
        <f t="shared" si="16"/>
        <v>0</v>
      </c>
      <c r="U62" s="26">
        <f t="shared" si="17"/>
        <v>0</v>
      </c>
      <c r="V62" s="47"/>
      <c r="W62" s="48"/>
    </row>
    <row r="63" spans="1:23" s="31" customFormat="1" ht="13.5" thickTop="1" x14ac:dyDescent="0.2">
      <c r="A63" s="37" t="s">
        <v>88</v>
      </c>
      <c r="B63" s="55">
        <f t="shared" ref="B63:Q63" si="30">+B59+B60</f>
        <v>1648813000</v>
      </c>
      <c r="C63" s="55">
        <f t="shared" si="30"/>
        <v>0</v>
      </c>
      <c r="D63" s="55">
        <f t="shared" si="30"/>
        <v>0</v>
      </c>
      <c r="E63" s="55">
        <f t="shared" si="30"/>
        <v>1648813000</v>
      </c>
      <c r="F63" s="56">
        <f t="shared" si="30"/>
        <v>998340000</v>
      </c>
      <c r="G63" s="57">
        <f t="shared" si="30"/>
        <v>202429000</v>
      </c>
      <c r="H63" s="56">
        <f t="shared" si="30"/>
        <v>48358000</v>
      </c>
      <c r="I63" s="57">
        <f t="shared" si="30"/>
        <v>0</v>
      </c>
      <c r="J63" s="56">
        <f t="shared" si="30"/>
        <v>0</v>
      </c>
      <c r="K63" s="57">
        <f t="shared" si="30"/>
        <v>0</v>
      </c>
      <c r="L63" s="56">
        <f t="shared" si="30"/>
        <v>0</v>
      </c>
      <c r="M63" s="58">
        <f t="shared" si="30"/>
        <v>0</v>
      </c>
      <c r="N63" s="56">
        <f t="shared" si="30"/>
        <v>0</v>
      </c>
      <c r="O63" s="57">
        <f t="shared" si="30"/>
        <v>0</v>
      </c>
      <c r="P63" s="56">
        <f t="shared" si="30"/>
        <v>48358000</v>
      </c>
      <c r="Q63" s="57">
        <f t="shared" si="30"/>
        <v>0</v>
      </c>
      <c r="R63" s="38">
        <f t="shared" si="14"/>
        <v>0</v>
      </c>
      <c r="S63" s="39">
        <f t="shared" si="15"/>
        <v>0</v>
      </c>
      <c r="T63" s="38">
        <f t="shared" si="16"/>
        <v>2.9328977876811986</v>
      </c>
      <c r="U63" s="39">
        <f t="shared" si="17"/>
        <v>0</v>
      </c>
      <c r="V63" s="56">
        <f>+V59+V60</f>
        <v>0</v>
      </c>
      <c r="W63" s="57">
        <f>+W59+W60</f>
        <v>0</v>
      </c>
    </row>
    <row r="64" spans="1:23" x14ac:dyDescent="0.2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3"/>
      <c r="S64" s="3"/>
      <c r="T64" s="3"/>
      <c r="U64" s="3"/>
      <c r="V64" s="2"/>
      <c r="W64" s="2"/>
    </row>
    <row r="65" spans="1:23" x14ac:dyDescent="0.2">
      <c r="A65" s="4" t="s">
        <v>97</v>
      </c>
    </row>
    <row r="66" spans="1:23" x14ac:dyDescent="0.2">
      <c r="A66" s="4"/>
    </row>
    <row r="67" spans="1:23" x14ac:dyDescent="0.2">
      <c r="A67" s="4" t="s">
        <v>98</v>
      </c>
    </row>
    <row r="68" spans="1:23" x14ac:dyDescent="0.2">
      <c r="A68" s="4" t="s">
        <v>99</v>
      </c>
      <c r="B68" s="5"/>
      <c r="C68" s="5"/>
      <c r="D68" s="5"/>
      <c r="E68" s="5"/>
      <c r="F68" s="5"/>
      <c r="H68" s="5"/>
      <c r="I68" s="5"/>
      <c r="J68" s="5"/>
      <c r="K68" s="5"/>
      <c r="V68" s="5"/>
    </row>
    <row r="69" spans="1:23" x14ac:dyDescent="0.2">
      <c r="A69" s="4" t="s">
        <v>100</v>
      </c>
      <c r="B69" s="5"/>
      <c r="C69" s="5"/>
      <c r="D69" s="5"/>
      <c r="E69" s="5"/>
      <c r="F69" s="5"/>
      <c r="H69" s="5"/>
      <c r="I69" s="5"/>
      <c r="J69" s="5"/>
      <c r="K69" s="5"/>
      <c r="V69" s="5"/>
    </row>
    <row r="70" spans="1:23" x14ac:dyDescent="0.2">
      <c r="A70" s="4" t="s">
        <v>101</v>
      </c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102</v>
      </c>
    </row>
    <row r="74" spans="1:23" x14ac:dyDescent="0.2">
      <c r="A74" s="5" t="s">
        <v>103</v>
      </c>
      <c r="G74" s="5" t="s">
        <v>104</v>
      </c>
      <c r="W74" s="5"/>
    </row>
    <row r="75" spans="1:23" x14ac:dyDescent="0.2">
      <c r="A75" s="5"/>
      <c r="G75" s="5"/>
      <c r="W75" s="5"/>
    </row>
    <row r="76" spans="1:23" x14ac:dyDescent="0.2">
      <c r="A76" s="5" t="s">
        <v>105</v>
      </c>
      <c r="G76" s="5" t="s">
        <v>105</v>
      </c>
      <c r="W76" s="5"/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76"/>
  <sheetViews>
    <sheetView showGridLines="0" workbookViewId="0">
      <selection sqref="A1:U1"/>
    </sheetView>
  </sheetViews>
  <sheetFormatPr defaultRowHeight="12.75" x14ac:dyDescent="0.2"/>
  <cols>
    <col min="1" max="1" width="50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"/>
      <c r="W1" s="6"/>
    </row>
    <row r="2" spans="1:23" ht="18" x14ac:dyDescent="0.25">
      <c r="A2" s="62" t="s">
        <v>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7"/>
      <c r="W2" s="7"/>
    </row>
    <row r="3" spans="1:23" ht="18" customHeight="1" x14ac:dyDescent="0.25">
      <c r="A3" s="62" t="s">
        <v>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7"/>
      <c r="W3" s="7"/>
    </row>
    <row r="4" spans="1:23" ht="18" customHeight="1" x14ac:dyDescent="0.25">
      <c r="A4" s="62" t="s">
        <v>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7"/>
      <c r="W4" s="7"/>
    </row>
    <row r="5" spans="1:23" ht="15" customHeight="1" x14ac:dyDescent="0.25">
      <c r="A5" s="63" t="s">
        <v>96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8"/>
      <c r="W5" s="8"/>
    </row>
    <row r="6" spans="1:23" ht="12.75" customHeight="1" x14ac:dyDescent="0.2">
      <c r="A6" s="9" t="s">
        <v>5</v>
      </c>
      <c r="B6" s="9" t="s">
        <v>1</v>
      </c>
      <c r="C6" s="9" t="s">
        <v>1</v>
      </c>
      <c r="D6" s="9" t="s">
        <v>1</v>
      </c>
      <c r="E6" s="10" t="s">
        <v>1</v>
      </c>
      <c r="F6" s="59" t="s">
        <v>6</v>
      </c>
      <c r="G6" s="60"/>
      <c r="H6" s="59" t="s">
        <v>7</v>
      </c>
      <c r="I6" s="60"/>
      <c r="J6" s="59" t="s">
        <v>8</v>
      </c>
      <c r="K6" s="60"/>
      <c r="L6" s="59" t="s">
        <v>9</v>
      </c>
      <c r="M6" s="60"/>
      <c r="N6" s="59" t="s">
        <v>10</v>
      </c>
      <c r="O6" s="60"/>
      <c r="P6" s="59" t="s">
        <v>11</v>
      </c>
      <c r="Q6" s="60"/>
      <c r="R6" s="59" t="s">
        <v>12</v>
      </c>
      <c r="S6" s="60"/>
      <c r="T6" s="59" t="s">
        <v>13</v>
      </c>
      <c r="U6" s="60"/>
      <c r="V6" s="59" t="s">
        <v>14</v>
      </c>
      <c r="W6" s="60"/>
    </row>
    <row r="7" spans="1:23" ht="76.5" x14ac:dyDescent="0.2">
      <c r="A7" s="11" t="s">
        <v>15</v>
      </c>
      <c r="B7" s="12" t="s">
        <v>16</v>
      </c>
      <c r="C7" s="12" t="s">
        <v>17</v>
      </c>
      <c r="D7" s="12" t="s">
        <v>18</v>
      </c>
      <c r="E7" s="12" t="s">
        <v>19</v>
      </c>
      <c r="F7" s="13" t="s">
        <v>20</v>
      </c>
      <c r="G7" s="14" t="s">
        <v>21</v>
      </c>
      <c r="H7" s="13" t="s">
        <v>22</v>
      </c>
      <c r="I7" s="14" t="s">
        <v>23</v>
      </c>
      <c r="J7" s="13" t="s">
        <v>24</v>
      </c>
      <c r="K7" s="14" t="s">
        <v>25</v>
      </c>
      <c r="L7" s="13" t="s">
        <v>26</v>
      </c>
      <c r="M7" s="14" t="s">
        <v>27</v>
      </c>
      <c r="N7" s="13" t="s">
        <v>28</v>
      </c>
      <c r="O7" s="14" t="s">
        <v>29</v>
      </c>
      <c r="P7" s="13" t="s">
        <v>30</v>
      </c>
      <c r="Q7" s="14" t="s">
        <v>31</v>
      </c>
      <c r="R7" s="13" t="s">
        <v>30</v>
      </c>
      <c r="S7" s="14" t="s">
        <v>31</v>
      </c>
      <c r="T7" s="13" t="s">
        <v>32</v>
      </c>
      <c r="U7" s="14" t="s">
        <v>33</v>
      </c>
      <c r="V7" s="13" t="s">
        <v>19</v>
      </c>
      <c r="W7" s="14" t="s">
        <v>34</v>
      </c>
    </row>
    <row r="8" spans="1:23" x14ac:dyDescent="0.2">
      <c r="A8" s="15" t="s">
        <v>35</v>
      </c>
      <c r="B8" s="40">
        <f t="shared" ref="B8:Q8" si="0">+B9+B27</f>
        <v>1663229000</v>
      </c>
      <c r="C8" s="40">
        <f t="shared" si="0"/>
        <v>0</v>
      </c>
      <c r="D8" s="40">
        <f t="shared" si="0"/>
        <v>0</v>
      </c>
      <c r="E8" s="40">
        <f t="shared" si="0"/>
        <v>1663229000</v>
      </c>
      <c r="F8" s="41">
        <f t="shared" si="0"/>
        <v>1578749000</v>
      </c>
      <c r="G8" s="42">
        <f t="shared" si="0"/>
        <v>366747000</v>
      </c>
      <c r="H8" s="41">
        <f t="shared" si="0"/>
        <v>198882000</v>
      </c>
      <c r="I8" s="42">
        <f t="shared" si="0"/>
        <v>149738940</v>
      </c>
      <c r="J8" s="41">
        <f t="shared" si="0"/>
        <v>0</v>
      </c>
      <c r="K8" s="42">
        <f t="shared" si="0"/>
        <v>0</v>
      </c>
      <c r="L8" s="41">
        <f t="shared" si="0"/>
        <v>0</v>
      </c>
      <c r="M8" s="42">
        <f t="shared" si="0"/>
        <v>0</v>
      </c>
      <c r="N8" s="41">
        <f t="shared" si="0"/>
        <v>0</v>
      </c>
      <c r="O8" s="42">
        <f t="shared" si="0"/>
        <v>0</v>
      </c>
      <c r="P8" s="41">
        <f t="shared" si="0"/>
        <v>198882000</v>
      </c>
      <c r="Q8" s="42">
        <f t="shared" si="0"/>
        <v>149738940</v>
      </c>
      <c r="R8" s="16">
        <f>IF(($H8       =0),0,((($H8       -$H8       )/$H8       )*100))</f>
        <v>0</v>
      </c>
      <c r="S8" s="17">
        <f>IF(($I8       =0),0,((($I8       -$I8       )/$I8       )*100))</f>
        <v>0</v>
      </c>
      <c r="T8" s="16">
        <f>IF(($E8       =0),0,(($P8       /$E8       )*100))</f>
        <v>11.957583712164711</v>
      </c>
      <c r="U8" s="18">
        <f>IF(($E8       =0),0,(($Q8       /$E8       )*100))</f>
        <v>9.002905793489651</v>
      </c>
      <c r="V8" s="41">
        <f t="shared" ref="V8:W8" si="1">+V9+V27</f>
        <v>0</v>
      </c>
      <c r="W8" s="42">
        <f t="shared" si="1"/>
        <v>0</v>
      </c>
    </row>
    <row r="9" spans="1:23" x14ac:dyDescent="0.2">
      <c r="A9" s="19" t="s">
        <v>36</v>
      </c>
      <c r="B9" s="43">
        <f t="shared" ref="B9:Q9" si="2">SUM(B10:B26)</f>
        <v>1558281000</v>
      </c>
      <c r="C9" s="43">
        <f t="shared" si="2"/>
        <v>0</v>
      </c>
      <c r="D9" s="43">
        <f t="shared" si="2"/>
        <v>0</v>
      </c>
      <c r="E9" s="43">
        <f t="shared" si="2"/>
        <v>1558281000</v>
      </c>
      <c r="F9" s="44">
        <f t="shared" si="2"/>
        <v>1558281000</v>
      </c>
      <c r="G9" s="45">
        <f t="shared" si="2"/>
        <v>360131000</v>
      </c>
      <c r="H9" s="44">
        <f t="shared" si="2"/>
        <v>196361000</v>
      </c>
      <c r="I9" s="45">
        <f t="shared" si="2"/>
        <v>149661021</v>
      </c>
      <c r="J9" s="44">
        <f t="shared" si="2"/>
        <v>0</v>
      </c>
      <c r="K9" s="45">
        <f t="shared" si="2"/>
        <v>0</v>
      </c>
      <c r="L9" s="44">
        <f t="shared" si="2"/>
        <v>0</v>
      </c>
      <c r="M9" s="45">
        <f t="shared" si="2"/>
        <v>0</v>
      </c>
      <c r="N9" s="44">
        <f t="shared" si="2"/>
        <v>0</v>
      </c>
      <c r="O9" s="45">
        <f t="shared" si="2"/>
        <v>0</v>
      </c>
      <c r="P9" s="44">
        <f t="shared" si="2"/>
        <v>196361000</v>
      </c>
      <c r="Q9" s="45">
        <f t="shared" si="2"/>
        <v>149661021</v>
      </c>
      <c r="R9" s="20">
        <f>IF(($H9       =0),0,((($H9       -$H9       )/$H9       )*100))</f>
        <v>0</v>
      </c>
      <c r="S9" s="21">
        <f>IF(($I9       =0),0,((($I9       -$I9       )/$I9       )*100))</f>
        <v>0</v>
      </c>
      <c r="T9" s="20">
        <f>IF(($E9       =0),0,(($P9       /$E9       )*100))</f>
        <v>12.60112906465522</v>
      </c>
      <c r="U9" s="22">
        <f>IF(($E9       =0),0,(($Q9       /$E9       )*100))</f>
        <v>9.6042383241533447</v>
      </c>
      <c r="V9" s="44">
        <f t="shared" ref="V9:W9" si="3">SUM(V10:V26)</f>
        <v>0</v>
      </c>
      <c r="W9" s="45">
        <f t="shared" si="3"/>
        <v>0</v>
      </c>
    </row>
    <row r="10" spans="1:23" x14ac:dyDescent="0.2">
      <c r="A10" s="23" t="s">
        <v>37</v>
      </c>
      <c r="B10" s="46"/>
      <c r="C10" s="46"/>
      <c r="D10" s="46"/>
      <c r="E10" s="46">
        <f t="shared" ref="E10:E41" si="4">$B10      +$C10      +$D10</f>
        <v>0</v>
      </c>
      <c r="F10" s="47"/>
      <c r="G10" s="48"/>
      <c r="H10" s="47"/>
      <c r="I10" s="48"/>
      <c r="J10" s="47"/>
      <c r="K10" s="48"/>
      <c r="L10" s="47"/>
      <c r="M10" s="48"/>
      <c r="N10" s="47"/>
      <c r="O10" s="48"/>
      <c r="P10" s="47">
        <f t="shared" ref="P10:P41" si="5">$H10      +$J10      +$L10      +$N10</f>
        <v>0</v>
      </c>
      <c r="Q10" s="48">
        <f t="shared" ref="Q10:Q41" si="6">$I10      +$K10      +$M10      +$O10</f>
        <v>0</v>
      </c>
      <c r="R10" s="24">
        <f t="shared" ref="R10:R41" si="7">IF(($H10      =0),0,((($H10      -$H10      )/$H10      )*100))</f>
        <v>0</v>
      </c>
      <c r="S10" s="25">
        <f t="shared" ref="S10:S41" si="8">IF(($I10      =0),0,((($I10      -$I10      )/$I10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7"/>
      <c r="W10" s="48"/>
    </row>
    <row r="11" spans="1:23" x14ac:dyDescent="0.2">
      <c r="A11" s="23" t="s">
        <v>38</v>
      </c>
      <c r="B11" s="46"/>
      <c r="C11" s="46"/>
      <c r="D11" s="46"/>
      <c r="E11" s="46">
        <f t="shared" si="4"/>
        <v>0</v>
      </c>
      <c r="F11" s="47"/>
      <c r="G11" s="48"/>
      <c r="H11" s="47"/>
      <c r="I11" s="48"/>
      <c r="J11" s="47"/>
      <c r="K11" s="48"/>
      <c r="L11" s="47"/>
      <c r="M11" s="48"/>
      <c r="N11" s="47"/>
      <c r="O11" s="48"/>
      <c r="P11" s="47">
        <f t="shared" si="5"/>
        <v>0</v>
      </c>
      <c r="Q11" s="48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7"/>
      <c r="W11" s="48"/>
    </row>
    <row r="12" spans="1:23" x14ac:dyDescent="0.2">
      <c r="A12" s="23" t="s">
        <v>39</v>
      </c>
      <c r="B12" s="46">
        <v>804327000</v>
      </c>
      <c r="C12" s="46"/>
      <c r="D12" s="46"/>
      <c r="E12" s="46">
        <f t="shared" si="4"/>
        <v>804327000</v>
      </c>
      <c r="F12" s="47">
        <v>804327000</v>
      </c>
      <c r="G12" s="48">
        <v>100000000</v>
      </c>
      <c r="H12" s="47">
        <v>88820000</v>
      </c>
      <c r="I12" s="48">
        <v>44615752</v>
      </c>
      <c r="J12" s="47"/>
      <c r="K12" s="48"/>
      <c r="L12" s="47"/>
      <c r="M12" s="48"/>
      <c r="N12" s="47"/>
      <c r="O12" s="48"/>
      <c r="P12" s="47">
        <f t="shared" si="5"/>
        <v>88820000</v>
      </c>
      <c r="Q12" s="48">
        <f t="shared" si="6"/>
        <v>44615752</v>
      </c>
      <c r="R12" s="24">
        <f t="shared" si="7"/>
        <v>0</v>
      </c>
      <c r="S12" s="25">
        <f t="shared" si="8"/>
        <v>0</v>
      </c>
      <c r="T12" s="24">
        <f t="shared" si="9"/>
        <v>11.042772404755777</v>
      </c>
      <c r="U12" s="26">
        <f t="shared" si="10"/>
        <v>5.5469668430874508</v>
      </c>
      <c r="V12" s="47"/>
      <c r="W12" s="48"/>
    </row>
    <row r="13" spans="1:23" x14ac:dyDescent="0.2">
      <c r="A13" s="23" t="s">
        <v>40</v>
      </c>
      <c r="B13" s="46"/>
      <c r="C13" s="46"/>
      <c r="D13" s="46"/>
      <c r="E13" s="46">
        <f t="shared" si="4"/>
        <v>0</v>
      </c>
      <c r="F13" s="47"/>
      <c r="G13" s="48"/>
      <c r="H13" s="47"/>
      <c r="I13" s="48"/>
      <c r="J13" s="47"/>
      <c r="K13" s="48"/>
      <c r="L13" s="47"/>
      <c r="M13" s="48"/>
      <c r="N13" s="47"/>
      <c r="O13" s="48"/>
      <c r="P13" s="47">
        <f t="shared" si="5"/>
        <v>0</v>
      </c>
      <c r="Q13" s="48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7"/>
      <c r="W13" s="48"/>
    </row>
    <row r="14" spans="1:23" x14ac:dyDescent="0.2">
      <c r="A14" s="23" t="s">
        <v>41</v>
      </c>
      <c r="B14" s="46">
        <v>112742000</v>
      </c>
      <c r="C14" s="46"/>
      <c r="D14" s="46"/>
      <c r="E14" s="46">
        <f t="shared" si="4"/>
        <v>112742000</v>
      </c>
      <c r="F14" s="47">
        <v>112742000</v>
      </c>
      <c r="G14" s="48">
        <v>45000000</v>
      </c>
      <c r="H14" s="47">
        <v>23636000</v>
      </c>
      <c r="I14" s="48">
        <v>248219</v>
      </c>
      <c r="J14" s="47"/>
      <c r="K14" s="48"/>
      <c r="L14" s="47"/>
      <c r="M14" s="48"/>
      <c r="N14" s="47"/>
      <c r="O14" s="48"/>
      <c r="P14" s="47">
        <f t="shared" si="5"/>
        <v>23636000</v>
      </c>
      <c r="Q14" s="48">
        <f t="shared" si="6"/>
        <v>248219</v>
      </c>
      <c r="R14" s="24">
        <f t="shared" si="7"/>
        <v>0</v>
      </c>
      <c r="S14" s="25">
        <f t="shared" si="8"/>
        <v>0</v>
      </c>
      <c r="T14" s="24">
        <f t="shared" si="9"/>
        <v>20.964680420783736</v>
      </c>
      <c r="U14" s="26">
        <f t="shared" si="10"/>
        <v>0.22016551063490092</v>
      </c>
      <c r="V14" s="47"/>
      <c r="W14" s="48"/>
    </row>
    <row r="15" spans="1:23" x14ac:dyDescent="0.2">
      <c r="A15" s="23" t="s">
        <v>42</v>
      </c>
      <c r="B15" s="46"/>
      <c r="C15" s="46"/>
      <c r="D15" s="46"/>
      <c r="E15" s="46">
        <f t="shared" si="4"/>
        <v>0</v>
      </c>
      <c r="F15" s="47"/>
      <c r="G15" s="48"/>
      <c r="H15" s="47"/>
      <c r="I15" s="48"/>
      <c r="J15" s="47"/>
      <c r="K15" s="48"/>
      <c r="L15" s="47"/>
      <c r="M15" s="48"/>
      <c r="N15" s="47"/>
      <c r="O15" s="48"/>
      <c r="P15" s="47">
        <f t="shared" si="5"/>
        <v>0</v>
      </c>
      <c r="Q15" s="48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7"/>
      <c r="W15" s="48"/>
    </row>
    <row r="16" spans="1:23" x14ac:dyDescent="0.2">
      <c r="A16" s="23" t="s">
        <v>43</v>
      </c>
      <c r="B16" s="46"/>
      <c r="C16" s="46"/>
      <c r="D16" s="46"/>
      <c r="E16" s="46">
        <f t="shared" si="4"/>
        <v>0</v>
      </c>
      <c r="F16" s="47"/>
      <c r="G16" s="48"/>
      <c r="H16" s="47"/>
      <c r="I16" s="48"/>
      <c r="J16" s="47"/>
      <c r="K16" s="48"/>
      <c r="L16" s="47"/>
      <c r="M16" s="48"/>
      <c r="N16" s="47"/>
      <c r="O16" s="48"/>
      <c r="P16" s="47">
        <f t="shared" si="5"/>
        <v>0</v>
      </c>
      <c r="Q16" s="48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7"/>
      <c r="W16" s="48"/>
    </row>
    <row r="17" spans="1:23" x14ac:dyDescent="0.2">
      <c r="A17" s="23" t="s">
        <v>44</v>
      </c>
      <c r="B17" s="46"/>
      <c r="C17" s="46"/>
      <c r="D17" s="46"/>
      <c r="E17" s="46">
        <f t="shared" si="4"/>
        <v>0</v>
      </c>
      <c r="F17" s="47"/>
      <c r="G17" s="48"/>
      <c r="H17" s="47"/>
      <c r="I17" s="48"/>
      <c r="J17" s="47"/>
      <c r="K17" s="48"/>
      <c r="L17" s="47"/>
      <c r="M17" s="48"/>
      <c r="N17" s="47"/>
      <c r="O17" s="48"/>
      <c r="P17" s="47">
        <f t="shared" si="5"/>
        <v>0</v>
      </c>
      <c r="Q17" s="48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7"/>
      <c r="W17" s="48"/>
    </row>
    <row r="18" spans="1:23" x14ac:dyDescent="0.2">
      <c r="A18" s="23" t="s">
        <v>45</v>
      </c>
      <c r="B18" s="46"/>
      <c r="C18" s="46"/>
      <c r="D18" s="46"/>
      <c r="E18" s="46">
        <f t="shared" si="4"/>
        <v>0</v>
      </c>
      <c r="F18" s="47"/>
      <c r="G18" s="48"/>
      <c r="H18" s="47"/>
      <c r="I18" s="48"/>
      <c r="J18" s="47"/>
      <c r="K18" s="48"/>
      <c r="L18" s="47"/>
      <c r="M18" s="48"/>
      <c r="N18" s="47"/>
      <c r="O18" s="48"/>
      <c r="P18" s="47">
        <f t="shared" si="5"/>
        <v>0</v>
      </c>
      <c r="Q18" s="48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7"/>
      <c r="W18" s="48"/>
    </row>
    <row r="19" spans="1:23" x14ac:dyDescent="0.2">
      <c r="A19" s="23" t="s">
        <v>46</v>
      </c>
      <c r="B19" s="46"/>
      <c r="C19" s="46"/>
      <c r="D19" s="46"/>
      <c r="E19" s="46">
        <f t="shared" si="4"/>
        <v>0</v>
      </c>
      <c r="F19" s="47"/>
      <c r="G19" s="48"/>
      <c r="H19" s="47"/>
      <c r="I19" s="48"/>
      <c r="J19" s="47"/>
      <c r="K19" s="48"/>
      <c r="L19" s="47"/>
      <c r="M19" s="48"/>
      <c r="N19" s="47"/>
      <c r="O19" s="48"/>
      <c r="P19" s="47">
        <f t="shared" si="5"/>
        <v>0</v>
      </c>
      <c r="Q19" s="48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7"/>
      <c r="W19" s="48"/>
    </row>
    <row r="20" spans="1:23" x14ac:dyDescent="0.2">
      <c r="A20" s="23" t="s">
        <v>47</v>
      </c>
      <c r="B20" s="46"/>
      <c r="C20" s="46"/>
      <c r="D20" s="46"/>
      <c r="E20" s="46">
        <f t="shared" si="4"/>
        <v>0</v>
      </c>
      <c r="F20" s="47"/>
      <c r="G20" s="48"/>
      <c r="H20" s="47"/>
      <c r="I20" s="48"/>
      <c r="J20" s="47"/>
      <c r="K20" s="48"/>
      <c r="L20" s="47"/>
      <c r="M20" s="48"/>
      <c r="N20" s="47"/>
      <c r="O20" s="48"/>
      <c r="P20" s="47">
        <f t="shared" si="5"/>
        <v>0</v>
      </c>
      <c r="Q20" s="48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7"/>
      <c r="W20" s="48"/>
    </row>
    <row r="21" spans="1:23" x14ac:dyDescent="0.2">
      <c r="A21" s="23" t="s">
        <v>48</v>
      </c>
      <c r="B21" s="46"/>
      <c r="C21" s="46"/>
      <c r="D21" s="46"/>
      <c r="E21" s="46">
        <f t="shared" si="4"/>
        <v>0</v>
      </c>
      <c r="F21" s="47"/>
      <c r="G21" s="48"/>
      <c r="H21" s="47"/>
      <c r="I21" s="48"/>
      <c r="J21" s="47"/>
      <c r="K21" s="48"/>
      <c r="L21" s="47"/>
      <c r="M21" s="48"/>
      <c r="N21" s="47"/>
      <c r="O21" s="48"/>
      <c r="P21" s="47">
        <f t="shared" si="5"/>
        <v>0</v>
      </c>
      <c r="Q21" s="48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7"/>
      <c r="W21" s="48"/>
    </row>
    <row r="22" spans="1:23" x14ac:dyDescent="0.2">
      <c r="A22" s="23" t="s">
        <v>49</v>
      </c>
      <c r="B22" s="46"/>
      <c r="C22" s="46"/>
      <c r="D22" s="46"/>
      <c r="E22" s="46">
        <f t="shared" si="4"/>
        <v>0</v>
      </c>
      <c r="F22" s="47"/>
      <c r="G22" s="48"/>
      <c r="H22" s="47"/>
      <c r="I22" s="48"/>
      <c r="J22" s="47"/>
      <c r="K22" s="48"/>
      <c r="L22" s="47"/>
      <c r="M22" s="48"/>
      <c r="N22" s="47"/>
      <c r="O22" s="48"/>
      <c r="P22" s="47">
        <f t="shared" si="5"/>
        <v>0</v>
      </c>
      <c r="Q22" s="48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7"/>
      <c r="W22" s="48"/>
    </row>
    <row r="23" spans="1:23" x14ac:dyDescent="0.2">
      <c r="A23" s="23" t="s">
        <v>50</v>
      </c>
      <c r="B23" s="46"/>
      <c r="C23" s="46"/>
      <c r="D23" s="46"/>
      <c r="E23" s="46">
        <f t="shared" si="4"/>
        <v>0</v>
      </c>
      <c r="F23" s="47"/>
      <c r="G23" s="48"/>
      <c r="H23" s="47"/>
      <c r="I23" s="48"/>
      <c r="J23" s="47"/>
      <c r="K23" s="48"/>
      <c r="L23" s="47"/>
      <c r="M23" s="48"/>
      <c r="N23" s="47"/>
      <c r="O23" s="48"/>
      <c r="P23" s="47">
        <f t="shared" si="5"/>
        <v>0</v>
      </c>
      <c r="Q23" s="48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7"/>
      <c r="W23" s="48"/>
    </row>
    <row r="24" spans="1:23" x14ac:dyDescent="0.2">
      <c r="A24" s="23" t="s">
        <v>51</v>
      </c>
      <c r="B24" s="46"/>
      <c r="C24" s="46"/>
      <c r="D24" s="46"/>
      <c r="E24" s="46">
        <f t="shared" si="4"/>
        <v>0</v>
      </c>
      <c r="F24" s="47"/>
      <c r="G24" s="48"/>
      <c r="H24" s="47"/>
      <c r="I24" s="48"/>
      <c r="J24" s="47"/>
      <c r="K24" s="48"/>
      <c r="L24" s="47"/>
      <c r="M24" s="48"/>
      <c r="N24" s="47"/>
      <c r="O24" s="48"/>
      <c r="P24" s="47">
        <f t="shared" si="5"/>
        <v>0</v>
      </c>
      <c r="Q24" s="48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7"/>
      <c r="W24" s="48"/>
    </row>
    <row r="25" spans="1:23" x14ac:dyDescent="0.2">
      <c r="A25" s="23" t="s">
        <v>52</v>
      </c>
      <c r="B25" s="46"/>
      <c r="C25" s="46"/>
      <c r="D25" s="46"/>
      <c r="E25" s="46">
        <f t="shared" si="4"/>
        <v>0</v>
      </c>
      <c r="F25" s="47"/>
      <c r="G25" s="48"/>
      <c r="H25" s="47"/>
      <c r="I25" s="48"/>
      <c r="J25" s="47"/>
      <c r="K25" s="48"/>
      <c r="L25" s="47"/>
      <c r="M25" s="48"/>
      <c r="N25" s="47"/>
      <c r="O25" s="48"/>
      <c r="P25" s="47">
        <f t="shared" si="5"/>
        <v>0</v>
      </c>
      <c r="Q25" s="48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7"/>
      <c r="W25" s="48"/>
    </row>
    <row r="26" spans="1:23" x14ac:dyDescent="0.2">
      <c r="A26" s="23" t="s">
        <v>53</v>
      </c>
      <c r="B26" s="46">
        <v>641212000</v>
      </c>
      <c r="C26" s="46"/>
      <c r="D26" s="46"/>
      <c r="E26" s="46">
        <f t="shared" si="4"/>
        <v>641212000</v>
      </c>
      <c r="F26" s="47">
        <v>641212000</v>
      </c>
      <c r="G26" s="48">
        <v>215131000</v>
      </c>
      <c r="H26" s="47">
        <v>83905000</v>
      </c>
      <c r="I26" s="48">
        <v>104797050</v>
      </c>
      <c r="J26" s="47"/>
      <c r="K26" s="48"/>
      <c r="L26" s="47"/>
      <c r="M26" s="48"/>
      <c r="N26" s="47"/>
      <c r="O26" s="48"/>
      <c r="P26" s="47">
        <f t="shared" si="5"/>
        <v>83905000</v>
      </c>
      <c r="Q26" s="48">
        <f t="shared" si="6"/>
        <v>104797050</v>
      </c>
      <c r="R26" s="24">
        <f t="shared" si="7"/>
        <v>0</v>
      </c>
      <c r="S26" s="25">
        <f t="shared" si="8"/>
        <v>0</v>
      </c>
      <c r="T26" s="24">
        <f t="shared" si="9"/>
        <v>13.085375819541742</v>
      </c>
      <c r="U26" s="26">
        <f t="shared" si="10"/>
        <v>16.343588391982681</v>
      </c>
      <c r="V26" s="47"/>
      <c r="W26" s="48"/>
    </row>
    <row r="27" spans="1:23" x14ac:dyDescent="0.2">
      <c r="A27" s="19" t="s">
        <v>54</v>
      </c>
      <c r="B27" s="43">
        <f t="shared" ref="B27:Q27" si="11">SUM(B28:B41)</f>
        <v>104948000</v>
      </c>
      <c r="C27" s="43">
        <f t="shared" si="11"/>
        <v>0</v>
      </c>
      <c r="D27" s="43">
        <f t="shared" si="11"/>
        <v>0</v>
      </c>
      <c r="E27" s="43">
        <f t="shared" si="11"/>
        <v>104948000</v>
      </c>
      <c r="F27" s="44">
        <f t="shared" si="11"/>
        <v>20468000</v>
      </c>
      <c r="G27" s="45">
        <f t="shared" si="11"/>
        <v>6616000</v>
      </c>
      <c r="H27" s="44">
        <f t="shared" si="11"/>
        <v>2521000</v>
      </c>
      <c r="I27" s="45">
        <f t="shared" si="11"/>
        <v>77919</v>
      </c>
      <c r="J27" s="44">
        <f t="shared" si="11"/>
        <v>0</v>
      </c>
      <c r="K27" s="45">
        <f t="shared" si="11"/>
        <v>0</v>
      </c>
      <c r="L27" s="44">
        <f t="shared" si="11"/>
        <v>0</v>
      </c>
      <c r="M27" s="45">
        <f t="shared" si="11"/>
        <v>0</v>
      </c>
      <c r="N27" s="44">
        <f t="shared" si="11"/>
        <v>0</v>
      </c>
      <c r="O27" s="45">
        <f t="shared" si="11"/>
        <v>0</v>
      </c>
      <c r="P27" s="44">
        <f t="shared" si="11"/>
        <v>2521000</v>
      </c>
      <c r="Q27" s="45">
        <f t="shared" si="11"/>
        <v>77919</v>
      </c>
      <c r="R27" s="20">
        <f t="shared" si="7"/>
        <v>0</v>
      </c>
      <c r="S27" s="21">
        <f t="shared" si="8"/>
        <v>0</v>
      </c>
      <c r="T27" s="20">
        <f t="shared" si="9"/>
        <v>2.4021420131874831</v>
      </c>
      <c r="U27" s="22">
        <f t="shared" si="10"/>
        <v>7.4245340549605521E-2</v>
      </c>
      <c r="V27" s="44">
        <f t="shared" ref="V27:W27" si="12">SUM(V28:V41)</f>
        <v>0</v>
      </c>
      <c r="W27" s="45">
        <f t="shared" si="12"/>
        <v>0</v>
      </c>
    </row>
    <row r="28" spans="1:23" s="31" customFormat="1" ht="12.75" customHeight="1" x14ac:dyDescent="0.2">
      <c r="A28" s="27" t="s">
        <v>55</v>
      </c>
      <c r="B28" s="49"/>
      <c r="C28" s="49"/>
      <c r="D28" s="49"/>
      <c r="E28" s="49">
        <f t="shared" si="4"/>
        <v>0</v>
      </c>
      <c r="F28" s="50"/>
      <c r="G28" s="51"/>
      <c r="H28" s="50"/>
      <c r="I28" s="51"/>
      <c r="J28" s="50"/>
      <c r="K28" s="51"/>
      <c r="L28" s="50"/>
      <c r="M28" s="51"/>
      <c r="N28" s="50"/>
      <c r="O28" s="51"/>
      <c r="P28" s="50">
        <f t="shared" si="5"/>
        <v>0</v>
      </c>
      <c r="Q28" s="51">
        <f t="shared" si="6"/>
        <v>0</v>
      </c>
      <c r="R28" s="28">
        <f t="shared" si="7"/>
        <v>0</v>
      </c>
      <c r="S28" s="29">
        <f t="shared" si="8"/>
        <v>0</v>
      </c>
      <c r="T28" s="28">
        <f t="shared" si="9"/>
        <v>0</v>
      </c>
      <c r="U28" s="30">
        <f t="shared" si="10"/>
        <v>0</v>
      </c>
      <c r="V28" s="50"/>
      <c r="W28" s="51"/>
    </row>
    <row r="29" spans="1:23" x14ac:dyDescent="0.2">
      <c r="A29" s="23" t="s">
        <v>56</v>
      </c>
      <c r="B29" s="46">
        <v>84480000</v>
      </c>
      <c r="C29" s="46"/>
      <c r="D29" s="46"/>
      <c r="E29" s="46">
        <f t="shared" si="4"/>
        <v>84480000</v>
      </c>
      <c r="F29" s="47"/>
      <c r="G29" s="48"/>
      <c r="H29" s="47"/>
      <c r="I29" s="48"/>
      <c r="J29" s="47"/>
      <c r="K29" s="48"/>
      <c r="L29" s="47"/>
      <c r="M29" s="48"/>
      <c r="N29" s="47"/>
      <c r="O29" s="48"/>
      <c r="P29" s="47">
        <f t="shared" si="5"/>
        <v>0</v>
      </c>
      <c r="Q29" s="48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7"/>
      <c r="W29" s="48"/>
    </row>
    <row r="30" spans="1:23" x14ac:dyDescent="0.2">
      <c r="A30" s="23" t="s">
        <v>57</v>
      </c>
      <c r="B30" s="46">
        <v>2000000</v>
      </c>
      <c r="C30" s="46"/>
      <c r="D30" s="46"/>
      <c r="E30" s="46">
        <f t="shared" si="4"/>
        <v>2000000</v>
      </c>
      <c r="F30" s="47">
        <v>2000000</v>
      </c>
      <c r="G30" s="48">
        <v>2000000</v>
      </c>
      <c r="H30" s="47">
        <v>370000</v>
      </c>
      <c r="I30" s="48">
        <v>77919</v>
      </c>
      <c r="J30" s="47"/>
      <c r="K30" s="48"/>
      <c r="L30" s="47"/>
      <c r="M30" s="48"/>
      <c r="N30" s="47"/>
      <c r="O30" s="48"/>
      <c r="P30" s="47">
        <f t="shared" si="5"/>
        <v>370000</v>
      </c>
      <c r="Q30" s="48">
        <f t="shared" si="6"/>
        <v>77919</v>
      </c>
      <c r="R30" s="24">
        <f t="shared" si="7"/>
        <v>0</v>
      </c>
      <c r="S30" s="25">
        <f t="shared" si="8"/>
        <v>0</v>
      </c>
      <c r="T30" s="24">
        <f t="shared" si="9"/>
        <v>18.5</v>
      </c>
      <c r="U30" s="26">
        <f t="shared" si="10"/>
        <v>3.89595</v>
      </c>
      <c r="V30" s="47"/>
      <c r="W30" s="48"/>
    </row>
    <row r="31" spans="1:23" x14ac:dyDescent="0.2">
      <c r="A31" s="23" t="s">
        <v>58</v>
      </c>
      <c r="B31" s="46"/>
      <c r="C31" s="46"/>
      <c r="D31" s="46"/>
      <c r="E31" s="46">
        <f t="shared" si="4"/>
        <v>0</v>
      </c>
      <c r="F31" s="47"/>
      <c r="G31" s="48"/>
      <c r="H31" s="47"/>
      <c r="I31" s="48"/>
      <c r="J31" s="47"/>
      <c r="K31" s="48"/>
      <c r="L31" s="47"/>
      <c r="M31" s="48"/>
      <c r="N31" s="47"/>
      <c r="O31" s="48"/>
      <c r="P31" s="47">
        <f t="shared" si="5"/>
        <v>0</v>
      </c>
      <c r="Q31" s="48">
        <f t="shared" si="6"/>
        <v>0</v>
      </c>
      <c r="R31" s="24">
        <f t="shared" si="7"/>
        <v>0</v>
      </c>
      <c r="S31" s="25">
        <f t="shared" si="8"/>
        <v>0</v>
      </c>
      <c r="T31" s="24">
        <f t="shared" si="9"/>
        <v>0</v>
      </c>
      <c r="U31" s="26">
        <f t="shared" si="10"/>
        <v>0</v>
      </c>
      <c r="V31" s="47"/>
      <c r="W31" s="48"/>
    </row>
    <row r="32" spans="1:23" x14ac:dyDescent="0.2">
      <c r="A32" s="23" t="s">
        <v>59</v>
      </c>
      <c r="B32" s="46">
        <v>18468000</v>
      </c>
      <c r="C32" s="46"/>
      <c r="D32" s="46"/>
      <c r="E32" s="46">
        <f t="shared" si="4"/>
        <v>18468000</v>
      </c>
      <c r="F32" s="47">
        <v>18468000</v>
      </c>
      <c r="G32" s="48">
        <v>4616000</v>
      </c>
      <c r="H32" s="47">
        <v>2151000</v>
      </c>
      <c r="I32" s="48"/>
      <c r="J32" s="47"/>
      <c r="K32" s="48"/>
      <c r="L32" s="47"/>
      <c r="M32" s="48"/>
      <c r="N32" s="47"/>
      <c r="O32" s="48"/>
      <c r="P32" s="47">
        <f t="shared" si="5"/>
        <v>2151000</v>
      </c>
      <c r="Q32" s="48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11.647173489278751</v>
      </c>
      <c r="U32" s="26">
        <f t="shared" si="10"/>
        <v>0</v>
      </c>
      <c r="V32" s="47"/>
      <c r="W32" s="48"/>
    </row>
    <row r="33" spans="1:23" x14ac:dyDescent="0.2">
      <c r="A33" s="23" t="s">
        <v>60</v>
      </c>
      <c r="B33" s="46"/>
      <c r="C33" s="46"/>
      <c r="D33" s="46"/>
      <c r="E33" s="46">
        <f t="shared" si="4"/>
        <v>0</v>
      </c>
      <c r="F33" s="47"/>
      <c r="G33" s="48"/>
      <c r="H33" s="47"/>
      <c r="I33" s="48"/>
      <c r="J33" s="47"/>
      <c r="K33" s="48"/>
      <c r="L33" s="47"/>
      <c r="M33" s="48"/>
      <c r="N33" s="47"/>
      <c r="O33" s="48"/>
      <c r="P33" s="47">
        <f t="shared" si="5"/>
        <v>0</v>
      </c>
      <c r="Q33" s="48">
        <f t="shared" si="6"/>
        <v>0</v>
      </c>
      <c r="R33" s="24">
        <f t="shared" si="7"/>
        <v>0</v>
      </c>
      <c r="S33" s="25">
        <f t="shared" si="8"/>
        <v>0</v>
      </c>
      <c r="T33" s="24">
        <f t="shared" si="9"/>
        <v>0</v>
      </c>
      <c r="U33" s="26">
        <f t="shared" si="10"/>
        <v>0</v>
      </c>
      <c r="V33" s="47"/>
      <c r="W33" s="48"/>
    </row>
    <row r="34" spans="1:23" x14ac:dyDescent="0.2">
      <c r="A34" s="23" t="s">
        <v>61</v>
      </c>
      <c r="B34" s="46"/>
      <c r="C34" s="46"/>
      <c r="D34" s="46"/>
      <c r="E34" s="46">
        <f t="shared" si="4"/>
        <v>0</v>
      </c>
      <c r="F34" s="47"/>
      <c r="G34" s="48"/>
      <c r="H34" s="47"/>
      <c r="I34" s="48"/>
      <c r="J34" s="47"/>
      <c r="K34" s="48"/>
      <c r="L34" s="47"/>
      <c r="M34" s="48"/>
      <c r="N34" s="47"/>
      <c r="O34" s="48"/>
      <c r="P34" s="47">
        <f t="shared" si="5"/>
        <v>0</v>
      </c>
      <c r="Q34" s="48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7"/>
      <c r="W34" s="48"/>
    </row>
    <row r="35" spans="1:23" x14ac:dyDescent="0.2">
      <c r="A35" s="23" t="s">
        <v>62</v>
      </c>
      <c r="B35" s="46"/>
      <c r="C35" s="46"/>
      <c r="D35" s="46"/>
      <c r="E35" s="46">
        <f t="shared" si="4"/>
        <v>0</v>
      </c>
      <c r="F35" s="47"/>
      <c r="G35" s="48"/>
      <c r="H35" s="47"/>
      <c r="I35" s="48"/>
      <c r="J35" s="47"/>
      <c r="K35" s="48"/>
      <c r="L35" s="47"/>
      <c r="M35" s="48"/>
      <c r="N35" s="47"/>
      <c r="O35" s="48"/>
      <c r="P35" s="47">
        <f t="shared" si="5"/>
        <v>0</v>
      </c>
      <c r="Q35" s="48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7"/>
      <c r="W35" s="48"/>
    </row>
    <row r="36" spans="1:23" x14ac:dyDescent="0.2">
      <c r="A36" s="23" t="s">
        <v>63</v>
      </c>
      <c r="B36" s="46"/>
      <c r="C36" s="46"/>
      <c r="D36" s="46"/>
      <c r="E36" s="46">
        <f t="shared" si="4"/>
        <v>0</v>
      </c>
      <c r="F36" s="47"/>
      <c r="G36" s="48"/>
      <c r="H36" s="47"/>
      <c r="I36" s="48"/>
      <c r="J36" s="47"/>
      <c r="K36" s="48"/>
      <c r="L36" s="47"/>
      <c r="M36" s="48"/>
      <c r="N36" s="47"/>
      <c r="O36" s="48"/>
      <c r="P36" s="47">
        <f t="shared" si="5"/>
        <v>0</v>
      </c>
      <c r="Q36" s="48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7"/>
      <c r="W36" s="48"/>
    </row>
    <row r="37" spans="1:23" x14ac:dyDescent="0.2">
      <c r="A37" s="23" t="s">
        <v>64</v>
      </c>
      <c r="B37" s="46"/>
      <c r="C37" s="46"/>
      <c r="D37" s="46"/>
      <c r="E37" s="46">
        <f t="shared" si="4"/>
        <v>0</v>
      </c>
      <c r="F37" s="47"/>
      <c r="G37" s="48"/>
      <c r="H37" s="47"/>
      <c r="I37" s="48"/>
      <c r="J37" s="47"/>
      <c r="K37" s="48"/>
      <c r="L37" s="47"/>
      <c r="M37" s="48"/>
      <c r="N37" s="47"/>
      <c r="O37" s="48"/>
      <c r="P37" s="47">
        <f t="shared" si="5"/>
        <v>0</v>
      </c>
      <c r="Q37" s="48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7"/>
      <c r="W37" s="48"/>
    </row>
    <row r="38" spans="1:23" x14ac:dyDescent="0.2">
      <c r="A38" s="23" t="s">
        <v>65</v>
      </c>
      <c r="B38" s="46"/>
      <c r="C38" s="46"/>
      <c r="D38" s="46"/>
      <c r="E38" s="46">
        <f t="shared" si="4"/>
        <v>0</v>
      </c>
      <c r="F38" s="47"/>
      <c r="G38" s="48"/>
      <c r="H38" s="47"/>
      <c r="I38" s="48"/>
      <c r="J38" s="47"/>
      <c r="K38" s="48"/>
      <c r="L38" s="47"/>
      <c r="M38" s="48"/>
      <c r="N38" s="47"/>
      <c r="O38" s="48"/>
      <c r="P38" s="47">
        <f t="shared" si="5"/>
        <v>0</v>
      </c>
      <c r="Q38" s="48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7"/>
      <c r="W38" s="48"/>
    </row>
    <row r="39" spans="1:23" x14ac:dyDescent="0.2">
      <c r="A39" s="23" t="s">
        <v>66</v>
      </c>
      <c r="B39" s="46"/>
      <c r="C39" s="46"/>
      <c r="D39" s="46"/>
      <c r="E39" s="46">
        <f t="shared" si="4"/>
        <v>0</v>
      </c>
      <c r="F39" s="47"/>
      <c r="G39" s="48"/>
      <c r="H39" s="47"/>
      <c r="I39" s="48"/>
      <c r="J39" s="47"/>
      <c r="K39" s="48"/>
      <c r="L39" s="47"/>
      <c r="M39" s="48"/>
      <c r="N39" s="47"/>
      <c r="O39" s="48"/>
      <c r="P39" s="47">
        <f t="shared" si="5"/>
        <v>0</v>
      </c>
      <c r="Q39" s="48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7"/>
      <c r="W39" s="48"/>
    </row>
    <row r="40" spans="1:23" x14ac:dyDescent="0.2">
      <c r="A40" s="23" t="s">
        <v>67</v>
      </c>
      <c r="B40" s="46"/>
      <c r="C40" s="46"/>
      <c r="D40" s="46"/>
      <c r="E40" s="46">
        <f t="shared" si="4"/>
        <v>0</v>
      </c>
      <c r="F40" s="47"/>
      <c r="G40" s="48"/>
      <c r="H40" s="47"/>
      <c r="I40" s="48"/>
      <c r="J40" s="47"/>
      <c r="K40" s="48"/>
      <c r="L40" s="47"/>
      <c r="M40" s="48"/>
      <c r="N40" s="47"/>
      <c r="O40" s="48"/>
      <c r="P40" s="47">
        <f t="shared" si="5"/>
        <v>0</v>
      </c>
      <c r="Q40" s="48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7"/>
      <c r="W40" s="48"/>
    </row>
    <row r="41" spans="1:23" x14ac:dyDescent="0.2">
      <c r="A41" s="23" t="s">
        <v>68</v>
      </c>
      <c r="B41" s="46"/>
      <c r="C41" s="46"/>
      <c r="D41" s="46"/>
      <c r="E41" s="46">
        <f t="shared" si="4"/>
        <v>0</v>
      </c>
      <c r="F41" s="47"/>
      <c r="G41" s="48"/>
      <c r="H41" s="47"/>
      <c r="I41" s="48"/>
      <c r="J41" s="47"/>
      <c r="K41" s="48"/>
      <c r="L41" s="47"/>
      <c r="M41" s="48"/>
      <c r="N41" s="47"/>
      <c r="O41" s="48"/>
      <c r="P41" s="47">
        <f t="shared" si="5"/>
        <v>0</v>
      </c>
      <c r="Q41" s="48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7"/>
      <c r="W41" s="48"/>
    </row>
    <row r="42" spans="1:23" s="36" customFormat="1" x14ac:dyDescent="0.2">
      <c r="A42" s="32" t="s">
        <v>69</v>
      </c>
      <c r="B42" s="52">
        <f t="shared" ref="B42:Q42" si="13">+B43+B54</f>
        <v>7108000</v>
      </c>
      <c r="C42" s="52">
        <f t="shared" si="13"/>
        <v>0</v>
      </c>
      <c r="D42" s="52">
        <f t="shared" si="13"/>
        <v>0</v>
      </c>
      <c r="E42" s="52">
        <f t="shared" si="13"/>
        <v>7108000</v>
      </c>
      <c r="F42" s="53">
        <f t="shared" si="13"/>
        <v>7108000</v>
      </c>
      <c r="G42" s="54">
        <f t="shared" si="13"/>
        <v>541000</v>
      </c>
      <c r="H42" s="53">
        <f t="shared" si="13"/>
        <v>44000</v>
      </c>
      <c r="I42" s="54">
        <f t="shared" si="13"/>
        <v>0</v>
      </c>
      <c r="J42" s="53">
        <f t="shared" si="13"/>
        <v>0</v>
      </c>
      <c r="K42" s="54">
        <f t="shared" si="13"/>
        <v>0</v>
      </c>
      <c r="L42" s="53">
        <f t="shared" si="13"/>
        <v>0</v>
      </c>
      <c r="M42" s="54">
        <f t="shared" si="13"/>
        <v>0</v>
      </c>
      <c r="N42" s="53">
        <f t="shared" si="13"/>
        <v>0</v>
      </c>
      <c r="O42" s="54">
        <f t="shared" si="13"/>
        <v>0</v>
      </c>
      <c r="P42" s="53">
        <f t="shared" si="13"/>
        <v>44000</v>
      </c>
      <c r="Q42" s="54">
        <f t="shared" si="13"/>
        <v>0</v>
      </c>
      <c r="R42" s="33">
        <f t="shared" ref="R42:R63" si="14">IF(($H42      =0),0,((($H42      -$H42      )/$H42      )*100))</f>
        <v>0</v>
      </c>
      <c r="S42" s="34">
        <f t="shared" ref="S42:S63" si="15">IF(($I42      =0),0,((($I42      -$I42      )/$I42      )*100))</f>
        <v>0</v>
      </c>
      <c r="T42" s="33">
        <f t="shared" ref="T42:T63" si="16">IF(($E42      =0),0,(($P42      /$E42      )*100))</f>
        <v>0.61902082160945415</v>
      </c>
      <c r="U42" s="35">
        <f t="shared" ref="U42:U63" si="17">IF(($E42      =0),0,(($Q42      /$E42      )*100))</f>
        <v>0</v>
      </c>
      <c r="V42" s="53">
        <f t="shared" ref="V42:W42" si="18">+V43+V54</f>
        <v>0</v>
      </c>
      <c r="W42" s="54">
        <f t="shared" si="18"/>
        <v>0</v>
      </c>
    </row>
    <row r="43" spans="1:23" x14ac:dyDescent="0.2">
      <c r="A43" s="19" t="s">
        <v>36</v>
      </c>
      <c r="B43" s="43">
        <f t="shared" ref="B43:Q43" si="19">SUM(B44:B53)</f>
        <v>6002000</v>
      </c>
      <c r="C43" s="43">
        <f t="shared" si="19"/>
        <v>0</v>
      </c>
      <c r="D43" s="43">
        <f t="shared" si="19"/>
        <v>0</v>
      </c>
      <c r="E43" s="43">
        <f t="shared" si="19"/>
        <v>6002000</v>
      </c>
      <c r="F43" s="44">
        <f t="shared" si="19"/>
        <v>6002000</v>
      </c>
      <c r="G43" s="45">
        <f t="shared" si="19"/>
        <v>541000</v>
      </c>
      <c r="H43" s="44">
        <f t="shared" si="19"/>
        <v>44000</v>
      </c>
      <c r="I43" s="45">
        <f t="shared" si="19"/>
        <v>0</v>
      </c>
      <c r="J43" s="44">
        <f t="shared" si="19"/>
        <v>0</v>
      </c>
      <c r="K43" s="45">
        <f t="shared" si="19"/>
        <v>0</v>
      </c>
      <c r="L43" s="44">
        <f t="shared" si="19"/>
        <v>0</v>
      </c>
      <c r="M43" s="45">
        <f t="shared" si="19"/>
        <v>0</v>
      </c>
      <c r="N43" s="44">
        <f t="shared" si="19"/>
        <v>0</v>
      </c>
      <c r="O43" s="45">
        <f t="shared" si="19"/>
        <v>0</v>
      </c>
      <c r="P43" s="44">
        <f t="shared" si="19"/>
        <v>44000</v>
      </c>
      <c r="Q43" s="45">
        <f t="shared" si="19"/>
        <v>0</v>
      </c>
      <c r="R43" s="20">
        <f t="shared" si="14"/>
        <v>0</v>
      </c>
      <c r="S43" s="21">
        <f t="shared" si="15"/>
        <v>0</v>
      </c>
      <c r="T43" s="20">
        <f t="shared" si="16"/>
        <v>0.73308897034321896</v>
      </c>
      <c r="U43" s="22">
        <f t="shared" si="17"/>
        <v>0</v>
      </c>
      <c r="V43" s="44">
        <f t="shared" ref="V43:W43" si="20">SUM(V44:V53)</f>
        <v>0</v>
      </c>
      <c r="W43" s="45">
        <f t="shared" si="20"/>
        <v>0</v>
      </c>
    </row>
    <row r="44" spans="1:23" s="31" customFormat="1" ht="12.75" customHeight="1" x14ac:dyDescent="0.2">
      <c r="A44" s="27" t="s">
        <v>70</v>
      </c>
      <c r="B44" s="49"/>
      <c r="C44" s="49"/>
      <c r="D44" s="49"/>
      <c r="E44" s="49">
        <f t="shared" ref="E44:E62" si="21">$B44      +$C44      +$D44</f>
        <v>0</v>
      </c>
      <c r="F44" s="50"/>
      <c r="G44" s="51"/>
      <c r="H44" s="50"/>
      <c r="I44" s="51"/>
      <c r="J44" s="50"/>
      <c r="K44" s="51"/>
      <c r="L44" s="50"/>
      <c r="M44" s="51"/>
      <c r="N44" s="50"/>
      <c r="O44" s="51"/>
      <c r="P44" s="50">
        <f t="shared" ref="P44:P62" si="22">$H44      +$J44      +$L44      +$N44</f>
        <v>0</v>
      </c>
      <c r="Q44" s="51">
        <f t="shared" ref="Q44:Q62" si="23">$I44      +$K44      +$M44      +$O44</f>
        <v>0</v>
      </c>
      <c r="R44" s="28">
        <f t="shared" si="14"/>
        <v>0</v>
      </c>
      <c r="S44" s="29">
        <f t="shared" si="15"/>
        <v>0</v>
      </c>
      <c r="T44" s="28">
        <f t="shared" si="16"/>
        <v>0</v>
      </c>
      <c r="U44" s="30">
        <f t="shared" si="17"/>
        <v>0</v>
      </c>
      <c r="V44" s="50"/>
      <c r="W44" s="51"/>
    </row>
    <row r="45" spans="1:23" x14ac:dyDescent="0.2">
      <c r="A45" s="23" t="s">
        <v>71</v>
      </c>
      <c r="B45" s="46">
        <v>1502000</v>
      </c>
      <c r="C45" s="46"/>
      <c r="D45" s="46"/>
      <c r="E45" s="46">
        <f t="shared" si="21"/>
        <v>1502000</v>
      </c>
      <c r="F45" s="47">
        <v>1502000</v>
      </c>
      <c r="G45" s="48">
        <v>541000</v>
      </c>
      <c r="H45" s="47">
        <v>44000</v>
      </c>
      <c r="I45" s="48"/>
      <c r="J45" s="47"/>
      <c r="K45" s="48"/>
      <c r="L45" s="47"/>
      <c r="M45" s="48"/>
      <c r="N45" s="47"/>
      <c r="O45" s="48"/>
      <c r="P45" s="47">
        <f t="shared" si="22"/>
        <v>44000</v>
      </c>
      <c r="Q45" s="48">
        <f t="shared" si="23"/>
        <v>0</v>
      </c>
      <c r="R45" s="24">
        <f t="shared" si="14"/>
        <v>0</v>
      </c>
      <c r="S45" s="25">
        <f t="shared" si="15"/>
        <v>0</v>
      </c>
      <c r="T45" s="24">
        <f t="shared" si="16"/>
        <v>2.9294274300932091</v>
      </c>
      <c r="U45" s="26">
        <f t="shared" si="17"/>
        <v>0</v>
      </c>
      <c r="V45" s="47"/>
      <c r="W45" s="48"/>
    </row>
    <row r="46" spans="1:23" x14ac:dyDescent="0.2">
      <c r="A46" s="23" t="s">
        <v>72</v>
      </c>
      <c r="B46" s="46">
        <v>4500000</v>
      </c>
      <c r="C46" s="46"/>
      <c r="D46" s="46"/>
      <c r="E46" s="46">
        <f t="shared" si="21"/>
        <v>4500000</v>
      </c>
      <c r="F46" s="47">
        <v>4500000</v>
      </c>
      <c r="G46" s="48"/>
      <c r="H46" s="47"/>
      <c r="I46" s="48"/>
      <c r="J46" s="47"/>
      <c r="K46" s="48"/>
      <c r="L46" s="47"/>
      <c r="M46" s="48"/>
      <c r="N46" s="47"/>
      <c r="O46" s="48"/>
      <c r="P46" s="47">
        <f t="shared" si="22"/>
        <v>0</v>
      </c>
      <c r="Q46" s="48">
        <f t="shared" si="23"/>
        <v>0</v>
      </c>
      <c r="R46" s="24">
        <f t="shared" si="14"/>
        <v>0</v>
      </c>
      <c r="S46" s="25">
        <f t="shared" si="15"/>
        <v>0</v>
      </c>
      <c r="T46" s="24">
        <f t="shared" si="16"/>
        <v>0</v>
      </c>
      <c r="U46" s="26">
        <f t="shared" si="17"/>
        <v>0</v>
      </c>
      <c r="V46" s="47"/>
      <c r="W46" s="48"/>
    </row>
    <row r="47" spans="1:23" x14ac:dyDescent="0.2">
      <c r="A47" s="23" t="s">
        <v>73</v>
      </c>
      <c r="B47" s="46"/>
      <c r="C47" s="46"/>
      <c r="D47" s="46"/>
      <c r="E47" s="46">
        <f t="shared" si="21"/>
        <v>0</v>
      </c>
      <c r="F47" s="47"/>
      <c r="G47" s="48"/>
      <c r="H47" s="47"/>
      <c r="I47" s="48"/>
      <c r="J47" s="47"/>
      <c r="K47" s="48"/>
      <c r="L47" s="47"/>
      <c r="M47" s="48"/>
      <c r="N47" s="47"/>
      <c r="O47" s="48"/>
      <c r="P47" s="47">
        <f t="shared" si="22"/>
        <v>0</v>
      </c>
      <c r="Q47" s="48">
        <f t="shared" si="23"/>
        <v>0</v>
      </c>
      <c r="R47" s="24">
        <f t="shared" si="14"/>
        <v>0</v>
      </c>
      <c r="S47" s="25">
        <f t="shared" si="15"/>
        <v>0</v>
      </c>
      <c r="T47" s="24">
        <f t="shared" si="16"/>
        <v>0</v>
      </c>
      <c r="U47" s="26">
        <f t="shared" si="17"/>
        <v>0</v>
      </c>
      <c r="V47" s="47"/>
      <c r="W47" s="48"/>
    </row>
    <row r="48" spans="1:23" x14ac:dyDescent="0.2">
      <c r="A48" s="23" t="s">
        <v>74</v>
      </c>
      <c r="B48" s="46"/>
      <c r="C48" s="46"/>
      <c r="D48" s="46"/>
      <c r="E48" s="46">
        <f t="shared" si="21"/>
        <v>0</v>
      </c>
      <c r="F48" s="47"/>
      <c r="G48" s="48"/>
      <c r="H48" s="47"/>
      <c r="I48" s="48"/>
      <c r="J48" s="47"/>
      <c r="K48" s="48"/>
      <c r="L48" s="47"/>
      <c r="M48" s="48"/>
      <c r="N48" s="47"/>
      <c r="O48" s="48"/>
      <c r="P48" s="47">
        <f t="shared" si="22"/>
        <v>0</v>
      </c>
      <c r="Q48" s="48">
        <f t="shared" si="23"/>
        <v>0</v>
      </c>
      <c r="R48" s="24">
        <f t="shared" si="14"/>
        <v>0</v>
      </c>
      <c r="S48" s="25">
        <f t="shared" si="15"/>
        <v>0</v>
      </c>
      <c r="T48" s="24">
        <f t="shared" si="16"/>
        <v>0</v>
      </c>
      <c r="U48" s="26">
        <f t="shared" si="17"/>
        <v>0</v>
      </c>
      <c r="V48" s="47"/>
      <c r="W48" s="48"/>
    </row>
    <row r="49" spans="1:23" x14ac:dyDescent="0.2">
      <c r="A49" s="23" t="s">
        <v>75</v>
      </c>
      <c r="B49" s="46"/>
      <c r="C49" s="46"/>
      <c r="D49" s="46"/>
      <c r="E49" s="46">
        <f t="shared" si="21"/>
        <v>0</v>
      </c>
      <c r="F49" s="47"/>
      <c r="G49" s="48"/>
      <c r="H49" s="47"/>
      <c r="I49" s="48"/>
      <c r="J49" s="47"/>
      <c r="K49" s="48"/>
      <c r="L49" s="47"/>
      <c r="M49" s="48"/>
      <c r="N49" s="47"/>
      <c r="O49" s="48"/>
      <c r="P49" s="47">
        <f t="shared" si="22"/>
        <v>0</v>
      </c>
      <c r="Q49" s="48">
        <f t="shared" si="23"/>
        <v>0</v>
      </c>
      <c r="R49" s="24">
        <f t="shared" si="14"/>
        <v>0</v>
      </c>
      <c r="S49" s="25">
        <f t="shared" si="15"/>
        <v>0</v>
      </c>
      <c r="T49" s="24">
        <f t="shared" si="16"/>
        <v>0</v>
      </c>
      <c r="U49" s="26">
        <f t="shared" si="17"/>
        <v>0</v>
      </c>
      <c r="V49" s="47"/>
      <c r="W49" s="48"/>
    </row>
    <row r="50" spans="1:23" x14ac:dyDescent="0.2">
      <c r="A50" s="23" t="s">
        <v>76</v>
      </c>
      <c r="B50" s="46"/>
      <c r="C50" s="46"/>
      <c r="D50" s="46"/>
      <c r="E50" s="46">
        <f t="shared" si="21"/>
        <v>0</v>
      </c>
      <c r="F50" s="47"/>
      <c r="G50" s="48"/>
      <c r="H50" s="47"/>
      <c r="I50" s="48"/>
      <c r="J50" s="47"/>
      <c r="K50" s="48"/>
      <c r="L50" s="47"/>
      <c r="M50" s="48"/>
      <c r="N50" s="47"/>
      <c r="O50" s="48"/>
      <c r="P50" s="47">
        <f t="shared" si="22"/>
        <v>0</v>
      </c>
      <c r="Q50" s="48">
        <f t="shared" si="23"/>
        <v>0</v>
      </c>
      <c r="R50" s="24">
        <f t="shared" si="14"/>
        <v>0</v>
      </c>
      <c r="S50" s="25">
        <f t="shared" si="15"/>
        <v>0</v>
      </c>
      <c r="T50" s="24">
        <f t="shared" si="16"/>
        <v>0</v>
      </c>
      <c r="U50" s="26">
        <f t="shared" si="17"/>
        <v>0</v>
      </c>
      <c r="V50" s="47"/>
      <c r="W50" s="48"/>
    </row>
    <row r="51" spans="1:23" ht="12" customHeight="1" x14ac:dyDescent="0.2">
      <c r="A51" s="23" t="s">
        <v>77</v>
      </c>
      <c r="B51" s="46"/>
      <c r="C51" s="46"/>
      <c r="D51" s="46"/>
      <c r="E51" s="46">
        <f t="shared" si="21"/>
        <v>0</v>
      </c>
      <c r="F51" s="47"/>
      <c r="G51" s="48"/>
      <c r="H51" s="47"/>
      <c r="I51" s="48"/>
      <c r="J51" s="47"/>
      <c r="K51" s="48"/>
      <c r="L51" s="47"/>
      <c r="M51" s="48"/>
      <c r="N51" s="47"/>
      <c r="O51" s="48"/>
      <c r="P51" s="47">
        <f t="shared" si="22"/>
        <v>0</v>
      </c>
      <c r="Q51" s="48">
        <f t="shared" si="23"/>
        <v>0</v>
      </c>
      <c r="R51" s="24">
        <f t="shared" si="14"/>
        <v>0</v>
      </c>
      <c r="S51" s="25">
        <f t="shared" si="15"/>
        <v>0</v>
      </c>
      <c r="T51" s="24">
        <f t="shared" si="16"/>
        <v>0</v>
      </c>
      <c r="U51" s="26">
        <f t="shared" si="17"/>
        <v>0</v>
      </c>
      <c r="V51" s="47"/>
      <c r="W51" s="48"/>
    </row>
    <row r="52" spans="1:23" x14ac:dyDescent="0.2">
      <c r="A52" s="23" t="s">
        <v>78</v>
      </c>
      <c r="B52" s="46"/>
      <c r="C52" s="46"/>
      <c r="D52" s="46"/>
      <c r="E52" s="46">
        <f t="shared" si="21"/>
        <v>0</v>
      </c>
      <c r="F52" s="47"/>
      <c r="G52" s="48"/>
      <c r="H52" s="47"/>
      <c r="I52" s="48"/>
      <c r="J52" s="47"/>
      <c r="K52" s="48"/>
      <c r="L52" s="47"/>
      <c r="M52" s="48"/>
      <c r="N52" s="47"/>
      <c r="O52" s="48"/>
      <c r="P52" s="47">
        <f t="shared" si="22"/>
        <v>0</v>
      </c>
      <c r="Q52" s="48">
        <f t="shared" si="23"/>
        <v>0</v>
      </c>
      <c r="R52" s="24">
        <f t="shared" si="14"/>
        <v>0</v>
      </c>
      <c r="S52" s="25">
        <f t="shared" si="15"/>
        <v>0</v>
      </c>
      <c r="T52" s="24">
        <f t="shared" si="16"/>
        <v>0</v>
      </c>
      <c r="U52" s="26">
        <f t="shared" si="17"/>
        <v>0</v>
      </c>
      <c r="V52" s="47"/>
      <c r="W52" s="48"/>
    </row>
    <row r="53" spans="1:23" x14ac:dyDescent="0.2">
      <c r="A53" s="23" t="s">
        <v>79</v>
      </c>
      <c r="B53" s="46"/>
      <c r="C53" s="46"/>
      <c r="D53" s="46"/>
      <c r="E53" s="46">
        <f t="shared" si="21"/>
        <v>0</v>
      </c>
      <c r="F53" s="47"/>
      <c r="G53" s="48"/>
      <c r="H53" s="47"/>
      <c r="I53" s="48"/>
      <c r="J53" s="47"/>
      <c r="K53" s="48"/>
      <c r="L53" s="47"/>
      <c r="M53" s="48"/>
      <c r="N53" s="47"/>
      <c r="O53" s="48"/>
      <c r="P53" s="47">
        <f t="shared" si="22"/>
        <v>0</v>
      </c>
      <c r="Q53" s="48">
        <f t="shared" si="23"/>
        <v>0</v>
      </c>
      <c r="R53" s="24">
        <f t="shared" si="14"/>
        <v>0</v>
      </c>
      <c r="S53" s="25">
        <f t="shared" si="15"/>
        <v>0</v>
      </c>
      <c r="T53" s="24">
        <f t="shared" si="16"/>
        <v>0</v>
      </c>
      <c r="U53" s="26">
        <f t="shared" si="17"/>
        <v>0</v>
      </c>
      <c r="V53" s="47"/>
      <c r="W53" s="48"/>
    </row>
    <row r="54" spans="1:23" x14ac:dyDescent="0.2">
      <c r="A54" s="19" t="s">
        <v>54</v>
      </c>
      <c r="B54" s="43">
        <f t="shared" ref="B54:Q54" si="24">SUM(B55:B58)</f>
        <v>1106000</v>
      </c>
      <c r="C54" s="43">
        <f t="shared" si="24"/>
        <v>0</v>
      </c>
      <c r="D54" s="43">
        <f t="shared" si="24"/>
        <v>0</v>
      </c>
      <c r="E54" s="43">
        <f t="shared" si="24"/>
        <v>1106000</v>
      </c>
      <c r="F54" s="44">
        <f t="shared" si="24"/>
        <v>1106000</v>
      </c>
      <c r="G54" s="45">
        <f t="shared" si="24"/>
        <v>0</v>
      </c>
      <c r="H54" s="44">
        <f t="shared" si="24"/>
        <v>0</v>
      </c>
      <c r="I54" s="45">
        <f t="shared" si="24"/>
        <v>0</v>
      </c>
      <c r="J54" s="44">
        <f t="shared" si="24"/>
        <v>0</v>
      </c>
      <c r="K54" s="45">
        <f t="shared" si="24"/>
        <v>0</v>
      </c>
      <c r="L54" s="44">
        <f t="shared" si="24"/>
        <v>0</v>
      </c>
      <c r="M54" s="45">
        <f t="shared" si="24"/>
        <v>0</v>
      </c>
      <c r="N54" s="44">
        <f t="shared" si="24"/>
        <v>0</v>
      </c>
      <c r="O54" s="45">
        <f t="shared" si="24"/>
        <v>0</v>
      </c>
      <c r="P54" s="44">
        <f t="shared" si="24"/>
        <v>0</v>
      </c>
      <c r="Q54" s="45">
        <f t="shared" si="24"/>
        <v>0</v>
      </c>
      <c r="R54" s="20">
        <f t="shared" si="14"/>
        <v>0</v>
      </c>
      <c r="S54" s="21">
        <f t="shared" si="15"/>
        <v>0</v>
      </c>
      <c r="T54" s="20">
        <f t="shared" si="16"/>
        <v>0</v>
      </c>
      <c r="U54" s="22">
        <f t="shared" si="17"/>
        <v>0</v>
      </c>
      <c r="V54" s="44">
        <f t="shared" ref="V54:W54" si="25">SUM(V55:V58)</f>
        <v>0</v>
      </c>
      <c r="W54" s="45">
        <f t="shared" si="25"/>
        <v>0</v>
      </c>
    </row>
    <row r="55" spans="1:23" x14ac:dyDescent="0.2">
      <c r="A55" s="23" t="s">
        <v>80</v>
      </c>
      <c r="B55" s="46"/>
      <c r="C55" s="46"/>
      <c r="D55" s="46"/>
      <c r="E55" s="46">
        <f t="shared" si="21"/>
        <v>0</v>
      </c>
      <c r="F55" s="47"/>
      <c r="G55" s="48"/>
      <c r="H55" s="47"/>
      <c r="I55" s="48"/>
      <c r="J55" s="47"/>
      <c r="K55" s="48"/>
      <c r="L55" s="47"/>
      <c r="M55" s="48"/>
      <c r="N55" s="47"/>
      <c r="O55" s="48"/>
      <c r="P55" s="47">
        <f t="shared" si="22"/>
        <v>0</v>
      </c>
      <c r="Q55" s="48">
        <f t="shared" si="23"/>
        <v>0</v>
      </c>
      <c r="R55" s="24">
        <f t="shared" si="14"/>
        <v>0</v>
      </c>
      <c r="S55" s="25">
        <f t="shared" si="15"/>
        <v>0</v>
      </c>
      <c r="T55" s="24">
        <f t="shared" si="16"/>
        <v>0</v>
      </c>
      <c r="U55" s="26">
        <f t="shared" si="17"/>
        <v>0</v>
      </c>
      <c r="V55" s="47"/>
      <c r="W55" s="48"/>
    </row>
    <row r="56" spans="1:23" x14ac:dyDescent="0.2">
      <c r="A56" s="23" t="s">
        <v>81</v>
      </c>
      <c r="B56" s="46"/>
      <c r="C56" s="46"/>
      <c r="D56" s="46"/>
      <c r="E56" s="46">
        <f t="shared" si="21"/>
        <v>0</v>
      </c>
      <c r="F56" s="47"/>
      <c r="G56" s="48"/>
      <c r="H56" s="47"/>
      <c r="I56" s="48"/>
      <c r="J56" s="47"/>
      <c r="K56" s="48"/>
      <c r="L56" s="47"/>
      <c r="M56" s="48"/>
      <c r="N56" s="47"/>
      <c r="O56" s="48"/>
      <c r="P56" s="47">
        <f t="shared" si="22"/>
        <v>0</v>
      </c>
      <c r="Q56" s="48">
        <f t="shared" si="23"/>
        <v>0</v>
      </c>
      <c r="R56" s="24">
        <f t="shared" si="14"/>
        <v>0</v>
      </c>
      <c r="S56" s="25">
        <f t="shared" si="15"/>
        <v>0</v>
      </c>
      <c r="T56" s="24">
        <f t="shared" si="16"/>
        <v>0</v>
      </c>
      <c r="U56" s="26">
        <f t="shared" si="17"/>
        <v>0</v>
      </c>
      <c r="V56" s="47"/>
      <c r="W56" s="48"/>
    </row>
    <row r="57" spans="1:23" x14ac:dyDescent="0.2">
      <c r="A57" s="23" t="s">
        <v>82</v>
      </c>
      <c r="B57" s="46">
        <v>1106000</v>
      </c>
      <c r="C57" s="46"/>
      <c r="D57" s="46"/>
      <c r="E57" s="46">
        <f t="shared" si="21"/>
        <v>1106000</v>
      </c>
      <c r="F57" s="47">
        <v>1106000</v>
      </c>
      <c r="G57" s="48"/>
      <c r="H57" s="47"/>
      <c r="I57" s="48"/>
      <c r="J57" s="47"/>
      <c r="K57" s="48"/>
      <c r="L57" s="47"/>
      <c r="M57" s="48"/>
      <c r="N57" s="47"/>
      <c r="O57" s="48"/>
      <c r="P57" s="47">
        <f t="shared" si="22"/>
        <v>0</v>
      </c>
      <c r="Q57" s="48">
        <f t="shared" si="23"/>
        <v>0</v>
      </c>
      <c r="R57" s="24">
        <f t="shared" si="14"/>
        <v>0</v>
      </c>
      <c r="S57" s="25">
        <f t="shared" si="15"/>
        <v>0</v>
      </c>
      <c r="T57" s="24">
        <f t="shared" si="16"/>
        <v>0</v>
      </c>
      <c r="U57" s="26">
        <f t="shared" si="17"/>
        <v>0</v>
      </c>
      <c r="V57" s="47"/>
      <c r="W57" s="48"/>
    </row>
    <row r="58" spans="1:23" x14ac:dyDescent="0.2">
      <c r="A58" s="23" t="s">
        <v>83</v>
      </c>
      <c r="B58" s="46"/>
      <c r="C58" s="46"/>
      <c r="D58" s="46"/>
      <c r="E58" s="46">
        <f t="shared" si="21"/>
        <v>0</v>
      </c>
      <c r="F58" s="47"/>
      <c r="G58" s="48"/>
      <c r="H58" s="47"/>
      <c r="I58" s="48"/>
      <c r="J58" s="47"/>
      <c r="K58" s="48"/>
      <c r="L58" s="47"/>
      <c r="M58" s="48"/>
      <c r="N58" s="47"/>
      <c r="O58" s="48"/>
      <c r="P58" s="47">
        <f t="shared" si="22"/>
        <v>0</v>
      </c>
      <c r="Q58" s="48">
        <f t="shared" si="23"/>
        <v>0</v>
      </c>
      <c r="R58" s="24">
        <f t="shared" si="14"/>
        <v>0</v>
      </c>
      <c r="S58" s="25">
        <f t="shared" si="15"/>
        <v>0</v>
      </c>
      <c r="T58" s="24">
        <f t="shared" si="16"/>
        <v>0</v>
      </c>
      <c r="U58" s="26">
        <f t="shared" si="17"/>
        <v>0</v>
      </c>
      <c r="V58" s="47"/>
      <c r="W58" s="48"/>
    </row>
    <row r="59" spans="1:23" x14ac:dyDescent="0.2">
      <c r="A59" s="19" t="s">
        <v>84</v>
      </c>
      <c r="B59" s="43">
        <f t="shared" ref="B59:Q59" si="26">+B8+B42</f>
        <v>1670337000</v>
      </c>
      <c r="C59" s="43">
        <f t="shared" si="26"/>
        <v>0</v>
      </c>
      <c r="D59" s="43">
        <f t="shared" si="26"/>
        <v>0</v>
      </c>
      <c r="E59" s="43">
        <f t="shared" si="26"/>
        <v>1670337000</v>
      </c>
      <c r="F59" s="44">
        <f t="shared" si="26"/>
        <v>1585857000</v>
      </c>
      <c r="G59" s="45">
        <f t="shared" si="26"/>
        <v>367288000</v>
      </c>
      <c r="H59" s="44">
        <f t="shared" si="26"/>
        <v>198926000</v>
      </c>
      <c r="I59" s="45">
        <f t="shared" si="26"/>
        <v>149738940</v>
      </c>
      <c r="J59" s="44">
        <f t="shared" si="26"/>
        <v>0</v>
      </c>
      <c r="K59" s="45">
        <f t="shared" si="26"/>
        <v>0</v>
      </c>
      <c r="L59" s="44">
        <f t="shared" si="26"/>
        <v>0</v>
      </c>
      <c r="M59" s="45">
        <f t="shared" si="26"/>
        <v>0</v>
      </c>
      <c r="N59" s="44">
        <f t="shared" si="26"/>
        <v>0</v>
      </c>
      <c r="O59" s="45">
        <f t="shared" si="26"/>
        <v>0</v>
      </c>
      <c r="P59" s="44">
        <f t="shared" si="26"/>
        <v>198926000</v>
      </c>
      <c r="Q59" s="45">
        <f t="shared" si="26"/>
        <v>149738940</v>
      </c>
      <c r="R59" s="20">
        <f t="shared" si="14"/>
        <v>0</v>
      </c>
      <c r="S59" s="21">
        <f t="shared" si="15"/>
        <v>0</v>
      </c>
      <c r="T59" s="20">
        <f t="shared" si="16"/>
        <v>11.909333266280996</v>
      </c>
      <c r="U59" s="22">
        <f t="shared" si="17"/>
        <v>8.9645945698383027</v>
      </c>
      <c r="V59" s="44">
        <f t="shared" ref="V59:W59" si="27">+V8+V42</f>
        <v>0</v>
      </c>
      <c r="W59" s="45">
        <f t="shared" si="27"/>
        <v>0</v>
      </c>
    </row>
    <row r="60" spans="1:23" x14ac:dyDescent="0.2">
      <c r="A60" s="19" t="s">
        <v>85</v>
      </c>
      <c r="B60" s="43">
        <f t="shared" ref="B60:Q60" si="28">SUM(B61:B62)</f>
        <v>1126600000</v>
      </c>
      <c r="C60" s="43">
        <f t="shared" si="28"/>
        <v>0</v>
      </c>
      <c r="D60" s="43">
        <f t="shared" si="28"/>
        <v>0</v>
      </c>
      <c r="E60" s="43">
        <f t="shared" si="28"/>
        <v>1126600000</v>
      </c>
      <c r="F60" s="44">
        <f t="shared" si="28"/>
        <v>0</v>
      </c>
      <c r="G60" s="45">
        <f t="shared" si="28"/>
        <v>0</v>
      </c>
      <c r="H60" s="44">
        <f t="shared" si="28"/>
        <v>0</v>
      </c>
      <c r="I60" s="45">
        <f t="shared" si="28"/>
        <v>0</v>
      </c>
      <c r="J60" s="44">
        <f t="shared" si="28"/>
        <v>0</v>
      </c>
      <c r="K60" s="45">
        <f t="shared" si="28"/>
        <v>0</v>
      </c>
      <c r="L60" s="44">
        <f t="shared" si="28"/>
        <v>0</v>
      </c>
      <c r="M60" s="45">
        <f t="shared" si="28"/>
        <v>0</v>
      </c>
      <c r="N60" s="44">
        <f t="shared" si="28"/>
        <v>0</v>
      </c>
      <c r="O60" s="45">
        <f t="shared" si="28"/>
        <v>0</v>
      </c>
      <c r="P60" s="44">
        <f t="shared" si="28"/>
        <v>0</v>
      </c>
      <c r="Q60" s="45">
        <f t="shared" si="28"/>
        <v>0</v>
      </c>
      <c r="R60" s="20">
        <f t="shared" si="14"/>
        <v>0</v>
      </c>
      <c r="S60" s="21">
        <f t="shared" si="15"/>
        <v>0</v>
      </c>
      <c r="T60" s="20">
        <f t="shared" si="16"/>
        <v>0</v>
      </c>
      <c r="U60" s="22">
        <f t="shared" si="17"/>
        <v>0</v>
      </c>
      <c r="V60" s="44">
        <f t="shared" ref="V60:W60" si="29">SUM(V61:V62)</f>
        <v>0</v>
      </c>
      <c r="W60" s="45">
        <f t="shared" si="29"/>
        <v>0</v>
      </c>
    </row>
    <row r="61" spans="1:23" s="31" customFormat="1" ht="12.75" customHeight="1" x14ac:dyDescent="0.2">
      <c r="A61" s="27" t="s">
        <v>86</v>
      </c>
      <c r="B61" s="49">
        <v>1126600000</v>
      </c>
      <c r="C61" s="49"/>
      <c r="D61" s="49"/>
      <c r="E61" s="49">
        <f t="shared" si="21"/>
        <v>1126600000</v>
      </c>
      <c r="F61" s="50"/>
      <c r="G61" s="51"/>
      <c r="H61" s="50"/>
      <c r="I61" s="51"/>
      <c r="J61" s="50"/>
      <c r="K61" s="51"/>
      <c r="L61" s="50"/>
      <c r="M61" s="51"/>
      <c r="N61" s="50"/>
      <c r="O61" s="51"/>
      <c r="P61" s="50">
        <f t="shared" si="22"/>
        <v>0</v>
      </c>
      <c r="Q61" s="51">
        <f t="shared" si="23"/>
        <v>0</v>
      </c>
      <c r="R61" s="28">
        <f t="shared" si="14"/>
        <v>0</v>
      </c>
      <c r="S61" s="29">
        <f t="shared" si="15"/>
        <v>0</v>
      </c>
      <c r="T61" s="28">
        <f t="shared" si="16"/>
        <v>0</v>
      </c>
      <c r="U61" s="30">
        <f t="shared" si="17"/>
        <v>0</v>
      </c>
      <c r="V61" s="50"/>
      <c r="W61" s="51"/>
    </row>
    <row r="62" spans="1:23" ht="13.5" thickBot="1" x14ac:dyDescent="0.25">
      <c r="A62" s="23" t="s">
        <v>87</v>
      </c>
      <c r="B62" s="46"/>
      <c r="C62" s="46"/>
      <c r="D62" s="46"/>
      <c r="E62" s="46">
        <f t="shared" si="21"/>
        <v>0</v>
      </c>
      <c r="F62" s="47"/>
      <c r="G62" s="48"/>
      <c r="H62" s="47"/>
      <c r="I62" s="48"/>
      <c r="J62" s="47"/>
      <c r="K62" s="48"/>
      <c r="L62" s="47"/>
      <c r="M62" s="48"/>
      <c r="N62" s="47"/>
      <c r="O62" s="48"/>
      <c r="P62" s="47">
        <f t="shared" si="22"/>
        <v>0</v>
      </c>
      <c r="Q62" s="48">
        <f t="shared" si="23"/>
        <v>0</v>
      </c>
      <c r="R62" s="24">
        <f t="shared" si="14"/>
        <v>0</v>
      </c>
      <c r="S62" s="25">
        <f t="shared" si="15"/>
        <v>0</v>
      </c>
      <c r="T62" s="24">
        <f t="shared" si="16"/>
        <v>0</v>
      </c>
      <c r="U62" s="26">
        <f t="shared" si="17"/>
        <v>0</v>
      </c>
      <c r="V62" s="47"/>
      <c r="W62" s="48"/>
    </row>
    <row r="63" spans="1:23" s="31" customFormat="1" ht="13.5" thickTop="1" x14ac:dyDescent="0.2">
      <c r="A63" s="37" t="s">
        <v>88</v>
      </c>
      <c r="B63" s="55">
        <f t="shared" ref="B63:Q63" si="30">+B59+B60</f>
        <v>2796937000</v>
      </c>
      <c r="C63" s="55">
        <f t="shared" si="30"/>
        <v>0</v>
      </c>
      <c r="D63" s="55">
        <f t="shared" si="30"/>
        <v>0</v>
      </c>
      <c r="E63" s="55">
        <f t="shared" si="30"/>
        <v>2796937000</v>
      </c>
      <c r="F63" s="56">
        <f t="shared" si="30"/>
        <v>1585857000</v>
      </c>
      <c r="G63" s="57">
        <f t="shared" si="30"/>
        <v>367288000</v>
      </c>
      <c r="H63" s="56">
        <f t="shared" si="30"/>
        <v>198926000</v>
      </c>
      <c r="I63" s="57">
        <f t="shared" si="30"/>
        <v>149738940</v>
      </c>
      <c r="J63" s="56">
        <f t="shared" si="30"/>
        <v>0</v>
      </c>
      <c r="K63" s="57">
        <f t="shared" si="30"/>
        <v>0</v>
      </c>
      <c r="L63" s="56">
        <f t="shared" si="30"/>
        <v>0</v>
      </c>
      <c r="M63" s="58">
        <f t="shared" si="30"/>
        <v>0</v>
      </c>
      <c r="N63" s="56">
        <f t="shared" si="30"/>
        <v>0</v>
      </c>
      <c r="O63" s="57">
        <f t="shared" si="30"/>
        <v>0</v>
      </c>
      <c r="P63" s="56">
        <f t="shared" si="30"/>
        <v>198926000</v>
      </c>
      <c r="Q63" s="57">
        <f t="shared" si="30"/>
        <v>149738940</v>
      </c>
      <c r="R63" s="38">
        <f t="shared" si="14"/>
        <v>0</v>
      </c>
      <c r="S63" s="39">
        <f t="shared" si="15"/>
        <v>0</v>
      </c>
      <c r="T63" s="38">
        <f t="shared" si="16"/>
        <v>7.1122803266573404</v>
      </c>
      <c r="U63" s="39">
        <f t="shared" si="17"/>
        <v>5.3536758246610487</v>
      </c>
      <c r="V63" s="56">
        <f>+V59+V60</f>
        <v>0</v>
      </c>
      <c r="W63" s="57">
        <f>+W59+W60</f>
        <v>0</v>
      </c>
    </row>
    <row r="64" spans="1:23" x14ac:dyDescent="0.2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3"/>
      <c r="S64" s="3"/>
      <c r="T64" s="3"/>
      <c r="U64" s="3"/>
      <c r="V64" s="2"/>
      <c r="W64" s="2"/>
    </row>
    <row r="65" spans="1:23" x14ac:dyDescent="0.2">
      <c r="A65" s="4" t="s">
        <v>97</v>
      </c>
    </row>
    <row r="66" spans="1:23" x14ac:dyDescent="0.2">
      <c r="A66" s="4"/>
    </row>
    <row r="67" spans="1:23" x14ac:dyDescent="0.2">
      <c r="A67" s="4" t="s">
        <v>98</v>
      </c>
    </row>
    <row r="68" spans="1:23" x14ac:dyDescent="0.2">
      <c r="A68" s="4" t="s">
        <v>99</v>
      </c>
      <c r="B68" s="5"/>
      <c r="C68" s="5"/>
      <c r="D68" s="5"/>
      <c r="E68" s="5"/>
      <c r="F68" s="5"/>
      <c r="H68" s="5"/>
      <c r="I68" s="5"/>
      <c r="J68" s="5"/>
      <c r="K68" s="5"/>
      <c r="V68" s="5"/>
    </row>
    <row r="69" spans="1:23" x14ac:dyDescent="0.2">
      <c r="A69" s="4" t="s">
        <v>100</v>
      </c>
      <c r="B69" s="5"/>
      <c r="C69" s="5"/>
      <c r="D69" s="5"/>
      <c r="E69" s="5"/>
      <c r="F69" s="5"/>
      <c r="H69" s="5"/>
      <c r="I69" s="5"/>
      <c r="J69" s="5"/>
      <c r="K69" s="5"/>
      <c r="V69" s="5"/>
    </row>
    <row r="70" spans="1:23" x14ac:dyDescent="0.2">
      <c r="A70" s="4" t="s">
        <v>101</v>
      </c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x14ac:dyDescent="0.2">
      <c r="A71" s="4" t="s">
        <v>102</v>
      </c>
    </row>
    <row r="74" spans="1:23" x14ac:dyDescent="0.2">
      <c r="A74" s="5" t="s">
        <v>103</v>
      </c>
      <c r="G74" s="5" t="s">
        <v>104</v>
      </c>
      <c r="W74" s="5"/>
    </row>
    <row r="75" spans="1:23" x14ac:dyDescent="0.2">
      <c r="A75" s="5"/>
      <c r="G75" s="5"/>
      <c r="W75" s="5"/>
    </row>
    <row r="76" spans="1:23" x14ac:dyDescent="0.2">
      <c r="A76" s="5" t="s">
        <v>105</v>
      </c>
      <c r="G76" s="5" t="s">
        <v>105</v>
      </c>
      <c r="W76" s="5"/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A948BCD-F931-4AA1-A763-AEF5808FB5A8}"/>
</file>

<file path=customXml/itemProps2.xml><?xml version="1.0" encoding="utf-8"?>
<ds:datastoreItem xmlns:ds="http://schemas.openxmlformats.org/officeDocument/2006/customXml" ds:itemID="{7AD5E447-2EB1-4119-8D25-70312B34D354}"/>
</file>

<file path=customXml/itemProps3.xml><?xml version="1.0" encoding="utf-8"?>
<ds:datastoreItem xmlns:ds="http://schemas.openxmlformats.org/officeDocument/2006/customXml" ds:itemID="{ED07241D-905B-4BD2-8C40-0999FB2899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Summary</vt:lpstr>
      <vt:lpstr>BUF</vt:lpstr>
      <vt:lpstr>CPT</vt:lpstr>
      <vt:lpstr>EKU</vt:lpstr>
      <vt:lpstr>ETH</vt:lpstr>
      <vt:lpstr>JHB</vt:lpstr>
      <vt:lpstr>MAN</vt:lpstr>
      <vt:lpstr>NMA</vt:lpstr>
      <vt:lpstr>TSH</vt:lpstr>
      <vt:lpstr>BUF!Print_Area</vt:lpstr>
      <vt:lpstr>CPT!Print_Area</vt:lpstr>
      <vt:lpstr>EKU!Print_Area</vt:lpstr>
      <vt:lpstr>ETH!Print_Area</vt:lpstr>
      <vt:lpstr>JHB!Print_Area</vt:lpstr>
      <vt:lpstr>MAN!Print_Area</vt:lpstr>
      <vt:lpstr>NMA!Print_Area</vt:lpstr>
      <vt:lpstr>Summary!Print_Area</vt:lpstr>
      <vt:lpstr>TSH!Print_Area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2024-11-27T10:48:59Z</dcterms:created>
  <dcterms:modified xsi:type="dcterms:W3CDTF">2024-11-27T10:53:58Z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